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4. ABRIL\CL 98 - CR 52\"/>
    </mc:Choice>
  </mc:AlternateContent>
  <bookViews>
    <workbookView xWindow="240" yWindow="90" windowWidth="9135" windowHeight="4965" tabRatio="736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45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J40" i="4689"/>
  <c r="J37" i="4689"/>
  <c r="J32" i="4689"/>
  <c r="J16" i="4689"/>
  <c r="J14" i="4689"/>
  <c r="J13" i="4689"/>
  <c r="J10" i="4689"/>
  <c r="D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R30" i="4688" l="1"/>
  <c r="BG20" i="4688" s="1"/>
  <c r="AL30" i="4688"/>
  <c r="BZ20" i="4688" s="1"/>
  <c r="AM30" i="4688"/>
  <c r="CA20" i="4688" s="1"/>
  <c r="AH30" i="4688"/>
  <c r="BV20" i="4688" s="1"/>
  <c r="AI30" i="4688"/>
  <c r="BW20" i="4688" s="1"/>
  <c r="U23" i="4678"/>
  <c r="W30" i="4688"/>
  <c r="BL20" i="4688" s="1"/>
  <c r="I30" i="4688"/>
  <c r="AY20" i="4688" s="1"/>
  <c r="H30" i="4688"/>
  <c r="AX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<sst xmlns="http://schemas.openxmlformats.org/spreadsheetml/2006/main" count="651" uniqueCount="154">
  <si>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</si>
  <si>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</si>
  <si>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</si>
  <si>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</si>
  <si>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</si>
  <si>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</si>
  <si>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</si>
  <si>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</si>
  <si>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</si>
  <si>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</si>
  <si>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</si>
  <si>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</si>
  <si>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</si>
  <si>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</si>
  <si>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</si>
  <si>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</si>
  <si>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</si>
  <si>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</si>
  <si>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</si>
  <si>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</si>
  <si>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</si>
  <si>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</si>
  <si>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</si>
  <si>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</si>
  <si>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</si>
  <si>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</si>
  <si>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</si>
  <si>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</si>
  <si>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</si>
  <si>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</si>
  <si>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</si>
  <si>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</si>
  <si>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</si>
  <si>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</si>
  <si>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</si>
  <si>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</si>
  <si>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</si>
  <si>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</si>
  <si>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</si>
  <si>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</si>
  <si>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</si>
  <si>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</si>
  <si>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</si>
  <si>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</si>
  <si>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</si>
  <si>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</si>
  <si>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</si>
  <si>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</si>
  <si>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</si>
  <si>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</si>
  <si>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</si>
  <si>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</si>
  <si>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</si>
  <si>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</si>
  <si>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</si>
  <si>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</si>
  <si>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</si>
  <si>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</si>
  <si>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</si>
  <si>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</si>
  <si>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</si>
  <si>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</si>
  <si>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</si>
  <si>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</si>
  <si>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</si>
  <si>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</si>
  <si>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</si>
  <si>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</si>
  <si>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</si>
  <si>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</si>
  <si>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</si>
  <si>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</si>
  <si>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</si>
  <si>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</si>
  <si>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</si>
  <si>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</si>
  <si>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</si>
  <si>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</si>
  <si>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</si>
  <si>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</si>
  <si>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</si>
  <si>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</si>
  <si>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</si>
  <si>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</si>
  <si>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</si>
  <si>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</si>
  <si>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</si>
  <si>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</si>
  <si>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</si>
  <si>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</si>
  <si>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</si>
  <si>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</si>
  <si>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</si>
  <si>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</si>
  <si>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</si>
  <si>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</si>
  <si>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</si>
  <si>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</si>
  <si>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</si>
  <si>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</si>
  <si>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</si>
  <si>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</si>
  <si>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</si>
  <si>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</si>
  <si>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</si>
  <si>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</si>
  <si>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</si>
  <si>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</si>
  <si>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</si>
  <si>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</si>
  <si>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</si>
  <si>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</si>
  <si>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</si>
  <si>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</si>
  <si>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</si>
  <si>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</si>
  <si>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</si>
  <si>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</si>
  <si>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</si>
  <si>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</si>
  <si>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</si>
  <si>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</si>
  <si>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</si>
  <si>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</si>
  <si>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</si>
  <si>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</si>
  <si>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</si>
  <si>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</si>
  <si>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</si>
  <si>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</si>
  <si>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</si>
  <si>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</si>
  <si>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</si>
  <si>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</si>
  <si>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</si>
  <si>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</si>
  <si>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</si>
  <si>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</si>
  <si>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</si>
  <si>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</si>
  <si>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</si>
  <si>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</si>
  <si>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</si>
  <si>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</si>
  <si>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</si>
  <si>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</si>
  <si>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</si>
  <si>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</si>
  <si>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</si>
  <si>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98  X CARRERA 52</t>
  </si>
  <si>
    <t xml:space="preserve">GEOVANNIS GONZALES </t>
  </si>
  <si>
    <t xml:space="preserve">ADOLFREDO FLOREZ </t>
  </si>
  <si>
    <t xml:space="preserve">JHONY NAVARRO 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</si>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</sst>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282.5</c:v>
                </c:pt>
                <c:pt idx="1">
                  <c:v>258</c:v>
                </c:pt>
                <c:pt idx="2">
                  <c:v>248</c:v>
                </c:pt>
                <c:pt idx="3">
                  <c:v>245</c:v>
                </c:pt>
                <c:pt idx="4">
                  <c:v>249.5</c:v>
                </c:pt>
                <c:pt idx="5">
                  <c:v>285</c:v>
                </c:pt>
                <c:pt idx="6">
                  <c:v>262</c:v>
                </c:pt>
                <c:pt idx="7">
                  <c:v>266</c:v>
                </c:pt>
                <c:pt idx="8">
                  <c:v>268</c:v>
                </c:pt>
                <c:pt idx="9">
                  <c:v>289.5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4512176"/>
        <c:axId val="294512568"/>
      </c:barChart>
      <c:catAx>
        <c:axId val="29451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512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512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51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330</c:v>
                </c:pt>
                <c:pt idx="1">
                  <c:v>316</c:v>
                </c:pt>
                <c:pt idx="2">
                  <c:v>347</c:v>
                </c:pt>
                <c:pt idx="3">
                  <c:v>339.5</c:v>
                </c:pt>
                <c:pt idx="4">
                  <c:v>328</c:v>
                </c:pt>
                <c:pt idx="5">
                  <c:v>350</c:v>
                </c:pt>
                <c:pt idx="6">
                  <c:v>323</c:v>
                </c:pt>
                <c:pt idx="7">
                  <c:v>333</c:v>
                </c:pt>
                <c:pt idx="8">
                  <c:v>357.5</c:v>
                </c:pt>
                <c:pt idx="9">
                  <c:v>374.5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976048"/>
        <c:axId val="295976440"/>
      </c:barChart>
      <c:catAx>
        <c:axId val="29597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97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976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97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317.5</c:v>
                </c:pt>
                <c:pt idx="1">
                  <c:v>395</c:v>
                </c:pt>
                <c:pt idx="2">
                  <c:v>343.5</c:v>
                </c:pt>
                <c:pt idx="3">
                  <c:v>385</c:v>
                </c:pt>
                <c:pt idx="4">
                  <c:v>399</c:v>
                </c:pt>
                <c:pt idx="5">
                  <c:v>383.5</c:v>
                </c:pt>
                <c:pt idx="6">
                  <c:v>417.5</c:v>
                </c:pt>
                <c:pt idx="7">
                  <c:v>334.5</c:v>
                </c:pt>
                <c:pt idx="8">
                  <c:v>393</c:v>
                </c:pt>
                <c:pt idx="9">
                  <c:v>446</c:v>
                </c:pt>
                <c:pt idx="10">
                  <c:v>410</c:v>
                </c:pt>
                <c:pt idx="11">
                  <c:v>402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977224"/>
        <c:axId val="295977616"/>
      </c:barChart>
      <c:catAx>
        <c:axId val="295977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97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97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977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326.5</c:v>
                </c:pt>
                <c:pt idx="1">
                  <c:v>354.5</c:v>
                </c:pt>
                <c:pt idx="2">
                  <c:v>371</c:v>
                </c:pt>
                <c:pt idx="3">
                  <c:v>388</c:v>
                </c:pt>
                <c:pt idx="4">
                  <c:v>398</c:v>
                </c:pt>
                <c:pt idx="5">
                  <c:v>434</c:v>
                </c:pt>
                <c:pt idx="6">
                  <c:v>383.5</c:v>
                </c:pt>
                <c:pt idx="7">
                  <c:v>344</c:v>
                </c:pt>
                <c:pt idx="8">
                  <c:v>335.5</c:v>
                </c:pt>
                <c:pt idx="9">
                  <c:v>315</c:v>
                </c:pt>
                <c:pt idx="10">
                  <c:v>314.5</c:v>
                </c:pt>
                <c:pt idx="11">
                  <c:v>340.5</c:v>
                </c:pt>
                <c:pt idx="12">
                  <c:v>402</c:v>
                </c:pt>
                <c:pt idx="13">
                  <c:v>375</c:v>
                </c:pt>
                <c:pt idx="14">
                  <c:v>384</c:v>
                </c:pt>
                <c:pt idx="15">
                  <c:v>325.5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978400"/>
        <c:axId val="295978792"/>
      </c:barChart>
      <c:catAx>
        <c:axId val="2959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978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978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9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1033.5</c:v>
                </c:pt>
                <c:pt idx="4">
                  <c:v>1000.5</c:v>
                </c:pt>
                <c:pt idx="5">
                  <c:v>1027.5</c:v>
                </c:pt>
                <c:pt idx="6">
                  <c:v>1041.5</c:v>
                </c:pt>
                <c:pt idx="7">
                  <c:v>1062.5</c:v>
                </c:pt>
                <c:pt idx="8">
                  <c:v>1081</c:v>
                </c:pt>
                <c:pt idx="9">
                  <c:v>1085.5</c:v>
                </c:pt>
                <c:pt idx="13">
                  <c:v>1019</c:v>
                </c:pt>
                <c:pt idx="14">
                  <c:v>1076</c:v>
                </c:pt>
                <c:pt idx="15">
                  <c:v>1146</c:v>
                </c:pt>
                <c:pt idx="16">
                  <c:v>1154</c:v>
                </c:pt>
                <c:pt idx="17">
                  <c:v>1126.5</c:v>
                </c:pt>
                <c:pt idx="18">
                  <c:v>1090</c:v>
                </c:pt>
                <c:pt idx="19">
                  <c:v>1012.5</c:v>
                </c:pt>
                <c:pt idx="20">
                  <c:v>978</c:v>
                </c:pt>
                <c:pt idx="21">
                  <c:v>991</c:v>
                </c:pt>
                <c:pt idx="22">
                  <c:v>1027.5</c:v>
                </c:pt>
                <c:pt idx="23">
                  <c:v>1065.5</c:v>
                </c:pt>
                <c:pt idx="24">
                  <c:v>1115</c:v>
                </c:pt>
                <c:pt idx="25">
                  <c:v>1099</c:v>
                </c:pt>
                <c:pt idx="29">
                  <c:v>997.5</c:v>
                </c:pt>
                <c:pt idx="30">
                  <c:v>1026.5</c:v>
                </c:pt>
                <c:pt idx="31">
                  <c:v>1013.5</c:v>
                </c:pt>
                <c:pt idx="32">
                  <c:v>1058.5</c:v>
                </c:pt>
                <c:pt idx="33">
                  <c:v>1022.5</c:v>
                </c:pt>
                <c:pt idx="34">
                  <c:v>1009.5</c:v>
                </c:pt>
                <c:pt idx="35">
                  <c:v>1046</c:v>
                </c:pt>
                <c:pt idx="36">
                  <c:v>1054.5</c:v>
                </c:pt>
                <c:pt idx="37">
                  <c:v>1129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186</c:v>
                </c:pt>
                <c:pt idx="4">
                  <c:v>212.5</c:v>
                </c:pt>
                <c:pt idx="5">
                  <c:v>224</c:v>
                </c:pt>
                <c:pt idx="6">
                  <c:v>187.5</c:v>
                </c:pt>
                <c:pt idx="7">
                  <c:v>173</c:v>
                </c:pt>
                <c:pt idx="8">
                  <c:v>173</c:v>
                </c:pt>
                <c:pt idx="9">
                  <c:v>182.5</c:v>
                </c:pt>
                <c:pt idx="13">
                  <c:v>296.5</c:v>
                </c:pt>
                <c:pt idx="14">
                  <c:v>311</c:v>
                </c:pt>
                <c:pt idx="15">
                  <c:v>327.5</c:v>
                </c:pt>
                <c:pt idx="16">
                  <c:v>326</c:v>
                </c:pt>
                <c:pt idx="17">
                  <c:v>314.5</c:v>
                </c:pt>
                <c:pt idx="18">
                  <c:v>300</c:v>
                </c:pt>
                <c:pt idx="19">
                  <c:v>265</c:v>
                </c:pt>
                <c:pt idx="20">
                  <c:v>239</c:v>
                </c:pt>
                <c:pt idx="21">
                  <c:v>226.5</c:v>
                </c:pt>
                <c:pt idx="22">
                  <c:v>237</c:v>
                </c:pt>
                <c:pt idx="23">
                  <c:v>256.5</c:v>
                </c:pt>
                <c:pt idx="24">
                  <c:v>271</c:v>
                </c:pt>
                <c:pt idx="25">
                  <c:v>263</c:v>
                </c:pt>
                <c:pt idx="29">
                  <c:v>294</c:v>
                </c:pt>
                <c:pt idx="30">
                  <c:v>332.5</c:v>
                </c:pt>
                <c:pt idx="31">
                  <c:v>334</c:v>
                </c:pt>
                <c:pt idx="32">
                  <c:v>362.5</c:v>
                </c:pt>
                <c:pt idx="33">
                  <c:v>338</c:v>
                </c:pt>
                <c:pt idx="34">
                  <c:v>366</c:v>
                </c:pt>
                <c:pt idx="35">
                  <c:v>394.5</c:v>
                </c:pt>
                <c:pt idx="36">
                  <c:v>397.5</c:v>
                </c:pt>
                <c:pt idx="37">
                  <c:v>411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113</c:v>
                </c:pt>
                <c:pt idx="4">
                  <c:v>117.5</c:v>
                </c:pt>
                <c:pt idx="5">
                  <c:v>113</c:v>
                </c:pt>
                <c:pt idx="6">
                  <c:v>111.5</c:v>
                </c:pt>
                <c:pt idx="7">
                  <c:v>98.5</c:v>
                </c:pt>
                <c:pt idx="8">
                  <c:v>109.5</c:v>
                </c:pt>
                <c:pt idx="9">
                  <c:v>120</c:v>
                </c:pt>
                <c:pt idx="13">
                  <c:v>124.5</c:v>
                </c:pt>
                <c:pt idx="14">
                  <c:v>124.5</c:v>
                </c:pt>
                <c:pt idx="15">
                  <c:v>117.5</c:v>
                </c:pt>
                <c:pt idx="16">
                  <c:v>123.5</c:v>
                </c:pt>
                <c:pt idx="17">
                  <c:v>118.5</c:v>
                </c:pt>
                <c:pt idx="18">
                  <c:v>107</c:v>
                </c:pt>
                <c:pt idx="19">
                  <c:v>100.5</c:v>
                </c:pt>
                <c:pt idx="20">
                  <c:v>92</c:v>
                </c:pt>
                <c:pt idx="21">
                  <c:v>88</c:v>
                </c:pt>
                <c:pt idx="22">
                  <c:v>107.5</c:v>
                </c:pt>
                <c:pt idx="23">
                  <c:v>110</c:v>
                </c:pt>
                <c:pt idx="24">
                  <c:v>115.5</c:v>
                </c:pt>
                <c:pt idx="25">
                  <c:v>124.5</c:v>
                </c:pt>
                <c:pt idx="29">
                  <c:v>149.5</c:v>
                </c:pt>
                <c:pt idx="30">
                  <c:v>163.5</c:v>
                </c:pt>
                <c:pt idx="31">
                  <c:v>163.5</c:v>
                </c:pt>
                <c:pt idx="32">
                  <c:v>164</c:v>
                </c:pt>
                <c:pt idx="33">
                  <c:v>174</c:v>
                </c:pt>
                <c:pt idx="34">
                  <c:v>153</c:v>
                </c:pt>
                <c:pt idx="35">
                  <c:v>150.5</c:v>
                </c:pt>
                <c:pt idx="36">
                  <c:v>131.5</c:v>
                </c:pt>
                <c:pt idx="37">
                  <c:v>111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1332.5</c:v>
                </c:pt>
                <c:pt idx="4">
                  <c:v>1330.5</c:v>
                </c:pt>
                <c:pt idx="5">
                  <c:v>1364.5</c:v>
                </c:pt>
                <c:pt idx="6">
                  <c:v>1340.5</c:v>
                </c:pt>
                <c:pt idx="7">
                  <c:v>1334</c:v>
                </c:pt>
                <c:pt idx="8">
                  <c:v>1363.5</c:v>
                </c:pt>
                <c:pt idx="9">
                  <c:v>1388</c:v>
                </c:pt>
                <c:pt idx="13">
                  <c:v>1440</c:v>
                </c:pt>
                <c:pt idx="14">
                  <c:v>1511.5</c:v>
                </c:pt>
                <c:pt idx="15">
                  <c:v>1591</c:v>
                </c:pt>
                <c:pt idx="16">
                  <c:v>1603.5</c:v>
                </c:pt>
                <c:pt idx="17">
                  <c:v>1559.5</c:v>
                </c:pt>
                <c:pt idx="18">
                  <c:v>1497</c:v>
                </c:pt>
                <c:pt idx="19">
                  <c:v>1378</c:v>
                </c:pt>
                <c:pt idx="20">
                  <c:v>1309</c:v>
                </c:pt>
                <c:pt idx="21">
                  <c:v>1305.5</c:v>
                </c:pt>
                <c:pt idx="22">
                  <c:v>1372</c:v>
                </c:pt>
                <c:pt idx="23">
                  <c:v>1432</c:v>
                </c:pt>
                <c:pt idx="24">
                  <c:v>1501.5</c:v>
                </c:pt>
                <c:pt idx="25">
                  <c:v>1486.5</c:v>
                </c:pt>
                <c:pt idx="29">
                  <c:v>1441</c:v>
                </c:pt>
                <c:pt idx="30">
                  <c:v>1522.5</c:v>
                </c:pt>
                <c:pt idx="31">
                  <c:v>1511</c:v>
                </c:pt>
                <c:pt idx="32">
                  <c:v>1585</c:v>
                </c:pt>
                <c:pt idx="33">
                  <c:v>1534.5</c:v>
                </c:pt>
                <c:pt idx="34">
                  <c:v>1528.5</c:v>
                </c:pt>
                <c:pt idx="35">
                  <c:v>1591</c:v>
                </c:pt>
                <c:pt idx="36">
                  <c:v>1583.5</c:v>
                </c:pt>
                <c:pt idx="37">
                  <c:v>1651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979576"/>
        <c:axId val="291095000"/>
      </c:lineChart>
      <c:catAx>
        <c:axId val="295979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91095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095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959795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232</c:v>
                </c:pt>
                <c:pt idx="1">
                  <c:v>246.5</c:v>
                </c:pt>
                <c:pt idx="2">
                  <c:v>266.5</c:v>
                </c:pt>
                <c:pt idx="3">
                  <c:v>274</c:v>
                </c:pt>
                <c:pt idx="4">
                  <c:v>289</c:v>
                </c:pt>
                <c:pt idx="5">
                  <c:v>316.5</c:v>
                </c:pt>
                <c:pt idx="6">
                  <c:v>274.5</c:v>
                </c:pt>
                <c:pt idx="7">
                  <c:v>246.5</c:v>
                </c:pt>
                <c:pt idx="8">
                  <c:v>252.5</c:v>
                </c:pt>
                <c:pt idx="9">
                  <c:v>239</c:v>
                </c:pt>
                <c:pt idx="10">
                  <c:v>240</c:v>
                </c:pt>
                <c:pt idx="11">
                  <c:v>259.5</c:v>
                </c:pt>
                <c:pt idx="12">
                  <c:v>289</c:v>
                </c:pt>
                <c:pt idx="13">
                  <c:v>277</c:v>
                </c:pt>
                <c:pt idx="14">
                  <c:v>289.5</c:v>
                </c:pt>
                <c:pt idx="15">
                  <c:v>243.5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4513352"/>
        <c:axId val="294513744"/>
      </c:barChart>
      <c:catAx>
        <c:axId val="294513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51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51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4513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227</c:v>
                </c:pt>
                <c:pt idx="1">
                  <c:v>281.5</c:v>
                </c:pt>
                <c:pt idx="2">
                  <c:v>230.5</c:v>
                </c:pt>
                <c:pt idx="3">
                  <c:v>258.5</c:v>
                </c:pt>
                <c:pt idx="4">
                  <c:v>256</c:v>
                </c:pt>
                <c:pt idx="5">
                  <c:v>268.5</c:v>
                </c:pt>
                <c:pt idx="6">
                  <c:v>275.5</c:v>
                </c:pt>
                <c:pt idx="7">
                  <c:v>222.5</c:v>
                </c:pt>
                <c:pt idx="8">
                  <c:v>243</c:v>
                </c:pt>
                <c:pt idx="9">
                  <c:v>305</c:v>
                </c:pt>
                <c:pt idx="10">
                  <c:v>284</c:v>
                </c:pt>
                <c:pt idx="11">
                  <c:v>297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9553672"/>
        <c:axId val="291462536"/>
      </c:barChart>
      <c:catAx>
        <c:axId val="28955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46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46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55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</c:v>
                </c:pt>
                <c:pt idx="1">
                  <c:v>31.5</c:v>
                </c:pt>
                <c:pt idx="2">
                  <c:v>69</c:v>
                </c:pt>
                <c:pt idx="3">
                  <c:v>59.5</c:v>
                </c:pt>
                <c:pt idx="4">
                  <c:v>52.5</c:v>
                </c:pt>
                <c:pt idx="5">
                  <c:v>43</c:v>
                </c:pt>
                <c:pt idx="6">
                  <c:v>32.5</c:v>
                </c:pt>
                <c:pt idx="7">
                  <c:v>45</c:v>
                </c:pt>
                <c:pt idx="8">
                  <c:v>52.5</c:v>
                </c:pt>
                <c:pt idx="9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1463320"/>
        <c:axId val="291463712"/>
      </c:barChart>
      <c:catAx>
        <c:axId val="29146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46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46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46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57</c:v>
                </c:pt>
                <c:pt idx="1">
                  <c:v>73.5</c:v>
                </c:pt>
                <c:pt idx="2">
                  <c:v>68</c:v>
                </c:pt>
                <c:pt idx="3">
                  <c:v>95.5</c:v>
                </c:pt>
                <c:pt idx="4">
                  <c:v>95.5</c:v>
                </c:pt>
                <c:pt idx="5">
                  <c:v>75</c:v>
                </c:pt>
                <c:pt idx="6">
                  <c:v>96.5</c:v>
                </c:pt>
                <c:pt idx="7">
                  <c:v>71</c:v>
                </c:pt>
                <c:pt idx="8">
                  <c:v>123.5</c:v>
                </c:pt>
                <c:pt idx="9">
                  <c:v>103.5</c:v>
                </c:pt>
                <c:pt idx="10">
                  <c:v>99.5</c:v>
                </c:pt>
                <c:pt idx="11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1464496"/>
        <c:axId val="291464888"/>
      </c:barChart>
      <c:catAx>
        <c:axId val="29146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46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46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46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62.5</c:v>
                </c:pt>
                <c:pt idx="1">
                  <c:v>72.5</c:v>
                </c:pt>
                <c:pt idx="2">
                  <c:v>78.5</c:v>
                </c:pt>
                <c:pt idx="3">
                  <c:v>83</c:v>
                </c:pt>
                <c:pt idx="4">
                  <c:v>77</c:v>
                </c:pt>
                <c:pt idx="5">
                  <c:v>89</c:v>
                </c:pt>
                <c:pt idx="6">
                  <c:v>77</c:v>
                </c:pt>
                <c:pt idx="7">
                  <c:v>71.5</c:v>
                </c:pt>
                <c:pt idx="8">
                  <c:v>62.5</c:v>
                </c:pt>
                <c:pt idx="9">
                  <c:v>54</c:v>
                </c:pt>
                <c:pt idx="10">
                  <c:v>51</c:v>
                </c:pt>
                <c:pt idx="11">
                  <c:v>59</c:v>
                </c:pt>
                <c:pt idx="12">
                  <c:v>73</c:v>
                </c:pt>
                <c:pt idx="13">
                  <c:v>73.5</c:v>
                </c:pt>
                <c:pt idx="14">
                  <c:v>65.5</c:v>
                </c:pt>
                <c:pt idx="15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1465672"/>
        <c:axId val="291466064"/>
      </c:barChart>
      <c:catAx>
        <c:axId val="29146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46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46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46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21.5</c:v>
                </c:pt>
                <c:pt idx="1">
                  <c:v>26.5</c:v>
                </c:pt>
                <c:pt idx="2">
                  <c:v>30</c:v>
                </c:pt>
                <c:pt idx="3">
                  <c:v>35</c:v>
                </c:pt>
                <c:pt idx="4">
                  <c:v>26</c:v>
                </c:pt>
                <c:pt idx="5">
                  <c:v>22</c:v>
                </c:pt>
                <c:pt idx="6">
                  <c:v>28.5</c:v>
                </c:pt>
                <c:pt idx="7">
                  <c:v>22</c:v>
                </c:pt>
                <c:pt idx="8">
                  <c:v>37</c:v>
                </c:pt>
                <c:pt idx="9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539808"/>
        <c:axId val="295540200"/>
      </c:barChart>
      <c:catAx>
        <c:axId val="2955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54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54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53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33.5</c:v>
                </c:pt>
                <c:pt idx="1">
                  <c:v>40</c:v>
                </c:pt>
                <c:pt idx="2">
                  <c:v>45</c:v>
                </c:pt>
                <c:pt idx="3">
                  <c:v>31</c:v>
                </c:pt>
                <c:pt idx="4">
                  <c:v>47.5</c:v>
                </c:pt>
                <c:pt idx="5">
                  <c:v>40</c:v>
                </c:pt>
                <c:pt idx="6">
                  <c:v>45.5</c:v>
                </c:pt>
                <c:pt idx="7">
                  <c:v>41</c:v>
                </c:pt>
                <c:pt idx="8">
                  <c:v>26.5</c:v>
                </c:pt>
                <c:pt idx="9">
                  <c:v>37.5</c:v>
                </c:pt>
                <c:pt idx="10">
                  <c:v>26.5</c:v>
                </c:pt>
                <c:pt idx="11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540984"/>
        <c:axId val="295541376"/>
      </c:barChart>
      <c:catAx>
        <c:axId val="29554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5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54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54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32</c:v>
                </c:pt>
                <c:pt idx="1">
                  <c:v>35.5</c:v>
                </c:pt>
                <c:pt idx="2">
                  <c:v>26</c:v>
                </c:pt>
                <c:pt idx="3">
                  <c:v>31</c:v>
                </c:pt>
                <c:pt idx="4">
                  <c:v>32</c:v>
                </c:pt>
                <c:pt idx="5">
                  <c:v>28.5</c:v>
                </c:pt>
                <c:pt idx="6">
                  <c:v>32</c:v>
                </c:pt>
                <c:pt idx="7">
                  <c:v>26</c:v>
                </c:pt>
                <c:pt idx="8">
                  <c:v>20.5</c:v>
                </c:pt>
                <c:pt idx="9">
                  <c:v>22</c:v>
                </c:pt>
                <c:pt idx="10">
                  <c:v>23.5</c:v>
                </c:pt>
                <c:pt idx="11">
                  <c:v>22</c:v>
                </c:pt>
                <c:pt idx="12">
                  <c:v>40</c:v>
                </c:pt>
                <c:pt idx="13">
                  <c:v>24.5</c:v>
                </c:pt>
                <c:pt idx="14">
                  <c:v>29</c:v>
                </c:pt>
                <c:pt idx="15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542160"/>
        <c:axId val="295542552"/>
      </c:barChart>
      <c:catAx>
        <c:axId val="29554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54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54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54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101294</xdr:rowOff>
    </xdr:from>
    <xdr:to>
      <xdr:col>40</xdr:col>
      <xdr:colOff>304800</xdr:colOff>
      <xdr:row>61</xdr:row>
      <xdr:rowOff>73269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6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3</v>
      </c>
      <c r="M6" s="174"/>
      <c r="N6" s="174"/>
      <c r="O6" s="42"/>
      <c r="P6" s="162" t="s">
        <v>58</v>
      </c>
      <c r="Q6" s="162"/>
      <c r="R6" s="162"/>
      <c r="S6" s="167">
        <v>42464</v>
      </c>
      <c r="T6" s="167"/>
      <c r="U6" s="167"/>
    </row>
    <row r="7" spans="1:28" ht="10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8.75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18</v>
      </c>
      <c r="C10" s="46">
        <v>210</v>
      </c>
      <c r="D10" s="46">
        <v>28</v>
      </c>
      <c r="E10" s="46">
        <v>3</v>
      </c>
      <c r="F10" s="6">
        <f t="shared" ref="F10:F22" si="0">B10*0.5+C10*1+D10*2+E10*2.5</f>
        <v>282.5</v>
      </c>
      <c r="G10" s="2"/>
      <c r="H10" s="19" t="s">
        <v>4</v>
      </c>
      <c r="I10" s="46">
        <v>22</v>
      </c>
      <c r="J10" s="46">
        <v>212</v>
      </c>
      <c r="K10" s="46">
        <v>18</v>
      </c>
      <c r="L10" s="46">
        <v>6</v>
      </c>
      <c r="M10" s="6">
        <f t="shared" ref="M10:M22" si="1">I10*0.5+J10*1+K10*2+L10*2.5</f>
        <v>274</v>
      </c>
      <c r="N10" s="9">
        <f>F20+F21+F22+M10</f>
        <v>1019</v>
      </c>
      <c r="O10" s="19" t="s">
        <v>43</v>
      </c>
      <c r="P10" s="46">
        <v>32</v>
      </c>
      <c r="Q10" s="46">
        <v>182</v>
      </c>
      <c r="R10" s="46">
        <v>12</v>
      </c>
      <c r="S10" s="46">
        <v>2</v>
      </c>
      <c r="T10" s="6">
        <f t="shared" ref="T10:T21" si="2">P10*0.5+Q10*1+R10*2+S10*2.5</f>
        <v>227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181</v>
      </c>
      <c r="D11" s="46">
        <v>27</v>
      </c>
      <c r="E11" s="46">
        <v>7</v>
      </c>
      <c r="F11" s="6">
        <f t="shared" si="0"/>
        <v>258</v>
      </c>
      <c r="G11" s="2"/>
      <c r="H11" s="19" t="s">
        <v>5</v>
      </c>
      <c r="I11" s="46">
        <v>33</v>
      </c>
      <c r="J11" s="46">
        <v>220</v>
      </c>
      <c r="K11" s="46">
        <v>20</v>
      </c>
      <c r="L11" s="46">
        <v>5</v>
      </c>
      <c r="M11" s="6">
        <f t="shared" si="1"/>
        <v>289</v>
      </c>
      <c r="N11" s="9">
        <f>F21+F22+M10+M11</f>
        <v>1076</v>
      </c>
      <c r="O11" s="19" t="s">
        <v>44</v>
      </c>
      <c r="P11" s="46">
        <v>48</v>
      </c>
      <c r="Q11" s="46">
        <v>204</v>
      </c>
      <c r="R11" s="46">
        <v>23</v>
      </c>
      <c r="S11" s="46">
        <v>3</v>
      </c>
      <c r="T11" s="6">
        <f t="shared" si="2"/>
        <v>281.5</v>
      </c>
      <c r="U11" s="2"/>
      <c r="AB11" s="1"/>
    </row>
    <row r="12" spans="1:28" ht="24" customHeight="1" x14ac:dyDescent="0.2">
      <c r="A12" s="18" t="s">
        <v>17</v>
      </c>
      <c r="B12" s="46">
        <v>20</v>
      </c>
      <c r="C12" s="46">
        <v>178</v>
      </c>
      <c r="D12" s="46">
        <v>25</v>
      </c>
      <c r="E12" s="46">
        <v>4</v>
      </c>
      <c r="F12" s="6">
        <f t="shared" si="0"/>
        <v>248</v>
      </c>
      <c r="G12" s="2"/>
      <c r="H12" s="19" t="s">
        <v>6</v>
      </c>
      <c r="I12" s="46">
        <v>20</v>
      </c>
      <c r="J12" s="46">
        <v>219</v>
      </c>
      <c r="K12" s="46">
        <v>35</v>
      </c>
      <c r="L12" s="46">
        <v>7</v>
      </c>
      <c r="M12" s="6">
        <f t="shared" si="1"/>
        <v>316.5</v>
      </c>
      <c r="N12" s="2">
        <f>F22+M10+M11+M12</f>
        <v>1146</v>
      </c>
      <c r="O12" s="19" t="s">
        <v>32</v>
      </c>
      <c r="P12" s="46">
        <v>25</v>
      </c>
      <c r="Q12" s="46">
        <v>169</v>
      </c>
      <c r="R12" s="46">
        <v>22</v>
      </c>
      <c r="S12" s="46">
        <v>2</v>
      </c>
      <c r="T12" s="6">
        <f t="shared" si="2"/>
        <v>230.5</v>
      </c>
      <c r="U12" s="2"/>
      <c r="AB12" s="1"/>
    </row>
    <row r="13" spans="1:28" ht="24" customHeight="1" x14ac:dyDescent="0.2">
      <c r="A13" s="18" t="s">
        <v>19</v>
      </c>
      <c r="B13" s="46">
        <v>18</v>
      </c>
      <c r="C13" s="46">
        <v>172</v>
      </c>
      <c r="D13" s="46">
        <v>32</v>
      </c>
      <c r="E13" s="46">
        <v>0</v>
      </c>
      <c r="F13" s="6">
        <f t="shared" si="0"/>
        <v>245</v>
      </c>
      <c r="G13" s="2">
        <f t="shared" ref="G13:G19" si="3">F10+F11+F12+F13</f>
        <v>1033.5</v>
      </c>
      <c r="H13" s="19" t="s">
        <v>7</v>
      </c>
      <c r="I13" s="46">
        <v>22</v>
      </c>
      <c r="J13" s="46">
        <v>224</v>
      </c>
      <c r="K13" s="46">
        <v>16</v>
      </c>
      <c r="L13" s="46">
        <v>3</v>
      </c>
      <c r="M13" s="6">
        <f t="shared" si="1"/>
        <v>274.5</v>
      </c>
      <c r="N13" s="2">
        <f t="shared" ref="N13:N18" si="4">M10+M11+M12+M13</f>
        <v>1154</v>
      </c>
      <c r="O13" s="19" t="s">
        <v>33</v>
      </c>
      <c r="P13" s="46">
        <v>25</v>
      </c>
      <c r="Q13" s="46">
        <v>196</v>
      </c>
      <c r="R13" s="46">
        <v>25</v>
      </c>
      <c r="S13" s="46">
        <v>0</v>
      </c>
      <c r="T13" s="6">
        <f t="shared" si="2"/>
        <v>258.5</v>
      </c>
      <c r="U13" s="2">
        <f t="shared" ref="U13:U21" si="5">T10+T11+T12+T13</f>
        <v>997.5</v>
      </c>
      <c r="AB13" s="81">
        <v>241</v>
      </c>
    </row>
    <row r="14" spans="1:28" ht="24" customHeight="1" x14ac:dyDescent="0.2">
      <c r="A14" s="18" t="s">
        <v>21</v>
      </c>
      <c r="B14" s="46">
        <v>19</v>
      </c>
      <c r="C14" s="46">
        <v>174</v>
      </c>
      <c r="D14" s="46">
        <v>33</v>
      </c>
      <c r="E14" s="46">
        <v>0</v>
      </c>
      <c r="F14" s="6">
        <f t="shared" si="0"/>
        <v>249.5</v>
      </c>
      <c r="G14" s="2">
        <f t="shared" si="3"/>
        <v>1000.5</v>
      </c>
      <c r="H14" s="19" t="s">
        <v>9</v>
      </c>
      <c r="I14" s="46">
        <v>25</v>
      </c>
      <c r="J14" s="46">
        <v>191</v>
      </c>
      <c r="K14" s="46">
        <v>19</v>
      </c>
      <c r="L14" s="46">
        <v>2</v>
      </c>
      <c r="M14" s="6">
        <f t="shared" si="1"/>
        <v>246.5</v>
      </c>
      <c r="N14" s="2">
        <f t="shared" si="4"/>
        <v>1126.5</v>
      </c>
      <c r="O14" s="19" t="s">
        <v>29</v>
      </c>
      <c r="P14" s="45">
        <v>23</v>
      </c>
      <c r="Q14" s="45">
        <v>187</v>
      </c>
      <c r="R14" s="45">
        <v>25</v>
      </c>
      <c r="S14" s="45">
        <v>3</v>
      </c>
      <c r="T14" s="6">
        <f t="shared" si="2"/>
        <v>256</v>
      </c>
      <c r="U14" s="2">
        <f t="shared" si="5"/>
        <v>1026.5</v>
      </c>
      <c r="AB14" s="81">
        <v>250</v>
      </c>
    </row>
    <row r="15" spans="1:28" ht="24" customHeight="1" x14ac:dyDescent="0.2">
      <c r="A15" s="18" t="s">
        <v>23</v>
      </c>
      <c r="B15" s="46">
        <v>24</v>
      </c>
      <c r="C15" s="46">
        <v>191</v>
      </c>
      <c r="D15" s="46">
        <v>36</v>
      </c>
      <c r="E15" s="46">
        <v>4</v>
      </c>
      <c r="F15" s="6">
        <f t="shared" si="0"/>
        <v>285</v>
      </c>
      <c r="G15" s="2">
        <f t="shared" si="3"/>
        <v>1027.5</v>
      </c>
      <c r="H15" s="19" t="s">
        <v>12</v>
      </c>
      <c r="I15" s="46">
        <v>20</v>
      </c>
      <c r="J15" s="46">
        <v>200</v>
      </c>
      <c r="K15" s="46">
        <v>20</v>
      </c>
      <c r="L15" s="46">
        <v>1</v>
      </c>
      <c r="M15" s="6">
        <f t="shared" si="1"/>
        <v>252.5</v>
      </c>
      <c r="N15" s="2">
        <f t="shared" si="4"/>
        <v>1090</v>
      </c>
      <c r="O15" s="18" t="s">
        <v>30</v>
      </c>
      <c r="P15" s="46">
        <v>29</v>
      </c>
      <c r="Q15" s="46">
        <v>210</v>
      </c>
      <c r="R15" s="45">
        <v>22</v>
      </c>
      <c r="S15" s="46">
        <v>0</v>
      </c>
      <c r="T15" s="6">
        <f t="shared" si="2"/>
        <v>268.5</v>
      </c>
      <c r="U15" s="2">
        <f t="shared" si="5"/>
        <v>1013.5</v>
      </c>
      <c r="AB15" s="81">
        <v>262</v>
      </c>
    </row>
    <row r="16" spans="1:28" ht="24" customHeight="1" x14ac:dyDescent="0.2">
      <c r="A16" s="18" t="s">
        <v>39</v>
      </c>
      <c r="B16" s="46">
        <v>22</v>
      </c>
      <c r="C16" s="46">
        <v>170</v>
      </c>
      <c r="D16" s="46">
        <v>33</v>
      </c>
      <c r="E16" s="46">
        <v>6</v>
      </c>
      <c r="F16" s="6">
        <f t="shared" si="0"/>
        <v>262</v>
      </c>
      <c r="G16" s="2">
        <f t="shared" si="3"/>
        <v>1041.5</v>
      </c>
      <c r="H16" s="19" t="s">
        <v>15</v>
      </c>
      <c r="I16" s="46">
        <v>20</v>
      </c>
      <c r="J16" s="46">
        <v>194</v>
      </c>
      <c r="K16" s="46">
        <v>15</v>
      </c>
      <c r="L16" s="46">
        <v>2</v>
      </c>
      <c r="M16" s="6">
        <f t="shared" si="1"/>
        <v>239</v>
      </c>
      <c r="N16" s="2">
        <f t="shared" si="4"/>
        <v>1012.5</v>
      </c>
      <c r="O16" s="19" t="s">
        <v>8</v>
      </c>
      <c r="P16" s="46">
        <v>37</v>
      </c>
      <c r="Q16" s="46">
        <v>204</v>
      </c>
      <c r="R16" s="46">
        <v>24</v>
      </c>
      <c r="S16" s="46">
        <v>2</v>
      </c>
      <c r="T16" s="6">
        <f t="shared" si="2"/>
        <v>275.5</v>
      </c>
      <c r="U16" s="2">
        <f t="shared" si="5"/>
        <v>1058.5</v>
      </c>
      <c r="AB16" s="81">
        <v>270.5</v>
      </c>
    </row>
    <row r="17" spans="1:28" ht="24" customHeight="1" x14ac:dyDescent="0.2">
      <c r="A17" s="18" t="s">
        <v>40</v>
      </c>
      <c r="B17" s="46">
        <v>26</v>
      </c>
      <c r="C17" s="46">
        <v>183</v>
      </c>
      <c r="D17" s="46">
        <v>30</v>
      </c>
      <c r="E17" s="46">
        <v>4</v>
      </c>
      <c r="F17" s="6">
        <f t="shared" si="0"/>
        <v>266</v>
      </c>
      <c r="G17" s="2">
        <f t="shared" si="3"/>
        <v>1062.5</v>
      </c>
      <c r="H17" s="19" t="s">
        <v>18</v>
      </c>
      <c r="I17" s="46">
        <v>21</v>
      </c>
      <c r="J17" s="46">
        <v>195</v>
      </c>
      <c r="K17" s="46">
        <v>16</v>
      </c>
      <c r="L17" s="46">
        <v>1</v>
      </c>
      <c r="M17" s="6">
        <f t="shared" si="1"/>
        <v>240</v>
      </c>
      <c r="N17" s="2">
        <f t="shared" si="4"/>
        <v>978</v>
      </c>
      <c r="O17" s="19" t="s">
        <v>10</v>
      </c>
      <c r="P17" s="46">
        <v>23</v>
      </c>
      <c r="Q17" s="46">
        <v>153</v>
      </c>
      <c r="R17" s="46">
        <v>29</v>
      </c>
      <c r="S17" s="46">
        <v>0</v>
      </c>
      <c r="T17" s="6">
        <f t="shared" si="2"/>
        <v>222.5</v>
      </c>
      <c r="U17" s="2">
        <f t="shared" si="5"/>
        <v>1022.5</v>
      </c>
      <c r="AB17" s="81">
        <v>289.5</v>
      </c>
    </row>
    <row r="18" spans="1:28" ht="24" customHeight="1" x14ac:dyDescent="0.2">
      <c r="A18" s="18" t="s">
        <v>41</v>
      </c>
      <c r="B18" s="46">
        <v>27</v>
      </c>
      <c r="C18" s="46">
        <v>187</v>
      </c>
      <c r="D18" s="46">
        <v>25</v>
      </c>
      <c r="E18" s="46">
        <v>7</v>
      </c>
      <c r="F18" s="6">
        <f t="shared" si="0"/>
        <v>268</v>
      </c>
      <c r="G18" s="2">
        <f t="shared" si="3"/>
        <v>1081</v>
      </c>
      <c r="H18" s="19" t="s">
        <v>20</v>
      </c>
      <c r="I18" s="46">
        <v>26</v>
      </c>
      <c r="J18" s="46">
        <v>210</v>
      </c>
      <c r="K18" s="46">
        <v>17</v>
      </c>
      <c r="L18" s="46">
        <v>1</v>
      </c>
      <c r="M18" s="6">
        <f t="shared" si="1"/>
        <v>259.5</v>
      </c>
      <c r="N18" s="2">
        <f t="shared" si="4"/>
        <v>991</v>
      </c>
      <c r="O18" s="19" t="s">
        <v>13</v>
      </c>
      <c r="P18" s="46">
        <v>21</v>
      </c>
      <c r="Q18" s="46">
        <v>184</v>
      </c>
      <c r="R18" s="46">
        <v>23</v>
      </c>
      <c r="S18" s="46">
        <v>1</v>
      </c>
      <c r="T18" s="6">
        <f t="shared" si="2"/>
        <v>243</v>
      </c>
      <c r="U18" s="2">
        <f t="shared" si="5"/>
        <v>1009.5</v>
      </c>
      <c r="AB18" s="81">
        <v>291</v>
      </c>
    </row>
    <row r="19" spans="1:28" ht="24" customHeight="1" thickBot="1" x14ac:dyDescent="0.25">
      <c r="A19" s="21" t="s">
        <v>42</v>
      </c>
      <c r="B19" s="47">
        <v>29</v>
      </c>
      <c r="C19" s="47">
        <v>211</v>
      </c>
      <c r="D19" s="47">
        <v>27</v>
      </c>
      <c r="E19" s="47">
        <v>4</v>
      </c>
      <c r="F19" s="7">
        <f t="shared" si="0"/>
        <v>289.5</v>
      </c>
      <c r="G19" s="3">
        <f t="shared" si="3"/>
        <v>1085.5</v>
      </c>
      <c r="H19" s="20" t="s">
        <v>22</v>
      </c>
      <c r="I19" s="45">
        <v>21</v>
      </c>
      <c r="J19" s="45">
        <v>223</v>
      </c>
      <c r="K19" s="45">
        <v>24</v>
      </c>
      <c r="L19" s="45">
        <v>3</v>
      </c>
      <c r="M19" s="6">
        <f t="shared" si="1"/>
        <v>289</v>
      </c>
      <c r="N19" s="2">
        <f>M16+M17+M18+M19</f>
        <v>1027.5</v>
      </c>
      <c r="O19" s="19" t="s">
        <v>16</v>
      </c>
      <c r="P19" s="46">
        <v>19</v>
      </c>
      <c r="Q19" s="46">
        <v>239</v>
      </c>
      <c r="R19" s="46">
        <v>27</v>
      </c>
      <c r="S19" s="46">
        <v>1</v>
      </c>
      <c r="T19" s="6">
        <f t="shared" si="2"/>
        <v>305</v>
      </c>
      <c r="U19" s="2">
        <f t="shared" si="5"/>
        <v>1046</v>
      </c>
      <c r="AB19" s="81">
        <v>294</v>
      </c>
    </row>
    <row r="20" spans="1:28" ht="24" customHeight="1" x14ac:dyDescent="0.2">
      <c r="A20" s="19" t="s">
        <v>27</v>
      </c>
      <c r="B20" s="45">
        <v>22</v>
      </c>
      <c r="C20" s="45">
        <v>181</v>
      </c>
      <c r="D20" s="45">
        <v>10</v>
      </c>
      <c r="E20" s="45">
        <v>8</v>
      </c>
      <c r="F20" s="8">
        <f t="shared" si="0"/>
        <v>232</v>
      </c>
      <c r="G20" s="35"/>
      <c r="H20" s="19" t="s">
        <v>24</v>
      </c>
      <c r="I20" s="46">
        <v>19</v>
      </c>
      <c r="J20" s="46">
        <v>222</v>
      </c>
      <c r="K20" s="46">
        <v>19</v>
      </c>
      <c r="L20" s="46">
        <v>3</v>
      </c>
      <c r="M20" s="8">
        <f t="shared" si="1"/>
        <v>277</v>
      </c>
      <c r="N20" s="2">
        <f>M17+M18+M19+M20</f>
        <v>1065.5</v>
      </c>
      <c r="O20" s="19" t="s">
        <v>45</v>
      </c>
      <c r="P20" s="45">
        <v>16</v>
      </c>
      <c r="Q20" s="45">
        <v>240</v>
      </c>
      <c r="R20" s="46">
        <v>18</v>
      </c>
      <c r="S20" s="45">
        <v>0</v>
      </c>
      <c r="T20" s="8">
        <f t="shared" si="2"/>
        <v>284</v>
      </c>
      <c r="U20" s="2">
        <f t="shared" si="5"/>
        <v>1054.5</v>
      </c>
      <c r="AB20" s="81">
        <v>299</v>
      </c>
    </row>
    <row r="21" spans="1:28" ht="24" customHeight="1" thickBot="1" x14ac:dyDescent="0.25">
      <c r="A21" s="19" t="s">
        <v>28</v>
      </c>
      <c r="B21" s="46">
        <v>28</v>
      </c>
      <c r="C21" s="46">
        <v>173</v>
      </c>
      <c r="D21" s="46">
        <v>16</v>
      </c>
      <c r="E21" s="46">
        <v>11</v>
      </c>
      <c r="F21" s="6">
        <f t="shared" si="0"/>
        <v>246.5</v>
      </c>
      <c r="G21" s="36"/>
      <c r="H21" s="20" t="s">
        <v>25</v>
      </c>
      <c r="I21" s="46">
        <v>29</v>
      </c>
      <c r="J21" s="46">
        <v>216</v>
      </c>
      <c r="K21" s="46">
        <v>22</v>
      </c>
      <c r="L21" s="46">
        <v>6</v>
      </c>
      <c r="M21" s="6">
        <f t="shared" si="1"/>
        <v>289.5</v>
      </c>
      <c r="N21" s="2">
        <f>M18+M19+M20+M21</f>
        <v>1115</v>
      </c>
      <c r="O21" s="21" t="s">
        <v>46</v>
      </c>
      <c r="P21" s="47">
        <v>20</v>
      </c>
      <c r="Q21" s="47">
        <v>253</v>
      </c>
      <c r="R21" s="47">
        <v>17</v>
      </c>
      <c r="S21" s="47">
        <v>0</v>
      </c>
      <c r="T21" s="7">
        <f t="shared" si="2"/>
        <v>297</v>
      </c>
      <c r="U21" s="3">
        <f t="shared" si="5"/>
        <v>1129</v>
      </c>
      <c r="AB21" s="81">
        <v>299.5</v>
      </c>
    </row>
    <row r="22" spans="1:28" ht="24" customHeight="1" thickBot="1" x14ac:dyDescent="0.25">
      <c r="A22" s="19" t="s">
        <v>1</v>
      </c>
      <c r="B22" s="46">
        <v>28</v>
      </c>
      <c r="C22" s="46">
        <v>188</v>
      </c>
      <c r="D22" s="46">
        <v>21</v>
      </c>
      <c r="E22" s="46">
        <v>9</v>
      </c>
      <c r="F22" s="6">
        <f t="shared" si="0"/>
        <v>266.5</v>
      </c>
      <c r="G22" s="2"/>
      <c r="H22" s="21" t="s">
        <v>26</v>
      </c>
      <c r="I22" s="47">
        <v>17</v>
      </c>
      <c r="J22" s="47">
        <v>200</v>
      </c>
      <c r="K22" s="47">
        <v>15</v>
      </c>
      <c r="L22" s="47">
        <v>2</v>
      </c>
      <c r="M22" s="6">
        <f t="shared" si="1"/>
        <v>243.5</v>
      </c>
      <c r="N22" s="3">
        <f>M19+M20+M21+M22</f>
        <v>1099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1085.5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1154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1129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CALLE 98  X CARRERA 52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0</v>
      </c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'G-1'!S6:U6</f>
        <v>42464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10</v>
      </c>
      <c r="C10" s="61">
        <v>21</v>
      </c>
      <c r="D10" s="61">
        <v>0</v>
      </c>
      <c r="E10" s="61">
        <v>0</v>
      </c>
      <c r="F10" s="62">
        <f t="shared" ref="F10:F22" si="0">B10*0.5+C10*1+D10*2+E10*2.5</f>
        <v>26</v>
      </c>
      <c r="G10" s="63"/>
      <c r="H10" s="64" t="s">
        <v>4</v>
      </c>
      <c r="I10" s="46">
        <v>16</v>
      </c>
      <c r="J10" s="46">
        <v>70</v>
      </c>
      <c r="K10" s="46">
        <v>0</v>
      </c>
      <c r="L10" s="46">
        <v>2</v>
      </c>
      <c r="M10" s="62">
        <f t="shared" ref="M10:M22" si="1">I10*0.5+J10*1+K10*2+L10*2.5</f>
        <v>83</v>
      </c>
      <c r="N10" s="65">
        <f>F20+F21+F22+M10</f>
        <v>296.5</v>
      </c>
      <c r="O10" s="64" t="s">
        <v>43</v>
      </c>
      <c r="P10" s="46">
        <v>12</v>
      </c>
      <c r="Q10" s="46">
        <v>51</v>
      </c>
      <c r="R10" s="46">
        <v>0</v>
      </c>
      <c r="S10" s="46">
        <v>0</v>
      </c>
      <c r="T10" s="62">
        <f t="shared" ref="T10:T21" si="2">P10*0.5+Q10*1+R10*2+S10*2.5</f>
        <v>57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26</v>
      </c>
      <c r="D11" s="61">
        <v>1</v>
      </c>
      <c r="E11" s="61">
        <v>0</v>
      </c>
      <c r="F11" s="62">
        <f t="shared" si="0"/>
        <v>31.5</v>
      </c>
      <c r="G11" s="63"/>
      <c r="H11" s="64" t="s">
        <v>5</v>
      </c>
      <c r="I11" s="46">
        <v>16</v>
      </c>
      <c r="J11" s="46">
        <v>64</v>
      </c>
      <c r="K11" s="46">
        <v>0</v>
      </c>
      <c r="L11" s="46">
        <v>2</v>
      </c>
      <c r="M11" s="62">
        <f t="shared" si="1"/>
        <v>77</v>
      </c>
      <c r="N11" s="65">
        <f>F21+F22+M10+M11</f>
        <v>311</v>
      </c>
      <c r="O11" s="64" t="s">
        <v>44</v>
      </c>
      <c r="P11" s="46">
        <v>9</v>
      </c>
      <c r="Q11" s="46">
        <v>64</v>
      </c>
      <c r="R11" s="46">
        <v>0</v>
      </c>
      <c r="S11" s="46">
        <v>2</v>
      </c>
      <c r="T11" s="62">
        <f t="shared" si="2"/>
        <v>73.5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18</v>
      </c>
      <c r="C12" s="61">
        <v>50</v>
      </c>
      <c r="D12" s="61">
        <v>0</v>
      </c>
      <c r="E12" s="61">
        <v>4</v>
      </c>
      <c r="F12" s="62">
        <f t="shared" si="0"/>
        <v>69</v>
      </c>
      <c r="G12" s="63"/>
      <c r="H12" s="64" t="s">
        <v>6</v>
      </c>
      <c r="I12" s="46">
        <v>18</v>
      </c>
      <c r="J12" s="46">
        <v>75</v>
      </c>
      <c r="K12" s="46">
        <v>0</v>
      </c>
      <c r="L12" s="46">
        <v>2</v>
      </c>
      <c r="M12" s="62">
        <f t="shared" si="1"/>
        <v>89</v>
      </c>
      <c r="N12" s="63">
        <f>F22+M10+M11+M12</f>
        <v>327.5</v>
      </c>
      <c r="O12" s="64" t="s">
        <v>32</v>
      </c>
      <c r="P12" s="46">
        <v>11</v>
      </c>
      <c r="Q12" s="46">
        <v>58</v>
      </c>
      <c r="R12" s="46">
        <v>1</v>
      </c>
      <c r="S12" s="46">
        <v>1</v>
      </c>
      <c r="T12" s="62">
        <f t="shared" si="2"/>
        <v>68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43</v>
      </c>
      <c r="D13" s="61">
        <v>0</v>
      </c>
      <c r="E13" s="61">
        <v>5</v>
      </c>
      <c r="F13" s="62">
        <f t="shared" si="0"/>
        <v>59.5</v>
      </c>
      <c r="G13" s="63">
        <f t="shared" ref="G13:G19" si="3">F10+F11+F12+F13</f>
        <v>186</v>
      </c>
      <c r="H13" s="64" t="s">
        <v>7</v>
      </c>
      <c r="I13" s="46">
        <v>10</v>
      </c>
      <c r="J13" s="46">
        <v>67</v>
      </c>
      <c r="K13" s="46">
        <v>0</v>
      </c>
      <c r="L13" s="46">
        <v>2</v>
      </c>
      <c r="M13" s="62">
        <f t="shared" si="1"/>
        <v>77</v>
      </c>
      <c r="N13" s="63">
        <f t="shared" ref="N13:N18" si="4">M10+M11+M12+M13</f>
        <v>326</v>
      </c>
      <c r="O13" s="64" t="s">
        <v>33</v>
      </c>
      <c r="P13" s="46">
        <v>15</v>
      </c>
      <c r="Q13" s="46">
        <v>83</v>
      </c>
      <c r="R13" s="46">
        <v>0</v>
      </c>
      <c r="S13" s="46">
        <v>2</v>
      </c>
      <c r="T13" s="62">
        <f t="shared" si="2"/>
        <v>95.5</v>
      </c>
      <c r="U13" s="63">
        <f t="shared" ref="U13:U21" si="5">T10+T11+T12+T13</f>
        <v>294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6</v>
      </c>
      <c r="C14" s="61">
        <v>47</v>
      </c>
      <c r="D14" s="61">
        <v>0</v>
      </c>
      <c r="E14" s="61">
        <v>1</v>
      </c>
      <c r="F14" s="62">
        <f t="shared" si="0"/>
        <v>52.5</v>
      </c>
      <c r="G14" s="63">
        <f t="shared" si="3"/>
        <v>212.5</v>
      </c>
      <c r="H14" s="64" t="s">
        <v>9</v>
      </c>
      <c r="I14" s="46">
        <v>7</v>
      </c>
      <c r="J14" s="46">
        <v>58</v>
      </c>
      <c r="K14" s="46">
        <v>0</v>
      </c>
      <c r="L14" s="46">
        <v>4</v>
      </c>
      <c r="M14" s="62">
        <f t="shared" si="1"/>
        <v>71.5</v>
      </c>
      <c r="N14" s="63">
        <f t="shared" si="4"/>
        <v>314.5</v>
      </c>
      <c r="O14" s="64" t="s">
        <v>29</v>
      </c>
      <c r="P14" s="45">
        <v>9</v>
      </c>
      <c r="Q14" s="45">
        <v>91</v>
      </c>
      <c r="R14" s="45">
        <v>0</v>
      </c>
      <c r="S14" s="45">
        <v>0</v>
      </c>
      <c r="T14" s="62">
        <f t="shared" si="2"/>
        <v>95.5</v>
      </c>
      <c r="U14" s="63">
        <f t="shared" si="5"/>
        <v>332.5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14</v>
      </c>
      <c r="C15" s="61">
        <v>31</v>
      </c>
      <c r="D15" s="61">
        <v>0</v>
      </c>
      <c r="E15" s="61">
        <v>2</v>
      </c>
      <c r="F15" s="62">
        <f t="shared" si="0"/>
        <v>43</v>
      </c>
      <c r="G15" s="63">
        <f t="shared" si="3"/>
        <v>224</v>
      </c>
      <c r="H15" s="64" t="s">
        <v>12</v>
      </c>
      <c r="I15" s="46">
        <v>6</v>
      </c>
      <c r="J15" s="46">
        <v>57</v>
      </c>
      <c r="K15" s="46">
        <v>0</v>
      </c>
      <c r="L15" s="46">
        <v>1</v>
      </c>
      <c r="M15" s="62">
        <f t="shared" si="1"/>
        <v>62.5</v>
      </c>
      <c r="N15" s="63">
        <f t="shared" si="4"/>
        <v>300</v>
      </c>
      <c r="O15" s="60" t="s">
        <v>30</v>
      </c>
      <c r="P15" s="46">
        <v>20</v>
      </c>
      <c r="Q15" s="46">
        <v>65</v>
      </c>
      <c r="R15" s="46">
        <v>0</v>
      </c>
      <c r="S15" s="46">
        <v>0</v>
      </c>
      <c r="T15" s="62">
        <f t="shared" si="2"/>
        <v>75</v>
      </c>
      <c r="U15" s="63">
        <f t="shared" si="5"/>
        <v>334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10</v>
      </c>
      <c r="C16" s="61">
        <v>25</v>
      </c>
      <c r="D16" s="61">
        <v>0</v>
      </c>
      <c r="E16" s="61">
        <v>1</v>
      </c>
      <c r="F16" s="62">
        <f t="shared" si="0"/>
        <v>32.5</v>
      </c>
      <c r="G16" s="63">
        <f t="shared" si="3"/>
        <v>187.5</v>
      </c>
      <c r="H16" s="64" t="s">
        <v>15</v>
      </c>
      <c r="I16" s="46">
        <v>8</v>
      </c>
      <c r="J16" s="46">
        <v>50</v>
      </c>
      <c r="K16" s="46">
        <v>0</v>
      </c>
      <c r="L16" s="46">
        <v>0</v>
      </c>
      <c r="M16" s="62">
        <f t="shared" si="1"/>
        <v>54</v>
      </c>
      <c r="N16" s="63">
        <f t="shared" si="4"/>
        <v>265</v>
      </c>
      <c r="O16" s="64" t="s">
        <v>8</v>
      </c>
      <c r="P16" s="46">
        <v>11</v>
      </c>
      <c r="Q16" s="46">
        <v>91</v>
      </c>
      <c r="R16" s="46">
        <v>0</v>
      </c>
      <c r="S16" s="46">
        <v>0</v>
      </c>
      <c r="T16" s="62">
        <f t="shared" si="2"/>
        <v>96.5</v>
      </c>
      <c r="U16" s="63">
        <f t="shared" si="5"/>
        <v>362.5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41</v>
      </c>
      <c r="D17" s="61">
        <v>0</v>
      </c>
      <c r="E17" s="61">
        <v>1</v>
      </c>
      <c r="F17" s="62">
        <f t="shared" si="0"/>
        <v>45</v>
      </c>
      <c r="G17" s="63">
        <f t="shared" si="3"/>
        <v>173</v>
      </c>
      <c r="H17" s="64" t="s">
        <v>18</v>
      </c>
      <c r="I17" s="46">
        <v>10</v>
      </c>
      <c r="J17" s="46">
        <v>46</v>
      </c>
      <c r="K17" s="46">
        <v>0</v>
      </c>
      <c r="L17" s="46">
        <v>0</v>
      </c>
      <c r="M17" s="62">
        <f t="shared" si="1"/>
        <v>51</v>
      </c>
      <c r="N17" s="63">
        <f t="shared" si="4"/>
        <v>239</v>
      </c>
      <c r="O17" s="64" t="s">
        <v>10</v>
      </c>
      <c r="P17" s="46">
        <v>11</v>
      </c>
      <c r="Q17" s="46">
        <v>63</v>
      </c>
      <c r="R17" s="46">
        <v>0</v>
      </c>
      <c r="S17" s="46">
        <v>1</v>
      </c>
      <c r="T17" s="62">
        <f t="shared" si="2"/>
        <v>71</v>
      </c>
      <c r="U17" s="63">
        <f t="shared" si="5"/>
        <v>338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9</v>
      </c>
      <c r="C18" s="61">
        <v>43</v>
      </c>
      <c r="D18" s="61">
        <v>0</v>
      </c>
      <c r="E18" s="61">
        <v>2</v>
      </c>
      <c r="F18" s="62">
        <f t="shared" si="0"/>
        <v>52.5</v>
      </c>
      <c r="G18" s="63">
        <f t="shared" si="3"/>
        <v>173</v>
      </c>
      <c r="H18" s="64" t="s">
        <v>20</v>
      </c>
      <c r="I18" s="46">
        <v>13</v>
      </c>
      <c r="J18" s="46">
        <v>48</v>
      </c>
      <c r="K18" s="46">
        <v>1</v>
      </c>
      <c r="L18" s="46">
        <v>1</v>
      </c>
      <c r="M18" s="62">
        <f t="shared" si="1"/>
        <v>59</v>
      </c>
      <c r="N18" s="63">
        <f t="shared" si="4"/>
        <v>226.5</v>
      </c>
      <c r="O18" s="64" t="s">
        <v>13</v>
      </c>
      <c r="P18" s="46">
        <v>15</v>
      </c>
      <c r="Q18" s="46">
        <v>114</v>
      </c>
      <c r="R18" s="46">
        <v>1</v>
      </c>
      <c r="S18" s="46">
        <v>0</v>
      </c>
      <c r="T18" s="62">
        <f t="shared" si="2"/>
        <v>123.5</v>
      </c>
      <c r="U18" s="63">
        <f t="shared" si="5"/>
        <v>366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8</v>
      </c>
      <c r="C19" s="69">
        <v>46</v>
      </c>
      <c r="D19" s="69">
        <v>0</v>
      </c>
      <c r="E19" s="69">
        <v>1</v>
      </c>
      <c r="F19" s="70">
        <f t="shared" si="0"/>
        <v>52.5</v>
      </c>
      <c r="G19" s="71">
        <f t="shared" si="3"/>
        <v>182.5</v>
      </c>
      <c r="H19" s="72" t="s">
        <v>22</v>
      </c>
      <c r="I19" s="45">
        <v>9</v>
      </c>
      <c r="J19" s="45">
        <v>61</v>
      </c>
      <c r="K19" s="45">
        <v>0</v>
      </c>
      <c r="L19" s="45">
        <v>3</v>
      </c>
      <c r="M19" s="62">
        <f t="shared" si="1"/>
        <v>73</v>
      </c>
      <c r="N19" s="63">
        <f>M16+M17+M18+M19</f>
        <v>237</v>
      </c>
      <c r="O19" s="64" t="s">
        <v>16</v>
      </c>
      <c r="P19" s="46">
        <v>9</v>
      </c>
      <c r="Q19" s="46">
        <v>99</v>
      </c>
      <c r="R19" s="46">
        <v>0</v>
      </c>
      <c r="S19" s="46">
        <v>0</v>
      </c>
      <c r="T19" s="62">
        <f t="shared" si="2"/>
        <v>103.5</v>
      </c>
      <c r="U19" s="63">
        <f t="shared" si="5"/>
        <v>394.5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13</v>
      </c>
      <c r="C20" s="67">
        <v>56</v>
      </c>
      <c r="D20" s="67">
        <v>0</v>
      </c>
      <c r="E20" s="67">
        <v>0</v>
      </c>
      <c r="F20" s="73">
        <f t="shared" si="0"/>
        <v>62.5</v>
      </c>
      <c r="G20" s="74"/>
      <c r="H20" s="64" t="s">
        <v>24</v>
      </c>
      <c r="I20" s="46">
        <v>8</v>
      </c>
      <c r="J20" s="46">
        <v>67</v>
      </c>
      <c r="K20" s="46">
        <v>0</v>
      </c>
      <c r="L20" s="46">
        <v>1</v>
      </c>
      <c r="M20" s="73">
        <f t="shared" si="1"/>
        <v>73.5</v>
      </c>
      <c r="N20" s="63">
        <f>M17+M18+M19+M20</f>
        <v>256.5</v>
      </c>
      <c r="O20" s="64" t="s">
        <v>45</v>
      </c>
      <c r="P20" s="45">
        <v>11</v>
      </c>
      <c r="Q20" s="45">
        <v>94</v>
      </c>
      <c r="R20" s="45">
        <v>0</v>
      </c>
      <c r="S20" s="45">
        <v>0</v>
      </c>
      <c r="T20" s="73">
        <f t="shared" si="2"/>
        <v>99.5</v>
      </c>
      <c r="U20" s="63">
        <f t="shared" si="5"/>
        <v>397.5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67</v>
      </c>
      <c r="D21" s="61">
        <v>0</v>
      </c>
      <c r="E21" s="61">
        <v>0</v>
      </c>
      <c r="F21" s="62">
        <f t="shared" si="0"/>
        <v>72.5</v>
      </c>
      <c r="G21" s="75"/>
      <c r="H21" s="72" t="s">
        <v>25</v>
      </c>
      <c r="I21" s="46">
        <v>12</v>
      </c>
      <c r="J21" s="46">
        <v>57</v>
      </c>
      <c r="K21" s="46">
        <v>0</v>
      </c>
      <c r="L21" s="46">
        <v>1</v>
      </c>
      <c r="M21" s="62">
        <f t="shared" si="1"/>
        <v>65.5</v>
      </c>
      <c r="N21" s="63">
        <f>M18+M19+M20+M21</f>
        <v>271</v>
      </c>
      <c r="O21" s="68" t="s">
        <v>46</v>
      </c>
      <c r="P21" s="47">
        <v>7</v>
      </c>
      <c r="Q21" s="47">
        <v>81</v>
      </c>
      <c r="R21" s="47">
        <v>0</v>
      </c>
      <c r="S21" s="47">
        <v>0</v>
      </c>
      <c r="T21" s="70">
        <f t="shared" si="2"/>
        <v>84.5</v>
      </c>
      <c r="U21" s="71">
        <f t="shared" si="5"/>
        <v>411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13</v>
      </c>
      <c r="C22" s="61">
        <v>67</v>
      </c>
      <c r="D22" s="61">
        <v>0</v>
      </c>
      <c r="E22" s="61">
        <v>2</v>
      </c>
      <c r="F22" s="62">
        <f t="shared" si="0"/>
        <v>78.5</v>
      </c>
      <c r="G22" s="63"/>
      <c r="H22" s="68" t="s">
        <v>26</v>
      </c>
      <c r="I22" s="47">
        <v>14</v>
      </c>
      <c r="J22" s="47">
        <v>44</v>
      </c>
      <c r="K22" s="47">
        <v>0</v>
      </c>
      <c r="L22" s="47">
        <v>0</v>
      </c>
      <c r="M22" s="62">
        <f t="shared" si="1"/>
        <v>51</v>
      </c>
      <c r="N22" s="71">
        <f>M19+M20+M21+M22</f>
        <v>263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224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327.5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411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78</v>
      </c>
      <c r="G24" s="88"/>
      <c r="H24" s="206"/>
      <c r="I24" s="207"/>
      <c r="J24" s="83" t="s">
        <v>72</v>
      </c>
      <c r="K24" s="86"/>
      <c r="L24" s="86"/>
      <c r="M24" s="87" t="s">
        <v>74</v>
      </c>
      <c r="N24" s="88"/>
      <c r="O24" s="206"/>
      <c r="P24" s="207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5" sqref="T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98  X CARRERA 52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93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152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42464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</v>
      </c>
      <c r="C10" s="46">
        <v>14</v>
      </c>
      <c r="D10" s="46">
        <v>3</v>
      </c>
      <c r="E10" s="46">
        <v>0</v>
      </c>
      <c r="F10" s="62">
        <f>B10*0.5+C10*1+D10*2+E10*2.5</f>
        <v>21.5</v>
      </c>
      <c r="G10" s="2"/>
      <c r="H10" s="19" t="s">
        <v>4</v>
      </c>
      <c r="I10" s="46">
        <v>8</v>
      </c>
      <c r="J10" s="46">
        <v>23</v>
      </c>
      <c r="K10" s="46">
        <v>2</v>
      </c>
      <c r="L10" s="46">
        <v>0</v>
      </c>
      <c r="M10" s="6">
        <f>I10*0.5+J10*1+K10*2+L10*2.5</f>
        <v>31</v>
      </c>
      <c r="N10" s="9">
        <f>F20+F21+F22+M10</f>
        <v>124.5</v>
      </c>
      <c r="O10" s="19" t="s">
        <v>43</v>
      </c>
      <c r="P10" s="46">
        <v>3</v>
      </c>
      <c r="Q10" s="46">
        <v>26</v>
      </c>
      <c r="R10" s="46">
        <v>3</v>
      </c>
      <c r="S10" s="46">
        <v>0</v>
      </c>
      <c r="T10" s="6">
        <f>P10*0.5+Q10*1+R10*2+S10*2.5</f>
        <v>33.5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16</v>
      </c>
      <c r="D11" s="46">
        <v>4</v>
      </c>
      <c r="E11" s="46">
        <v>0</v>
      </c>
      <c r="F11" s="6">
        <f t="shared" ref="F11:F22" si="0">B11*0.5+C11*1+D11*2+E11*2.5</f>
        <v>26.5</v>
      </c>
      <c r="G11" s="2"/>
      <c r="H11" s="19" t="s">
        <v>5</v>
      </c>
      <c r="I11" s="46">
        <v>7</v>
      </c>
      <c r="J11" s="46">
        <v>22</v>
      </c>
      <c r="K11" s="46">
        <v>2</v>
      </c>
      <c r="L11" s="46">
        <v>1</v>
      </c>
      <c r="M11" s="6">
        <f t="shared" ref="M11:M22" si="1">I11*0.5+J11*1+K11*2+L11*2.5</f>
        <v>32</v>
      </c>
      <c r="N11" s="9">
        <f>F21+F22+M10+M11</f>
        <v>124.5</v>
      </c>
      <c r="O11" s="19" t="s">
        <v>44</v>
      </c>
      <c r="P11" s="46">
        <v>3</v>
      </c>
      <c r="Q11" s="46">
        <v>34</v>
      </c>
      <c r="R11" s="46">
        <v>1</v>
      </c>
      <c r="S11" s="46">
        <v>1</v>
      </c>
      <c r="T11" s="6">
        <f t="shared" ref="T11:T21" si="2">P11*0.5+Q11*1+R11*2+S11*2.5</f>
        <v>40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18</v>
      </c>
      <c r="D12" s="46">
        <v>4</v>
      </c>
      <c r="E12" s="46">
        <v>0</v>
      </c>
      <c r="F12" s="6">
        <f t="shared" si="0"/>
        <v>30</v>
      </c>
      <c r="G12" s="2"/>
      <c r="H12" s="19" t="s">
        <v>6</v>
      </c>
      <c r="I12" s="46">
        <v>5</v>
      </c>
      <c r="J12" s="46">
        <v>24</v>
      </c>
      <c r="K12" s="46">
        <v>1</v>
      </c>
      <c r="L12" s="46">
        <v>0</v>
      </c>
      <c r="M12" s="6">
        <f t="shared" si="1"/>
        <v>28.5</v>
      </c>
      <c r="N12" s="2">
        <f>F22+M10+M11+M12</f>
        <v>117.5</v>
      </c>
      <c r="O12" s="19" t="s">
        <v>32</v>
      </c>
      <c r="P12" s="46">
        <v>8</v>
      </c>
      <c r="Q12" s="46">
        <v>35</v>
      </c>
      <c r="R12" s="46">
        <v>3</v>
      </c>
      <c r="S12" s="46">
        <v>0</v>
      </c>
      <c r="T12" s="6">
        <f t="shared" si="2"/>
        <v>45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18</v>
      </c>
      <c r="D13" s="46">
        <v>6</v>
      </c>
      <c r="E13" s="46">
        <v>1</v>
      </c>
      <c r="F13" s="6">
        <f t="shared" si="0"/>
        <v>35</v>
      </c>
      <c r="G13" s="2">
        <f>F10+F11+F12+F13</f>
        <v>113</v>
      </c>
      <c r="H13" s="19" t="s">
        <v>7</v>
      </c>
      <c r="I13" s="46">
        <v>6</v>
      </c>
      <c r="J13" s="46">
        <v>23</v>
      </c>
      <c r="K13" s="46">
        <v>3</v>
      </c>
      <c r="L13" s="46">
        <v>0</v>
      </c>
      <c r="M13" s="6">
        <f t="shared" si="1"/>
        <v>32</v>
      </c>
      <c r="N13" s="2">
        <f t="shared" ref="N13:N18" si="3">M10+M11+M12+M13</f>
        <v>123.5</v>
      </c>
      <c r="O13" s="19" t="s">
        <v>33</v>
      </c>
      <c r="P13" s="46">
        <v>12</v>
      </c>
      <c r="Q13" s="46">
        <v>23</v>
      </c>
      <c r="R13" s="46">
        <v>1</v>
      </c>
      <c r="S13" s="46">
        <v>0</v>
      </c>
      <c r="T13" s="6">
        <f t="shared" si="2"/>
        <v>31</v>
      </c>
      <c r="U13" s="2">
        <f t="shared" ref="U13:U21" si="4">T10+T11+T12+T13</f>
        <v>149.5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20</v>
      </c>
      <c r="D14" s="46">
        <v>2</v>
      </c>
      <c r="E14" s="46">
        <v>0</v>
      </c>
      <c r="F14" s="6">
        <f t="shared" si="0"/>
        <v>26</v>
      </c>
      <c r="G14" s="2">
        <f t="shared" ref="G14:G19" si="5">F11+F12+F13+F14</f>
        <v>117.5</v>
      </c>
      <c r="H14" s="19" t="s">
        <v>9</v>
      </c>
      <c r="I14" s="46">
        <v>4</v>
      </c>
      <c r="J14" s="46">
        <v>20</v>
      </c>
      <c r="K14" s="46">
        <v>2</v>
      </c>
      <c r="L14" s="46">
        <v>0</v>
      </c>
      <c r="M14" s="6">
        <f t="shared" si="1"/>
        <v>26</v>
      </c>
      <c r="N14" s="2">
        <f t="shared" si="3"/>
        <v>118.5</v>
      </c>
      <c r="O14" s="19" t="s">
        <v>29</v>
      </c>
      <c r="P14" s="45">
        <v>5</v>
      </c>
      <c r="Q14" s="45">
        <v>34</v>
      </c>
      <c r="R14" s="45">
        <v>3</v>
      </c>
      <c r="S14" s="45">
        <v>2</v>
      </c>
      <c r="T14" s="6">
        <f t="shared" si="2"/>
        <v>47.5</v>
      </c>
      <c r="U14" s="2">
        <f t="shared" si="4"/>
        <v>163.5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16</v>
      </c>
      <c r="D15" s="46">
        <v>1</v>
      </c>
      <c r="E15" s="46">
        <v>1</v>
      </c>
      <c r="F15" s="6">
        <f t="shared" si="0"/>
        <v>22</v>
      </c>
      <c r="G15" s="2">
        <f t="shared" si="5"/>
        <v>113</v>
      </c>
      <c r="H15" s="19" t="s">
        <v>12</v>
      </c>
      <c r="I15" s="46">
        <v>5</v>
      </c>
      <c r="J15" s="46">
        <v>14</v>
      </c>
      <c r="K15" s="46">
        <v>2</v>
      </c>
      <c r="L15" s="46">
        <v>0</v>
      </c>
      <c r="M15" s="6">
        <f t="shared" si="1"/>
        <v>20.5</v>
      </c>
      <c r="N15" s="2">
        <f t="shared" si="3"/>
        <v>107</v>
      </c>
      <c r="O15" s="18" t="s">
        <v>30</v>
      </c>
      <c r="P15" s="46">
        <v>5</v>
      </c>
      <c r="Q15" s="46">
        <v>31</v>
      </c>
      <c r="R15" s="46">
        <v>2</v>
      </c>
      <c r="S15" s="46">
        <v>1</v>
      </c>
      <c r="T15" s="6">
        <f t="shared" si="2"/>
        <v>40</v>
      </c>
      <c r="U15" s="2">
        <f t="shared" si="4"/>
        <v>163.5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20</v>
      </c>
      <c r="D16" s="46">
        <v>1</v>
      </c>
      <c r="E16" s="46">
        <v>1</v>
      </c>
      <c r="F16" s="6">
        <f t="shared" si="0"/>
        <v>28.5</v>
      </c>
      <c r="G16" s="2">
        <f t="shared" si="5"/>
        <v>111.5</v>
      </c>
      <c r="H16" s="19" t="s">
        <v>15</v>
      </c>
      <c r="I16" s="46">
        <v>6</v>
      </c>
      <c r="J16" s="46">
        <v>15</v>
      </c>
      <c r="K16" s="46">
        <v>2</v>
      </c>
      <c r="L16" s="46">
        <v>0</v>
      </c>
      <c r="M16" s="6">
        <f t="shared" si="1"/>
        <v>22</v>
      </c>
      <c r="N16" s="2">
        <f t="shared" si="3"/>
        <v>100.5</v>
      </c>
      <c r="O16" s="19" t="s">
        <v>8</v>
      </c>
      <c r="P16" s="46">
        <v>5</v>
      </c>
      <c r="Q16" s="46">
        <v>35</v>
      </c>
      <c r="R16" s="46">
        <v>4</v>
      </c>
      <c r="S16" s="46">
        <v>0</v>
      </c>
      <c r="T16" s="6">
        <f t="shared" si="2"/>
        <v>45.5</v>
      </c>
      <c r="U16" s="2">
        <f t="shared" si="4"/>
        <v>164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7</v>
      </c>
      <c r="C17" s="46">
        <v>12</v>
      </c>
      <c r="D17" s="46">
        <v>2</v>
      </c>
      <c r="E17" s="46">
        <v>1</v>
      </c>
      <c r="F17" s="6">
        <f t="shared" si="0"/>
        <v>22</v>
      </c>
      <c r="G17" s="2">
        <f t="shared" si="5"/>
        <v>98.5</v>
      </c>
      <c r="H17" s="19" t="s">
        <v>18</v>
      </c>
      <c r="I17" s="46">
        <v>7</v>
      </c>
      <c r="J17" s="46">
        <v>16</v>
      </c>
      <c r="K17" s="46">
        <v>2</v>
      </c>
      <c r="L17" s="46">
        <v>0</v>
      </c>
      <c r="M17" s="6">
        <f t="shared" si="1"/>
        <v>23.5</v>
      </c>
      <c r="N17" s="2">
        <f t="shared" si="3"/>
        <v>92</v>
      </c>
      <c r="O17" s="19" t="s">
        <v>10</v>
      </c>
      <c r="P17" s="46">
        <v>9</v>
      </c>
      <c r="Q17" s="46">
        <v>28</v>
      </c>
      <c r="R17" s="46">
        <v>3</v>
      </c>
      <c r="S17" s="46">
        <v>1</v>
      </c>
      <c r="T17" s="6">
        <f t="shared" si="2"/>
        <v>41</v>
      </c>
      <c r="U17" s="2">
        <f t="shared" si="4"/>
        <v>174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10</v>
      </c>
      <c r="C18" s="46">
        <v>26</v>
      </c>
      <c r="D18" s="46">
        <v>3</v>
      </c>
      <c r="E18" s="46">
        <v>0</v>
      </c>
      <c r="F18" s="6">
        <f t="shared" si="0"/>
        <v>37</v>
      </c>
      <c r="G18" s="2">
        <f t="shared" si="5"/>
        <v>109.5</v>
      </c>
      <c r="H18" s="19" t="s">
        <v>20</v>
      </c>
      <c r="I18" s="46">
        <v>4</v>
      </c>
      <c r="J18" s="46">
        <v>18</v>
      </c>
      <c r="K18" s="46">
        <v>1</v>
      </c>
      <c r="L18" s="46">
        <v>0</v>
      </c>
      <c r="M18" s="6">
        <f t="shared" si="1"/>
        <v>22</v>
      </c>
      <c r="N18" s="2">
        <f t="shared" si="3"/>
        <v>88</v>
      </c>
      <c r="O18" s="19" t="s">
        <v>13</v>
      </c>
      <c r="P18" s="46">
        <v>3</v>
      </c>
      <c r="Q18" s="46">
        <v>25</v>
      </c>
      <c r="R18" s="46">
        <v>0</v>
      </c>
      <c r="S18" s="46">
        <v>0</v>
      </c>
      <c r="T18" s="6">
        <f t="shared" si="2"/>
        <v>26.5</v>
      </c>
      <c r="U18" s="2">
        <f t="shared" si="4"/>
        <v>153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11</v>
      </c>
      <c r="C19" s="47">
        <v>21</v>
      </c>
      <c r="D19" s="47">
        <v>3</v>
      </c>
      <c r="E19" s="47">
        <v>0</v>
      </c>
      <c r="F19" s="7">
        <f t="shared" si="0"/>
        <v>32.5</v>
      </c>
      <c r="G19" s="3">
        <f t="shared" si="5"/>
        <v>120</v>
      </c>
      <c r="H19" s="20" t="s">
        <v>22</v>
      </c>
      <c r="I19" s="45">
        <v>5</v>
      </c>
      <c r="J19" s="45">
        <v>31</v>
      </c>
      <c r="K19" s="45">
        <v>2</v>
      </c>
      <c r="L19" s="45">
        <v>1</v>
      </c>
      <c r="M19" s="6">
        <f t="shared" si="1"/>
        <v>40</v>
      </c>
      <c r="N19" s="2">
        <f>M16+M17+M18+M19</f>
        <v>107.5</v>
      </c>
      <c r="O19" s="19" t="s">
        <v>16</v>
      </c>
      <c r="P19" s="46">
        <v>6</v>
      </c>
      <c r="Q19" s="46">
        <v>30</v>
      </c>
      <c r="R19" s="46">
        <v>1</v>
      </c>
      <c r="S19" s="46">
        <v>1</v>
      </c>
      <c r="T19" s="6">
        <f t="shared" si="2"/>
        <v>37.5</v>
      </c>
      <c r="U19" s="2">
        <f t="shared" si="4"/>
        <v>150.5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8</v>
      </c>
      <c r="C20" s="45">
        <v>20</v>
      </c>
      <c r="D20" s="45">
        <v>4</v>
      </c>
      <c r="E20" s="45">
        <v>0</v>
      </c>
      <c r="F20" s="8">
        <f t="shared" si="0"/>
        <v>32</v>
      </c>
      <c r="G20" s="35"/>
      <c r="H20" s="19" t="s">
        <v>24</v>
      </c>
      <c r="I20" s="46">
        <v>7</v>
      </c>
      <c r="J20" s="46">
        <v>17</v>
      </c>
      <c r="K20" s="46">
        <v>2</v>
      </c>
      <c r="L20" s="46">
        <v>0</v>
      </c>
      <c r="M20" s="8">
        <f t="shared" si="1"/>
        <v>24.5</v>
      </c>
      <c r="N20" s="2">
        <f>M17+M18+M19+M20</f>
        <v>110</v>
      </c>
      <c r="O20" s="19" t="s">
        <v>45</v>
      </c>
      <c r="P20" s="45">
        <v>7</v>
      </c>
      <c r="Q20" s="45">
        <v>19</v>
      </c>
      <c r="R20" s="45">
        <v>2</v>
      </c>
      <c r="S20" s="45">
        <v>0</v>
      </c>
      <c r="T20" s="8">
        <f t="shared" si="2"/>
        <v>26.5</v>
      </c>
      <c r="U20" s="2">
        <f t="shared" si="4"/>
        <v>131.5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22</v>
      </c>
      <c r="D21" s="46">
        <v>3</v>
      </c>
      <c r="E21" s="46">
        <v>2</v>
      </c>
      <c r="F21" s="6">
        <f t="shared" si="0"/>
        <v>35.5</v>
      </c>
      <c r="G21" s="36"/>
      <c r="H21" s="20" t="s">
        <v>25</v>
      </c>
      <c r="I21" s="46">
        <v>6</v>
      </c>
      <c r="J21" s="46">
        <v>20</v>
      </c>
      <c r="K21" s="46">
        <v>3</v>
      </c>
      <c r="L21" s="46">
        <v>0</v>
      </c>
      <c r="M21" s="6">
        <f t="shared" si="1"/>
        <v>29</v>
      </c>
      <c r="N21" s="2">
        <f>M18+M19+M20+M21</f>
        <v>115.5</v>
      </c>
      <c r="O21" s="21" t="s">
        <v>46</v>
      </c>
      <c r="P21" s="47">
        <v>5</v>
      </c>
      <c r="Q21" s="47">
        <v>16</v>
      </c>
      <c r="R21" s="47">
        <v>1</v>
      </c>
      <c r="S21" s="47">
        <v>0</v>
      </c>
      <c r="T21" s="7">
        <f t="shared" si="2"/>
        <v>20.5</v>
      </c>
      <c r="U21" s="3">
        <f t="shared" si="4"/>
        <v>111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18</v>
      </c>
      <c r="D22" s="46">
        <v>2</v>
      </c>
      <c r="E22" s="46">
        <v>0</v>
      </c>
      <c r="F22" s="6">
        <f t="shared" si="0"/>
        <v>26</v>
      </c>
      <c r="G22" s="2"/>
      <c r="H22" s="21" t="s">
        <v>26</v>
      </c>
      <c r="I22" s="47">
        <v>6</v>
      </c>
      <c r="J22" s="47">
        <v>26</v>
      </c>
      <c r="K22" s="47">
        <v>1</v>
      </c>
      <c r="L22" s="47">
        <v>0</v>
      </c>
      <c r="M22" s="6">
        <f t="shared" si="1"/>
        <v>31</v>
      </c>
      <c r="N22" s="3">
        <f>M19+M20+M21+M22</f>
        <v>124.5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120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124.5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174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92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98  X CARRERA 52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42464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'G-1'!B10+'G-3'!B10+'G-4'!B10</f>
        <v>31</v>
      </c>
      <c r="C10" s="46">
        <f>'G-1'!C10+'G-3'!C10+'G-4'!C10</f>
        <v>245</v>
      </c>
      <c r="D10" s="46">
        <f>'G-1'!D10+'G-3'!D10+'G-4'!D10</f>
        <v>31</v>
      </c>
      <c r="E10" s="46">
        <f>'G-1'!E10+'G-3'!E10+'G-4'!E10</f>
        <v>3</v>
      </c>
      <c r="F10" s="6">
        <f t="shared" ref="F10:F22" si="0">B10*0.5+C10*1+D10*2+E10*2.5</f>
        <v>330</v>
      </c>
      <c r="G10" s="2"/>
      <c r="H10" s="19" t="s">
        <v>4</v>
      </c>
      <c r="I10" s="46">
        <f>'G-1'!I10+'G-3'!I10+'G-4'!I10</f>
        <v>46</v>
      </c>
      <c r="J10" s="46">
        <f>'G-1'!J10+'G-3'!J10+'G-4'!J10</f>
        <v>305</v>
      </c>
      <c r="K10" s="46">
        <f>'G-1'!K10+'G-3'!K10+'G-4'!K10</f>
        <v>20</v>
      </c>
      <c r="L10" s="46">
        <f>'G-1'!L10+'G-3'!L10+'G-4'!L10</f>
        <v>8</v>
      </c>
      <c r="M10" s="6">
        <f t="shared" ref="M10:M22" si="1">I10*0.5+J10*1+K10*2+L10*2.5</f>
        <v>388</v>
      </c>
      <c r="N10" s="9">
        <f>F20+F21+F22+M10</f>
        <v>1440</v>
      </c>
      <c r="O10" s="19" t="s">
        <v>43</v>
      </c>
      <c r="P10" s="46">
        <f>'G-1'!P10+'G-3'!P10+'G-4'!P10</f>
        <v>47</v>
      </c>
      <c r="Q10" s="46">
        <f>'G-1'!Q10+'G-3'!Q10+'G-4'!Q10</f>
        <v>259</v>
      </c>
      <c r="R10" s="46">
        <f>'G-1'!R10+'G-3'!R10+'G-4'!R10</f>
        <v>15</v>
      </c>
      <c r="S10" s="46">
        <f>'G-1'!S10+'G-3'!S10+'G-4'!S10</f>
        <v>2</v>
      </c>
      <c r="T10" s="6">
        <f t="shared" ref="T10:T21" si="2">P10*0.5+Q10*1+R10*2+S10*2.5</f>
        <v>317.5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23</v>
      </c>
      <c r="C11" s="46">
        <f>'G-1'!C11+'G-3'!C11+'G-4'!C11</f>
        <v>223</v>
      </c>
      <c r="D11" s="46">
        <f>'G-1'!D11+'G-3'!D11+'G-4'!D11</f>
        <v>32</v>
      </c>
      <c r="E11" s="46">
        <f>'G-1'!E11+'G-3'!E11+'G-4'!E11</f>
        <v>7</v>
      </c>
      <c r="F11" s="6">
        <f t="shared" si="0"/>
        <v>316</v>
      </c>
      <c r="G11" s="2"/>
      <c r="H11" s="19" t="s">
        <v>5</v>
      </c>
      <c r="I11" s="46">
        <f>'G-1'!I11+'G-3'!I11+'G-4'!I11</f>
        <v>56</v>
      </c>
      <c r="J11" s="46">
        <f>'G-1'!J11+'G-3'!J11+'G-4'!J11</f>
        <v>306</v>
      </c>
      <c r="K11" s="46">
        <f>'G-1'!K11+'G-3'!K11+'G-4'!K11</f>
        <v>22</v>
      </c>
      <c r="L11" s="46">
        <f>'G-1'!L11+'G-3'!L11+'G-4'!L11</f>
        <v>8</v>
      </c>
      <c r="M11" s="6">
        <f t="shared" si="1"/>
        <v>398</v>
      </c>
      <c r="N11" s="9">
        <f>F21+F22+M10+M11</f>
        <v>1511.5</v>
      </c>
      <c r="O11" s="19" t="s">
        <v>44</v>
      </c>
      <c r="P11" s="46">
        <f>'G-1'!P11+'G-3'!P11+'G-4'!P11</f>
        <v>60</v>
      </c>
      <c r="Q11" s="46">
        <f>'G-1'!Q11+'G-3'!Q11+'G-4'!Q11</f>
        <v>302</v>
      </c>
      <c r="R11" s="46">
        <f>'G-1'!R11+'G-3'!R11+'G-4'!R11</f>
        <v>24</v>
      </c>
      <c r="S11" s="46">
        <f>'G-1'!S11+'G-3'!S11+'G-4'!S11</f>
        <v>6</v>
      </c>
      <c r="T11" s="6">
        <f t="shared" si="2"/>
        <v>395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46</v>
      </c>
      <c r="C12" s="46">
        <f>'G-1'!C12+'G-3'!C12+'G-4'!C12</f>
        <v>246</v>
      </c>
      <c r="D12" s="46">
        <f>'G-1'!D12+'G-3'!D12+'G-4'!D12</f>
        <v>29</v>
      </c>
      <c r="E12" s="46">
        <f>'G-1'!E12+'G-3'!E12+'G-4'!E12</f>
        <v>8</v>
      </c>
      <c r="F12" s="6">
        <f t="shared" si="0"/>
        <v>347</v>
      </c>
      <c r="G12" s="2"/>
      <c r="H12" s="19" t="s">
        <v>6</v>
      </c>
      <c r="I12" s="46">
        <f>'G-1'!I12+'G-3'!I12+'G-4'!I12</f>
        <v>43</v>
      </c>
      <c r="J12" s="46">
        <f>'G-1'!J12+'G-3'!J12+'G-4'!J12</f>
        <v>318</v>
      </c>
      <c r="K12" s="46">
        <f>'G-1'!K12+'G-3'!K12+'G-4'!K12</f>
        <v>36</v>
      </c>
      <c r="L12" s="46">
        <f>'G-1'!L12+'G-3'!L12+'G-4'!L12</f>
        <v>9</v>
      </c>
      <c r="M12" s="6">
        <f t="shared" si="1"/>
        <v>434</v>
      </c>
      <c r="N12" s="2">
        <f>F22+M10+M11+M12</f>
        <v>1591</v>
      </c>
      <c r="O12" s="19" t="s">
        <v>32</v>
      </c>
      <c r="P12" s="46">
        <f>'G-1'!P12+'G-3'!P12+'G-4'!P12</f>
        <v>44</v>
      </c>
      <c r="Q12" s="46">
        <f>'G-1'!Q12+'G-3'!Q12+'G-4'!Q12</f>
        <v>262</v>
      </c>
      <c r="R12" s="46">
        <f>'G-1'!R12+'G-3'!R12+'G-4'!R12</f>
        <v>26</v>
      </c>
      <c r="S12" s="46">
        <f>'G-1'!S12+'G-3'!S12+'G-4'!S12</f>
        <v>3</v>
      </c>
      <c r="T12" s="6">
        <f t="shared" si="2"/>
        <v>343.5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31</v>
      </c>
      <c r="C13" s="46">
        <f>'G-1'!C13+'G-3'!C13+'G-4'!C13</f>
        <v>233</v>
      </c>
      <c r="D13" s="46">
        <f>'G-1'!D13+'G-3'!D13+'G-4'!D13</f>
        <v>38</v>
      </c>
      <c r="E13" s="46">
        <f>'G-1'!E13+'G-3'!E13+'G-4'!E13</f>
        <v>6</v>
      </c>
      <c r="F13" s="6">
        <f t="shared" si="0"/>
        <v>339.5</v>
      </c>
      <c r="G13" s="2">
        <f t="shared" ref="G13:G19" si="3">F10+F11+F12+F13</f>
        <v>1332.5</v>
      </c>
      <c r="H13" s="19" t="s">
        <v>7</v>
      </c>
      <c r="I13" s="46">
        <f>'G-1'!I13+'G-3'!I13+'G-4'!I13</f>
        <v>38</v>
      </c>
      <c r="J13" s="46">
        <f>'G-1'!J13+'G-3'!J13+'G-4'!J13</f>
        <v>314</v>
      </c>
      <c r="K13" s="46">
        <f>'G-1'!K13+'G-3'!K13+'G-4'!K13</f>
        <v>19</v>
      </c>
      <c r="L13" s="46">
        <f>'G-1'!L13+'G-3'!L13+'G-4'!L13</f>
        <v>5</v>
      </c>
      <c r="M13" s="6">
        <f t="shared" si="1"/>
        <v>383.5</v>
      </c>
      <c r="N13" s="2">
        <f t="shared" ref="N13:N18" si="4">M10+M11+M12+M13</f>
        <v>1603.5</v>
      </c>
      <c r="O13" s="19" t="s">
        <v>33</v>
      </c>
      <c r="P13" s="46">
        <f>'G-1'!P13+'G-3'!P13+'G-4'!P13</f>
        <v>52</v>
      </c>
      <c r="Q13" s="46">
        <f>'G-1'!Q13+'G-3'!Q13+'G-4'!Q13</f>
        <v>302</v>
      </c>
      <c r="R13" s="46">
        <f>'G-1'!R13+'G-3'!R13+'G-4'!R13</f>
        <v>26</v>
      </c>
      <c r="S13" s="46">
        <f>'G-1'!S13+'G-3'!S13+'G-4'!S13</f>
        <v>2</v>
      </c>
      <c r="T13" s="6">
        <f t="shared" si="2"/>
        <v>385</v>
      </c>
      <c r="U13" s="2">
        <f t="shared" ref="U13:U21" si="5">T10+T11+T12+T13</f>
        <v>1441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29</v>
      </c>
      <c r="C14" s="46">
        <f>'G-1'!C14+'G-3'!C14+'G-4'!C14</f>
        <v>241</v>
      </c>
      <c r="D14" s="46">
        <f>'G-1'!D14+'G-3'!D14+'G-4'!D14</f>
        <v>35</v>
      </c>
      <c r="E14" s="46">
        <f>'G-1'!E14+'G-3'!E14+'G-4'!E14</f>
        <v>1</v>
      </c>
      <c r="F14" s="6">
        <f t="shared" si="0"/>
        <v>328</v>
      </c>
      <c r="G14" s="2">
        <f t="shared" si="3"/>
        <v>1330.5</v>
      </c>
      <c r="H14" s="19" t="s">
        <v>9</v>
      </c>
      <c r="I14" s="46">
        <f>'G-1'!I14+'G-3'!I14+'G-4'!I14</f>
        <v>36</v>
      </c>
      <c r="J14" s="46">
        <f>'G-1'!J14+'G-3'!J14+'G-4'!J14</f>
        <v>269</v>
      </c>
      <c r="K14" s="46">
        <f>'G-1'!K14+'G-3'!K14+'G-4'!K14</f>
        <v>21</v>
      </c>
      <c r="L14" s="46">
        <f>'G-1'!L14+'G-3'!L14+'G-4'!L14</f>
        <v>6</v>
      </c>
      <c r="M14" s="6">
        <f t="shared" si="1"/>
        <v>344</v>
      </c>
      <c r="N14" s="2">
        <f t="shared" si="4"/>
        <v>1559.5</v>
      </c>
      <c r="O14" s="19" t="s">
        <v>29</v>
      </c>
      <c r="P14" s="46">
        <f>'G-1'!P14+'G-3'!P14+'G-4'!P14</f>
        <v>37</v>
      </c>
      <c r="Q14" s="46">
        <f>'G-1'!Q14+'G-3'!Q14+'G-4'!Q14</f>
        <v>312</v>
      </c>
      <c r="R14" s="46">
        <f>'G-1'!R14+'G-3'!R14+'G-4'!R14</f>
        <v>28</v>
      </c>
      <c r="S14" s="46">
        <f>'G-1'!S14+'G-3'!S14+'G-4'!S14</f>
        <v>5</v>
      </c>
      <c r="T14" s="6">
        <f t="shared" si="2"/>
        <v>399</v>
      </c>
      <c r="U14" s="2">
        <f t="shared" si="5"/>
        <v>1522.5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41</v>
      </c>
      <c r="C15" s="46">
        <f>'G-1'!C15+'G-3'!C15+'G-4'!C15</f>
        <v>238</v>
      </c>
      <c r="D15" s="46">
        <f>'G-1'!D15+'G-3'!D15+'G-4'!D15</f>
        <v>37</v>
      </c>
      <c r="E15" s="46">
        <f>'G-1'!E15+'G-3'!E15+'G-4'!E15</f>
        <v>7</v>
      </c>
      <c r="F15" s="6">
        <f t="shared" si="0"/>
        <v>350</v>
      </c>
      <c r="G15" s="2">
        <f t="shared" si="3"/>
        <v>1364.5</v>
      </c>
      <c r="H15" s="19" t="s">
        <v>12</v>
      </c>
      <c r="I15" s="46">
        <f>'G-1'!I15+'G-3'!I15+'G-4'!I15</f>
        <v>31</v>
      </c>
      <c r="J15" s="46">
        <f>'G-1'!J15+'G-3'!J15+'G-4'!J15</f>
        <v>271</v>
      </c>
      <c r="K15" s="46">
        <f>'G-1'!K15+'G-3'!K15+'G-4'!K15</f>
        <v>22</v>
      </c>
      <c r="L15" s="46">
        <f>'G-1'!L15+'G-3'!L15+'G-4'!L15</f>
        <v>2</v>
      </c>
      <c r="M15" s="6">
        <f t="shared" si="1"/>
        <v>335.5</v>
      </c>
      <c r="N15" s="2">
        <f t="shared" si="4"/>
        <v>1497</v>
      </c>
      <c r="O15" s="18" t="s">
        <v>30</v>
      </c>
      <c r="P15" s="46">
        <f>'G-1'!P15+'G-3'!P15+'G-4'!P15</f>
        <v>54</v>
      </c>
      <c r="Q15" s="46">
        <f>'G-1'!Q15+'G-3'!Q15+'G-4'!Q15</f>
        <v>306</v>
      </c>
      <c r="R15" s="46">
        <f>'G-1'!R15+'G-3'!R15+'G-4'!R15</f>
        <v>24</v>
      </c>
      <c r="S15" s="46">
        <f>'G-1'!S15+'G-3'!S15+'G-4'!S15</f>
        <v>1</v>
      </c>
      <c r="T15" s="6">
        <f t="shared" si="2"/>
        <v>383.5</v>
      </c>
      <c r="U15" s="2">
        <f t="shared" si="5"/>
        <v>1511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40</v>
      </c>
      <c r="C16" s="46">
        <f>'G-1'!C16+'G-3'!C16+'G-4'!C16</f>
        <v>215</v>
      </c>
      <c r="D16" s="46">
        <f>'G-1'!D16+'G-3'!D16+'G-4'!D16</f>
        <v>34</v>
      </c>
      <c r="E16" s="46">
        <f>'G-1'!E16+'G-3'!E16+'G-4'!E16</f>
        <v>8</v>
      </c>
      <c r="F16" s="6">
        <f t="shared" si="0"/>
        <v>323</v>
      </c>
      <c r="G16" s="2">
        <f t="shared" si="3"/>
        <v>1340.5</v>
      </c>
      <c r="H16" s="19" t="s">
        <v>15</v>
      </c>
      <c r="I16" s="46">
        <f>'G-1'!I16+'G-3'!I16+'G-4'!I16</f>
        <v>34</v>
      </c>
      <c r="J16" s="46">
        <f>'G-1'!J16+'G-3'!J16+'G-4'!J16</f>
        <v>259</v>
      </c>
      <c r="K16" s="46">
        <f>'G-1'!K16+'G-3'!K16+'G-4'!K16</f>
        <v>17</v>
      </c>
      <c r="L16" s="46">
        <f>'G-1'!L16+'G-3'!L16+'G-4'!L16</f>
        <v>2</v>
      </c>
      <c r="M16" s="6">
        <f t="shared" si="1"/>
        <v>315</v>
      </c>
      <c r="N16" s="2">
        <f t="shared" si="4"/>
        <v>1378</v>
      </c>
      <c r="O16" s="19" t="s">
        <v>8</v>
      </c>
      <c r="P16" s="46">
        <f>'G-1'!P16+'G-3'!P16+'G-4'!P16</f>
        <v>53</v>
      </c>
      <c r="Q16" s="46">
        <f>'G-1'!Q16+'G-3'!Q16+'G-4'!Q16</f>
        <v>330</v>
      </c>
      <c r="R16" s="46">
        <f>'G-1'!R16+'G-3'!R16+'G-4'!R16</f>
        <v>28</v>
      </c>
      <c r="S16" s="46">
        <f>'G-1'!S16+'G-3'!S16+'G-4'!S16</f>
        <v>2</v>
      </c>
      <c r="T16" s="6">
        <f t="shared" si="2"/>
        <v>417.5</v>
      </c>
      <c r="U16" s="2">
        <f t="shared" si="5"/>
        <v>1585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36</v>
      </c>
      <c r="C17" s="46">
        <f>'G-1'!C17+'G-3'!C17+'G-4'!C17</f>
        <v>236</v>
      </c>
      <c r="D17" s="46">
        <f>'G-1'!D17+'G-3'!D17+'G-4'!D17</f>
        <v>32</v>
      </c>
      <c r="E17" s="46">
        <f>'G-1'!E17+'G-3'!E17+'G-4'!E17</f>
        <v>6</v>
      </c>
      <c r="F17" s="6">
        <f t="shared" si="0"/>
        <v>333</v>
      </c>
      <c r="G17" s="2">
        <f t="shared" si="3"/>
        <v>1334</v>
      </c>
      <c r="H17" s="19" t="s">
        <v>18</v>
      </c>
      <c r="I17" s="46">
        <f>'G-1'!I17+'G-3'!I17+'G-4'!I17</f>
        <v>38</v>
      </c>
      <c r="J17" s="46">
        <f>'G-1'!J17+'G-3'!J17+'G-4'!J17</f>
        <v>257</v>
      </c>
      <c r="K17" s="46">
        <f>'G-1'!K17+'G-3'!K17+'G-4'!K17</f>
        <v>18</v>
      </c>
      <c r="L17" s="46">
        <f>'G-1'!L17+'G-3'!L17+'G-4'!L17</f>
        <v>1</v>
      </c>
      <c r="M17" s="6">
        <f t="shared" si="1"/>
        <v>314.5</v>
      </c>
      <c r="N17" s="2">
        <f t="shared" si="4"/>
        <v>1309</v>
      </c>
      <c r="O17" s="19" t="s">
        <v>10</v>
      </c>
      <c r="P17" s="46">
        <f>'G-1'!P17+'G-3'!P17+'G-4'!P17</f>
        <v>43</v>
      </c>
      <c r="Q17" s="46">
        <f>'G-1'!Q17+'G-3'!Q17+'G-4'!Q17</f>
        <v>244</v>
      </c>
      <c r="R17" s="46">
        <f>'G-1'!R17+'G-3'!R17+'G-4'!R17</f>
        <v>32</v>
      </c>
      <c r="S17" s="46">
        <f>'G-1'!S17+'G-3'!S17+'G-4'!S17</f>
        <v>2</v>
      </c>
      <c r="T17" s="6">
        <f t="shared" si="2"/>
        <v>334.5</v>
      </c>
      <c r="U17" s="2">
        <f t="shared" si="5"/>
        <v>1534.5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46</v>
      </c>
      <c r="C18" s="46">
        <f>'G-1'!C18+'G-3'!C18+'G-4'!C18</f>
        <v>256</v>
      </c>
      <c r="D18" s="46">
        <f>'G-1'!D18+'G-3'!D18+'G-4'!D18</f>
        <v>28</v>
      </c>
      <c r="E18" s="46">
        <f>'G-1'!E18+'G-3'!E18+'G-4'!E18</f>
        <v>9</v>
      </c>
      <c r="F18" s="6">
        <f t="shared" si="0"/>
        <v>357.5</v>
      </c>
      <c r="G18" s="2">
        <f t="shared" si="3"/>
        <v>1363.5</v>
      </c>
      <c r="H18" s="19" t="s">
        <v>20</v>
      </c>
      <c r="I18" s="46">
        <f>'G-1'!I18+'G-3'!I18+'G-4'!I18</f>
        <v>43</v>
      </c>
      <c r="J18" s="46">
        <f>'G-1'!J18+'G-3'!J18+'G-4'!J18</f>
        <v>276</v>
      </c>
      <c r="K18" s="46">
        <f>'G-1'!K18+'G-3'!K18+'G-4'!K18</f>
        <v>19</v>
      </c>
      <c r="L18" s="46">
        <f>'G-1'!L18+'G-3'!L18+'G-4'!L18</f>
        <v>2</v>
      </c>
      <c r="M18" s="6">
        <f t="shared" si="1"/>
        <v>340.5</v>
      </c>
      <c r="N18" s="2">
        <f t="shared" si="4"/>
        <v>1305.5</v>
      </c>
      <c r="O18" s="19" t="s">
        <v>13</v>
      </c>
      <c r="P18" s="46">
        <f>'G-1'!P18+'G-3'!P18+'G-4'!P18</f>
        <v>39</v>
      </c>
      <c r="Q18" s="46">
        <f>'G-1'!Q18+'G-3'!Q18+'G-4'!Q18</f>
        <v>323</v>
      </c>
      <c r="R18" s="46">
        <f>'G-1'!R18+'G-3'!R18+'G-4'!R18</f>
        <v>24</v>
      </c>
      <c r="S18" s="46">
        <f>'G-1'!S18+'G-3'!S18+'G-4'!S18</f>
        <v>1</v>
      </c>
      <c r="T18" s="6">
        <f t="shared" si="2"/>
        <v>393</v>
      </c>
      <c r="U18" s="2">
        <f t="shared" si="5"/>
        <v>1528.5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48</v>
      </c>
      <c r="C19" s="47">
        <f>'G-1'!C19+'G-3'!C19+'G-4'!C19</f>
        <v>278</v>
      </c>
      <c r="D19" s="47">
        <f>'G-1'!D19+'G-3'!D19+'G-4'!D19</f>
        <v>30</v>
      </c>
      <c r="E19" s="47">
        <f>'G-1'!E19+'G-3'!E19+'G-4'!E19</f>
        <v>5</v>
      </c>
      <c r="F19" s="7">
        <f t="shared" si="0"/>
        <v>374.5</v>
      </c>
      <c r="G19" s="3">
        <f t="shared" si="3"/>
        <v>1388</v>
      </c>
      <c r="H19" s="20" t="s">
        <v>22</v>
      </c>
      <c r="I19" s="46">
        <f>'G-1'!I19+'G-3'!I19+'G-4'!I19</f>
        <v>35</v>
      </c>
      <c r="J19" s="46">
        <f>'G-1'!J19+'G-3'!J19+'G-4'!J19</f>
        <v>315</v>
      </c>
      <c r="K19" s="46">
        <f>'G-1'!K19+'G-3'!K19+'G-4'!K19</f>
        <v>26</v>
      </c>
      <c r="L19" s="46">
        <f>'G-1'!L19+'G-3'!L19+'G-4'!L19</f>
        <v>7</v>
      </c>
      <c r="M19" s="6">
        <f t="shared" si="1"/>
        <v>402</v>
      </c>
      <c r="N19" s="2">
        <f>M16+M17+M18+M19</f>
        <v>1372</v>
      </c>
      <c r="O19" s="19" t="s">
        <v>16</v>
      </c>
      <c r="P19" s="46">
        <f>'G-1'!P19+'G-3'!P19+'G-4'!P19</f>
        <v>34</v>
      </c>
      <c r="Q19" s="46">
        <f>'G-1'!Q19+'G-3'!Q19+'G-4'!Q19</f>
        <v>368</v>
      </c>
      <c r="R19" s="46">
        <f>'G-1'!R19+'G-3'!R19+'G-4'!R19</f>
        <v>28</v>
      </c>
      <c r="S19" s="46">
        <f>'G-1'!S19+'G-3'!S19+'G-4'!S19</f>
        <v>2</v>
      </c>
      <c r="T19" s="6">
        <f t="shared" si="2"/>
        <v>446</v>
      </c>
      <c r="U19" s="2">
        <f t="shared" si="5"/>
        <v>1591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43</v>
      </c>
      <c r="C20" s="45">
        <f>'G-1'!C20+'G-3'!C20+'G-4'!C20</f>
        <v>257</v>
      </c>
      <c r="D20" s="45">
        <f>'G-1'!D20+'G-3'!D20+'G-4'!D20</f>
        <v>14</v>
      </c>
      <c r="E20" s="45">
        <f>'G-1'!E20+'G-3'!E20+'G-4'!E20</f>
        <v>8</v>
      </c>
      <c r="F20" s="8">
        <f t="shared" si="0"/>
        <v>326.5</v>
      </c>
      <c r="G20" s="35"/>
      <c r="H20" s="19" t="s">
        <v>24</v>
      </c>
      <c r="I20" s="46">
        <f>'G-1'!I20+'G-3'!I20+'G-4'!I20</f>
        <v>34</v>
      </c>
      <c r="J20" s="46">
        <f>'G-1'!J20+'G-3'!J20+'G-4'!J20</f>
        <v>306</v>
      </c>
      <c r="K20" s="46">
        <f>'G-1'!K20+'G-3'!K20+'G-4'!K20</f>
        <v>21</v>
      </c>
      <c r="L20" s="46">
        <f>'G-1'!L20+'G-3'!L20+'G-4'!L20</f>
        <v>4</v>
      </c>
      <c r="M20" s="8">
        <f t="shared" si="1"/>
        <v>375</v>
      </c>
      <c r="N20" s="2">
        <f>M17+M18+M19+M20</f>
        <v>1432</v>
      </c>
      <c r="O20" s="19" t="s">
        <v>45</v>
      </c>
      <c r="P20" s="46">
        <f>'G-1'!P20+'G-3'!P20+'G-4'!P20</f>
        <v>34</v>
      </c>
      <c r="Q20" s="46">
        <f>'G-1'!Q20+'G-3'!Q20+'G-4'!Q20</f>
        <v>353</v>
      </c>
      <c r="R20" s="46">
        <f>'G-1'!R20+'G-3'!R20+'G-4'!R20</f>
        <v>20</v>
      </c>
      <c r="S20" s="46">
        <f>'G-1'!S20+'G-3'!S20+'G-4'!S20</f>
        <v>0</v>
      </c>
      <c r="T20" s="8">
        <f t="shared" si="2"/>
        <v>410</v>
      </c>
      <c r="U20" s="2">
        <f t="shared" si="5"/>
        <v>1583.5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44</v>
      </c>
      <c r="C21" s="45">
        <f>'G-1'!C21+'G-3'!C21+'G-4'!C21</f>
        <v>262</v>
      </c>
      <c r="D21" s="45">
        <f>'G-1'!D21+'G-3'!D21+'G-4'!D21</f>
        <v>19</v>
      </c>
      <c r="E21" s="45">
        <f>'G-1'!E21+'G-3'!E21+'G-4'!E21</f>
        <v>13</v>
      </c>
      <c r="F21" s="6">
        <f t="shared" si="0"/>
        <v>354.5</v>
      </c>
      <c r="G21" s="36"/>
      <c r="H21" s="20" t="s">
        <v>25</v>
      </c>
      <c r="I21" s="46">
        <f>'G-1'!I21+'G-3'!I21+'G-4'!I21</f>
        <v>47</v>
      </c>
      <c r="J21" s="46">
        <f>'G-1'!J21+'G-3'!J21+'G-4'!J21</f>
        <v>293</v>
      </c>
      <c r="K21" s="46">
        <f>'G-1'!K21+'G-3'!K21+'G-4'!K21</f>
        <v>25</v>
      </c>
      <c r="L21" s="46">
        <f>'G-1'!L21+'G-3'!L21+'G-4'!L21</f>
        <v>7</v>
      </c>
      <c r="M21" s="6">
        <f t="shared" si="1"/>
        <v>384</v>
      </c>
      <c r="N21" s="2">
        <f>M18+M19+M20+M21</f>
        <v>1501.5</v>
      </c>
      <c r="O21" s="21" t="s">
        <v>46</v>
      </c>
      <c r="P21" s="47">
        <f>'G-1'!P21+'G-3'!P21+'G-4'!P21</f>
        <v>32</v>
      </c>
      <c r="Q21" s="47">
        <f>'G-1'!Q21+'G-3'!Q21+'G-4'!Q21</f>
        <v>350</v>
      </c>
      <c r="R21" s="47">
        <f>'G-1'!R21+'G-3'!R21+'G-4'!R21</f>
        <v>18</v>
      </c>
      <c r="S21" s="47">
        <f>'G-1'!S21+'G-3'!S21+'G-4'!S21</f>
        <v>0</v>
      </c>
      <c r="T21" s="7">
        <f t="shared" si="2"/>
        <v>402</v>
      </c>
      <c r="U21" s="3">
        <f t="shared" si="5"/>
        <v>1651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49</v>
      </c>
      <c r="C22" s="45">
        <f>'G-1'!C22+'G-3'!C22+'G-4'!C22</f>
        <v>273</v>
      </c>
      <c r="D22" s="45">
        <f>'G-1'!D22+'G-3'!D22+'G-4'!D22</f>
        <v>23</v>
      </c>
      <c r="E22" s="45">
        <f>'G-1'!E22+'G-3'!E22+'G-4'!E22</f>
        <v>11</v>
      </c>
      <c r="F22" s="6">
        <f t="shared" si="0"/>
        <v>371</v>
      </c>
      <c r="G22" s="2"/>
      <c r="H22" s="21" t="s">
        <v>26</v>
      </c>
      <c r="I22" s="46">
        <f>'G-1'!I22+'G-3'!I22+'G-4'!I22</f>
        <v>37</v>
      </c>
      <c r="J22" s="46">
        <f>'G-1'!J22+'G-3'!J22+'G-4'!J22</f>
        <v>270</v>
      </c>
      <c r="K22" s="46">
        <f>'G-1'!K22+'G-3'!K22+'G-4'!K22</f>
        <v>16</v>
      </c>
      <c r="L22" s="46">
        <f>'G-1'!L22+'G-3'!L22+'G-4'!L22</f>
        <v>2</v>
      </c>
      <c r="M22" s="6">
        <f t="shared" si="1"/>
        <v>325.5</v>
      </c>
      <c r="N22" s="3">
        <f>M19+M20+M21+M22</f>
        <v>1486.5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1388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1603.5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1651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0" workbookViewId="0">
      <selection activeCell="M18" sqref="M1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98  X CARRERA 52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113</v>
      </c>
      <c r="B6" s="162"/>
      <c r="C6" s="220" t="s">
        <v>153</v>
      </c>
      <c r="D6" s="220"/>
      <c r="E6" s="220"/>
      <c r="F6" s="111"/>
      <c r="G6" s="112"/>
      <c r="H6" s="103" t="s">
        <v>58</v>
      </c>
      <c r="I6" s="221">
        <f>'G-1'!S6</f>
        <v>42464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124</v>
      </c>
      <c r="B10" s="217">
        <v>1</v>
      </c>
      <c r="C10" s="122"/>
      <c r="D10" s="123" t="s">
        <v>125</v>
      </c>
      <c r="E10" s="75">
        <v>3</v>
      </c>
      <c r="F10" s="75">
        <v>20</v>
      </c>
      <c r="G10" s="75">
        <v>0</v>
      </c>
      <c r="H10" s="75">
        <v>0</v>
      </c>
      <c r="I10" s="75">
        <f>E10*0.5+F10+G10*2+H10*2.5</f>
        <v>21.5</v>
      </c>
      <c r="J10" s="124">
        <f>IF(I10=0,"0,00",I10/SUM(I10:I12)*100)</f>
        <v>3.9777983348751156</v>
      </c>
    </row>
    <row r="11" spans="1:10" x14ac:dyDescent="0.2">
      <c r="A11" s="215"/>
      <c r="B11" s="218"/>
      <c r="C11" s="122" t="s">
        <v>126</v>
      </c>
      <c r="D11" s="125" t="s">
        <v>127</v>
      </c>
      <c r="E11" s="126">
        <v>26</v>
      </c>
      <c r="F11" s="126">
        <v>361</v>
      </c>
      <c r="G11" s="126">
        <v>55</v>
      </c>
      <c r="H11" s="126">
        <v>9</v>
      </c>
      <c r="I11" s="126">
        <f t="shared" ref="I11:I45" si="0">E11*0.5+F11+G11*2+H11*2.5</f>
        <v>506.5</v>
      </c>
      <c r="J11" s="127">
        <f>IF(I11=0,"0,00",I11/SUM(I10:I12)*100)</f>
        <v>93.7095282146161</v>
      </c>
    </row>
    <row r="12" spans="1:10" x14ac:dyDescent="0.2">
      <c r="A12" s="215"/>
      <c r="B12" s="218"/>
      <c r="C12" s="128" t="s">
        <v>137</v>
      </c>
      <c r="D12" s="129" t="s">
        <v>128</v>
      </c>
      <c r="E12" s="74">
        <v>0</v>
      </c>
      <c r="F12" s="74">
        <v>10</v>
      </c>
      <c r="G12" s="74">
        <v>0</v>
      </c>
      <c r="H12" s="74">
        <v>1</v>
      </c>
      <c r="I12" s="130">
        <f t="shared" si="0"/>
        <v>12.5</v>
      </c>
      <c r="J12" s="131">
        <f>IF(I12=0,"0,00",I12/SUM(I10:I12)*100)</f>
        <v>2.3126734505087883</v>
      </c>
    </row>
    <row r="13" spans="1:10" x14ac:dyDescent="0.2">
      <c r="A13" s="215"/>
      <c r="B13" s="218"/>
      <c r="C13" s="132"/>
      <c r="D13" s="123" t="s">
        <v>125</v>
      </c>
      <c r="E13" s="75">
        <v>3</v>
      </c>
      <c r="F13" s="75">
        <v>41</v>
      </c>
      <c r="G13" s="75">
        <v>0</v>
      </c>
      <c r="H13" s="75">
        <v>1</v>
      </c>
      <c r="I13" s="75">
        <f t="shared" si="0"/>
        <v>45</v>
      </c>
      <c r="J13" s="124">
        <f>IF(I13=0,"0,00",I13/SUM(I13:I15)*100)</f>
        <v>7.8740157480314963</v>
      </c>
    </row>
    <row r="14" spans="1:10" x14ac:dyDescent="0.2">
      <c r="A14" s="215"/>
      <c r="B14" s="218"/>
      <c r="C14" s="122" t="s">
        <v>129</v>
      </c>
      <c r="D14" s="125" t="s">
        <v>127</v>
      </c>
      <c r="E14" s="126">
        <v>43</v>
      </c>
      <c r="F14" s="126">
        <v>354</v>
      </c>
      <c r="G14" s="126">
        <v>38</v>
      </c>
      <c r="H14" s="126">
        <v>8</v>
      </c>
      <c r="I14" s="126">
        <f t="shared" si="0"/>
        <v>471.5</v>
      </c>
      <c r="J14" s="127">
        <f>IF(I14=0,"0,00",I14/SUM(I13:I15)*100)</f>
        <v>82.502187226596675</v>
      </c>
    </row>
    <row r="15" spans="1:10" x14ac:dyDescent="0.2">
      <c r="A15" s="215"/>
      <c r="B15" s="218"/>
      <c r="C15" s="128" t="s">
        <v>138</v>
      </c>
      <c r="D15" s="129" t="s">
        <v>128</v>
      </c>
      <c r="E15" s="74">
        <v>7</v>
      </c>
      <c r="F15" s="74">
        <v>44</v>
      </c>
      <c r="G15" s="74">
        <v>0</v>
      </c>
      <c r="H15" s="74">
        <v>3</v>
      </c>
      <c r="I15" s="130">
        <f t="shared" si="0"/>
        <v>55</v>
      </c>
      <c r="J15" s="131">
        <f>IF(I15=0,"0,00",I15/SUM(I13:I15)*100)</f>
        <v>9.6237970253718288</v>
      </c>
    </row>
    <row r="16" spans="1:10" x14ac:dyDescent="0.2">
      <c r="A16" s="215"/>
      <c r="B16" s="218"/>
      <c r="C16" s="132"/>
      <c r="D16" s="123" t="s">
        <v>125</v>
      </c>
      <c r="E16" s="75">
        <v>2</v>
      </c>
      <c r="F16" s="75">
        <v>40</v>
      </c>
      <c r="G16" s="75">
        <v>0</v>
      </c>
      <c r="H16" s="75">
        <v>3</v>
      </c>
      <c r="I16" s="75">
        <f t="shared" si="0"/>
        <v>48.5</v>
      </c>
      <c r="J16" s="124">
        <f>IF(I16=0,"0,00",I16/SUM(I16:I18)*100)</f>
        <v>8.241291418861513</v>
      </c>
    </row>
    <row r="17" spans="1:10" x14ac:dyDescent="0.2">
      <c r="A17" s="215"/>
      <c r="B17" s="218"/>
      <c r="C17" s="122" t="s">
        <v>130</v>
      </c>
      <c r="D17" s="125" t="s">
        <v>127</v>
      </c>
      <c r="E17" s="126">
        <v>32</v>
      </c>
      <c r="F17" s="126">
        <v>409</v>
      </c>
      <c r="G17" s="126">
        <v>35</v>
      </c>
      <c r="H17" s="126">
        <v>0</v>
      </c>
      <c r="I17" s="126">
        <f t="shared" si="0"/>
        <v>495</v>
      </c>
      <c r="J17" s="127">
        <f>IF(I17=0,"0,00",I17/SUM(I16:I18)*100)</f>
        <v>84.112149532710276</v>
      </c>
    </row>
    <row r="18" spans="1:10" x14ac:dyDescent="0.2">
      <c r="A18" s="216"/>
      <c r="B18" s="219"/>
      <c r="C18" s="133" t="s">
        <v>139</v>
      </c>
      <c r="D18" s="129" t="s">
        <v>128</v>
      </c>
      <c r="E18" s="74">
        <v>2</v>
      </c>
      <c r="F18" s="74">
        <v>44</v>
      </c>
      <c r="G18" s="74">
        <v>0</v>
      </c>
      <c r="H18" s="74">
        <v>0</v>
      </c>
      <c r="I18" s="130">
        <f t="shared" si="0"/>
        <v>45</v>
      </c>
      <c r="J18" s="131">
        <f>IF(I18=0,"0,00",I18/SUM(I16:I18)*100)</f>
        <v>7.6465590484282071</v>
      </c>
    </row>
    <row r="19" spans="1:10" x14ac:dyDescent="0.2">
      <c r="A19" s="214" t="s">
        <v>131</v>
      </c>
      <c r="B19" s="217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132</v>
      </c>
      <c r="B28" s="217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126</v>
      </c>
      <c r="D29" s="125" t="s">
        <v>127</v>
      </c>
      <c r="E29" s="126">
        <v>3</v>
      </c>
      <c r="F29" s="126">
        <v>9</v>
      </c>
      <c r="G29" s="126">
        <v>0</v>
      </c>
      <c r="H29" s="126">
        <v>0</v>
      </c>
      <c r="I29" s="126">
        <f t="shared" si="0"/>
        <v>10.5</v>
      </c>
      <c r="J29" s="127">
        <f>IF(I29=0,"0,00",I29/SUM(I28:I30)*100)</f>
        <v>18.260869565217391</v>
      </c>
    </row>
    <row r="30" spans="1:10" x14ac:dyDescent="0.2">
      <c r="A30" s="215"/>
      <c r="B30" s="218"/>
      <c r="C30" s="128" t="s">
        <v>143</v>
      </c>
      <c r="D30" s="129" t="s">
        <v>128</v>
      </c>
      <c r="E30" s="74">
        <v>14</v>
      </c>
      <c r="F30" s="74">
        <v>38</v>
      </c>
      <c r="G30" s="74">
        <v>1</v>
      </c>
      <c r="H30" s="74">
        <v>0</v>
      </c>
      <c r="I30" s="130">
        <f t="shared" si="0"/>
        <v>47</v>
      </c>
      <c r="J30" s="131">
        <f>IF(I30=0,"0,00",I30/SUM(I28:I30)*100)</f>
        <v>81.739130434782609</v>
      </c>
    </row>
    <row r="31" spans="1:10" x14ac:dyDescent="0.2">
      <c r="A31" s="215"/>
      <c r="B31" s="218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129</v>
      </c>
      <c r="D32" s="125" t="s">
        <v>127</v>
      </c>
      <c r="E32" s="126">
        <v>10</v>
      </c>
      <c r="F32" s="126">
        <v>40</v>
      </c>
      <c r="G32" s="126">
        <v>0</v>
      </c>
      <c r="H32" s="126">
        <v>0</v>
      </c>
      <c r="I32" s="126">
        <f t="shared" si="0"/>
        <v>45</v>
      </c>
      <c r="J32" s="127">
        <f>IF(I32=0,"0,00",I32/SUM(I31:I33)*100)</f>
        <v>27.108433734939759</v>
      </c>
    </row>
    <row r="33" spans="1:10" x14ac:dyDescent="0.2">
      <c r="A33" s="215"/>
      <c r="B33" s="218"/>
      <c r="C33" s="128" t="s">
        <v>144</v>
      </c>
      <c r="D33" s="129" t="s">
        <v>128</v>
      </c>
      <c r="E33" s="74">
        <v>24</v>
      </c>
      <c r="F33" s="74">
        <v>99</v>
      </c>
      <c r="G33" s="74">
        <v>0</v>
      </c>
      <c r="H33" s="74">
        <v>4</v>
      </c>
      <c r="I33" s="130">
        <f t="shared" si="0"/>
        <v>121</v>
      </c>
      <c r="J33" s="131">
        <f>IF(I33=0,"0,00",I33/SUM(I31:I33)*100)</f>
        <v>72.891566265060234</v>
      </c>
    </row>
    <row r="34" spans="1:10" x14ac:dyDescent="0.2">
      <c r="A34" s="215"/>
      <c r="B34" s="218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130</v>
      </c>
      <c r="D35" s="125" t="s">
        <v>127</v>
      </c>
      <c r="E35" s="126">
        <v>7</v>
      </c>
      <c r="F35" s="126">
        <v>70</v>
      </c>
      <c r="G35" s="126">
        <v>0</v>
      </c>
      <c r="H35" s="126">
        <v>0</v>
      </c>
      <c r="I35" s="126">
        <f t="shared" si="0"/>
        <v>73.5</v>
      </c>
      <c r="J35" s="127">
        <f>IF(I35=0,"0,00",I35/SUM(I34:I36)*100)</f>
        <v>39.945652173913047</v>
      </c>
    </row>
    <row r="36" spans="1:10" x14ac:dyDescent="0.2">
      <c r="A36" s="216"/>
      <c r="B36" s="219"/>
      <c r="C36" s="133" t="s">
        <v>145</v>
      </c>
      <c r="D36" s="129" t="s">
        <v>128</v>
      </c>
      <c r="E36" s="74">
        <v>11</v>
      </c>
      <c r="F36" s="74">
        <v>105</v>
      </c>
      <c r="G36" s="74">
        <v>0</v>
      </c>
      <c r="H36" s="74">
        <v>0</v>
      </c>
      <c r="I36" s="130">
        <f t="shared" si="0"/>
        <v>110.5</v>
      </c>
      <c r="J36" s="131">
        <f>IF(I36=0,"0,00",I36/SUM(I34:I36)*100)</f>
        <v>60.054347826086953</v>
      </c>
    </row>
    <row r="37" spans="1:10" x14ac:dyDescent="0.2">
      <c r="A37" s="214" t="s">
        <v>133</v>
      </c>
      <c r="B37" s="217">
        <v>1</v>
      </c>
      <c r="C37" s="134"/>
      <c r="D37" s="123" t="s">
        <v>125</v>
      </c>
      <c r="E37" s="75">
        <v>4</v>
      </c>
      <c r="F37" s="75">
        <v>14</v>
      </c>
      <c r="G37" s="75">
        <v>5</v>
      </c>
      <c r="H37" s="75">
        <v>0</v>
      </c>
      <c r="I37" s="75">
        <f t="shared" si="0"/>
        <v>26</v>
      </c>
      <c r="J37" s="124">
        <f>IF(I37=0,"0,00",I37/SUM(I37:I39)*100)</f>
        <v>55.913978494623649</v>
      </c>
    </row>
    <row r="38" spans="1:10" x14ac:dyDescent="0.2">
      <c r="A38" s="215"/>
      <c r="B38" s="218"/>
      <c r="C38" s="122" t="s">
        <v>126</v>
      </c>
      <c r="D38" s="125" t="s">
        <v>127</v>
      </c>
      <c r="E38" s="126">
        <v>4</v>
      </c>
      <c r="F38" s="126">
        <v>16</v>
      </c>
      <c r="G38" s="126">
        <v>0</v>
      </c>
      <c r="H38" s="126">
        <v>1</v>
      </c>
      <c r="I38" s="126">
        <f t="shared" si="0"/>
        <v>20.5</v>
      </c>
      <c r="J38" s="127">
        <f>IF(I38=0,"0,00",I38/SUM(I37:I39)*100)</f>
        <v>44.086021505376344</v>
      </c>
    </row>
    <row r="39" spans="1:10" x14ac:dyDescent="0.2">
      <c r="A39" s="215"/>
      <c r="B39" s="218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125</v>
      </c>
      <c r="E40" s="75">
        <v>4</v>
      </c>
      <c r="F40" s="75">
        <v>21</v>
      </c>
      <c r="G40" s="75">
        <v>4</v>
      </c>
      <c r="H40" s="75">
        <v>0</v>
      </c>
      <c r="I40" s="75">
        <f t="shared" si="0"/>
        <v>31</v>
      </c>
      <c r="J40" s="124">
        <f>IF(I40=0,"0,00",I40/SUM(I40:I42)*100)</f>
        <v>48.818897637795274</v>
      </c>
    </row>
    <row r="41" spans="1:10" x14ac:dyDescent="0.2">
      <c r="A41" s="215"/>
      <c r="B41" s="218"/>
      <c r="C41" s="122" t="s">
        <v>129</v>
      </c>
      <c r="D41" s="125" t="s">
        <v>127</v>
      </c>
      <c r="E41" s="126">
        <v>8</v>
      </c>
      <c r="F41" s="126">
        <v>26</v>
      </c>
      <c r="G41" s="126">
        <v>0</v>
      </c>
      <c r="H41" s="126">
        <v>1</v>
      </c>
      <c r="I41" s="126">
        <f t="shared" si="0"/>
        <v>32.5</v>
      </c>
      <c r="J41" s="127">
        <f>IF(I41=0,"0,00",I41/SUM(I40:I42)*100)</f>
        <v>51.181102362204726</v>
      </c>
    </row>
    <row r="42" spans="1:10" x14ac:dyDescent="0.2">
      <c r="A42" s="215"/>
      <c r="B42" s="218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125</v>
      </c>
      <c r="E43" s="75">
        <v>7</v>
      </c>
      <c r="F43" s="75">
        <v>20</v>
      </c>
      <c r="G43" s="75">
        <v>3</v>
      </c>
      <c r="H43" s="75">
        <v>0</v>
      </c>
      <c r="I43" s="75">
        <f t="shared" si="0"/>
        <v>29.5</v>
      </c>
      <c r="J43" s="124">
        <f>IF(I43=0,"0,00",I43/SUM(I43:I45)*100)</f>
        <v>62.765957446808507</v>
      </c>
    </row>
    <row r="44" spans="1:10" x14ac:dyDescent="0.2">
      <c r="A44" s="215"/>
      <c r="B44" s="218"/>
      <c r="C44" s="122" t="s">
        <v>130</v>
      </c>
      <c r="D44" s="125" t="s">
        <v>127</v>
      </c>
      <c r="E44" s="126">
        <v>5</v>
      </c>
      <c r="F44" s="126">
        <v>15</v>
      </c>
      <c r="G44" s="126">
        <v>0</v>
      </c>
      <c r="H44" s="126">
        <v>0</v>
      </c>
      <c r="I44" s="126">
        <f t="shared" si="0"/>
        <v>17.5</v>
      </c>
      <c r="J44" s="127">
        <f>IF(I44=0,"0,00",I44/SUM(I43:I45)*100)</f>
        <v>37.234042553191486</v>
      </c>
    </row>
    <row r="45" spans="1:10" x14ac:dyDescent="0.2">
      <c r="A45" s="216"/>
      <c r="B45" s="219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70" sqref="AH7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5" width="5.28515625" bestFit="1" customWidth="1"/>
    <col min="6" max="6" width="5.28515625" customWidth="1"/>
    <col min="7" max="7" width="5.5703125" customWidth="1"/>
    <col min="8" max="8" width="4.7109375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>CALLE 98  X CARRERA 52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42464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1033.5</v>
      </c>
      <c r="AV12" s="97">
        <f t="shared" si="0"/>
        <v>1000.5</v>
      </c>
      <c r="AW12" s="97">
        <f t="shared" si="0"/>
        <v>1027.5</v>
      </c>
      <c r="AX12" s="97">
        <f t="shared" si="0"/>
        <v>1041.5</v>
      </c>
      <c r="AY12" s="97">
        <f t="shared" si="0"/>
        <v>1062.5</v>
      </c>
      <c r="AZ12" s="97">
        <f t="shared" si="0"/>
        <v>1081</v>
      </c>
      <c r="BA12" s="97">
        <f t="shared" si="0"/>
        <v>1085.5</v>
      </c>
      <c r="BB12" s="97"/>
      <c r="BC12" s="97"/>
      <c r="BD12" s="97"/>
      <c r="BE12" s="97">
        <f t="shared" ref="BE12:BQ12" si="1">P14</f>
        <v>1019</v>
      </c>
      <c r="BF12" s="97">
        <f t="shared" si="1"/>
        <v>1076</v>
      </c>
      <c r="BG12" s="97">
        <f t="shared" si="1"/>
        <v>1146</v>
      </c>
      <c r="BH12" s="97">
        <f t="shared" si="1"/>
        <v>1154</v>
      </c>
      <c r="BI12" s="97">
        <f t="shared" si="1"/>
        <v>1126.5</v>
      </c>
      <c r="BJ12" s="97">
        <f t="shared" si="1"/>
        <v>1090</v>
      </c>
      <c r="BK12" s="97">
        <f t="shared" si="1"/>
        <v>1012.5</v>
      </c>
      <c r="BL12" s="97">
        <f t="shared" si="1"/>
        <v>978</v>
      </c>
      <c r="BM12" s="97">
        <f t="shared" si="1"/>
        <v>991</v>
      </c>
      <c r="BN12" s="97">
        <f t="shared" si="1"/>
        <v>1027.5</v>
      </c>
      <c r="BO12" s="97">
        <f t="shared" si="1"/>
        <v>1065.5</v>
      </c>
      <c r="BP12" s="97">
        <f t="shared" si="1"/>
        <v>1115</v>
      </c>
      <c r="BQ12" s="97">
        <f t="shared" si="1"/>
        <v>1099</v>
      </c>
      <c r="BR12" s="97"/>
      <c r="BS12" s="97"/>
      <c r="BT12" s="97"/>
      <c r="BU12" s="97">
        <f t="shared" ref="BU12:CC12" si="2">AG14</f>
        <v>997.5</v>
      </c>
      <c r="BV12" s="97">
        <f t="shared" si="2"/>
        <v>1026.5</v>
      </c>
      <c r="BW12" s="97">
        <f t="shared" si="2"/>
        <v>1013.5</v>
      </c>
      <c r="BX12" s="97">
        <f t="shared" si="2"/>
        <v>1058.5</v>
      </c>
      <c r="BY12" s="97">
        <f t="shared" si="2"/>
        <v>1022.5</v>
      </c>
      <c r="BZ12" s="97">
        <f t="shared" si="2"/>
        <v>1009.5</v>
      </c>
      <c r="CA12" s="97">
        <f t="shared" si="2"/>
        <v>1046</v>
      </c>
      <c r="CB12" s="97">
        <f t="shared" si="2"/>
        <v>1054.5</v>
      </c>
      <c r="CC12" s="97">
        <f t="shared" si="2"/>
        <v>1129</v>
      </c>
    </row>
    <row r="13" spans="1:81" ht="16.5" customHeight="1" x14ac:dyDescent="0.2">
      <c r="A13" s="100" t="s">
        <v>104</v>
      </c>
      <c r="B13" s="149">
        <f>'G-1'!F10</f>
        <v>282.5</v>
      </c>
      <c r="C13" s="149">
        <f>'G-1'!F11</f>
        <v>258</v>
      </c>
      <c r="D13" s="149">
        <f>'G-1'!F12</f>
        <v>248</v>
      </c>
      <c r="E13" s="149">
        <f>'G-1'!F13</f>
        <v>245</v>
      </c>
      <c r="F13" s="149">
        <f>'G-1'!F14</f>
        <v>249.5</v>
      </c>
      <c r="G13" s="149">
        <f>'G-1'!F15</f>
        <v>285</v>
      </c>
      <c r="H13" s="149">
        <f>'G-1'!F16</f>
        <v>262</v>
      </c>
      <c r="I13" s="149">
        <f>'G-1'!F17</f>
        <v>266</v>
      </c>
      <c r="J13" s="149">
        <f>'G-1'!F18</f>
        <v>268</v>
      </c>
      <c r="K13" s="149">
        <f>'G-1'!F19</f>
        <v>289.5</v>
      </c>
      <c r="L13" s="150"/>
      <c r="M13" s="149">
        <f>'G-1'!F20</f>
        <v>232</v>
      </c>
      <c r="N13" s="149">
        <f>'G-1'!F21</f>
        <v>246.5</v>
      </c>
      <c r="O13" s="149">
        <f>'G-1'!F22</f>
        <v>266.5</v>
      </c>
      <c r="P13" s="149">
        <f>'G-1'!M10</f>
        <v>274</v>
      </c>
      <c r="Q13" s="149">
        <f>'G-1'!M11</f>
        <v>289</v>
      </c>
      <c r="R13" s="149">
        <f>'G-1'!M12</f>
        <v>316.5</v>
      </c>
      <c r="S13" s="149">
        <f>'G-1'!M13</f>
        <v>274.5</v>
      </c>
      <c r="T13" s="149">
        <f>'G-1'!M14</f>
        <v>246.5</v>
      </c>
      <c r="U13" s="149">
        <f>'G-1'!M15</f>
        <v>252.5</v>
      </c>
      <c r="V13" s="149">
        <f>'G-1'!M16</f>
        <v>239</v>
      </c>
      <c r="W13" s="149">
        <f>'G-1'!M17</f>
        <v>240</v>
      </c>
      <c r="X13" s="149">
        <f>'G-1'!M18</f>
        <v>259.5</v>
      </c>
      <c r="Y13" s="149">
        <f>'G-1'!M19</f>
        <v>289</v>
      </c>
      <c r="Z13" s="149">
        <f>'G-1'!M20</f>
        <v>277</v>
      </c>
      <c r="AA13" s="149">
        <f>'G-1'!M21</f>
        <v>289.5</v>
      </c>
      <c r="AB13" s="149">
        <f>'G-1'!M22</f>
        <v>243.5</v>
      </c>
      <c r="AC13" s="150"/>
      <c r="AD13" s="149">
        <f>'G-1'!T10</f>
        <v>227</v>
      </c>
      <c r="AE13" s="149">
        <f>'G-1'!T11</f>
        <v>281.5</v>
      </c>
      <c r="AF13" s="149">
        <f>'G-1'!T12</f>
        <v>230.5</v>
      </c>
      <c r="AG13" s="149">
        <f>'G-1'!T13</f>
        <v>258.5</v>
      </c>
      <c r="AH13" s="149">
        <f>'G-1'!T14</f>
        <v>256</v>
      </c>
      <c r="AI13" s="149">
        <f>'G-1'!T15</f>
        <v>268.5</v>
      </c>
      <c r="AJ13" s="149">
        <f>'G-1'!T16</f>
        <v>275.5</v>
      </c>
      <c r="AK13" s="149">
        <f>'G-1'!T17</f>
        <v>222.5</v>
      </c>
      <c r="AL13" s="149">
        <f>'G-1'!T18</f>
        <v>243</v>
      </c>
      <c r="AM13" s="149">
        <f>'G-1'!T19</f>
        <v>305</v>
      </c>
      <c r="AN13" s="149">
        <f>'G-1'!T20</f>
        <v>284</v>
      </c>
      <c r="AO13" s="149">
        <f>'G-1'!T21</f>
        <v>297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1033.5</v>
      </c>
      <c r="F14" s="149">
        <f t="shared" ref="F14:K14" si="3">C13+D13+E13+F13</f>
        <v>1000.5</v>
      </c>
      <c r="G14" s="149">
        <f t="shared" si="3"/>
        <v>1027.5</v>
      </c>
      <c r="H14" s="149">
        <f t="shared" si="3"/>
        <v>1041.5</v>
      </c>
      <c r="I14" s="149">
        <f t="shared" si="3"/>
        <v>1062.5</v>
      </c>
      <c r="J14" s="149">
        <f t="shared" si="3"/>
        <v>1081</v>
      </c>
      <c r="K14" s="149">
        <f t="shared" si="3"/>
        <v>1085.5</v>
      </c>
      <c r="L14" s="150"/>
      <c r="M14" s="149"/>
      <c r="N14" s="149"/>
      <c r="O14" s="149"/>
      <c r="P14" s="149">
        <f>M13+N13+O13+P13</f>
        <v>1019</v>
      </c>
      <c r="Q14" s="149">
        <f t="shared" ref="Q14:AB14" si="4">N13+O13+P13+Q13</f>
        <v>1076</v>
      </c>
      <c r="R14" s="149">
        <f t="shared" si="4"/>
        <v>1146</v>
      </c>
      <c r="S14" s="149">
        <f t="shared" si="4"/>
        <v>1154</v>
      </c>
      <c r="T14" s="149">
        <f t="shared" si="4"/>
        <v>1126.5</v>
      </c>
      <c r="U14" s="149">
        <f t="shared" si="4"/>
        <v>1090</v>
      </c>
      <c r="V14" s="149">
        <f t="shared" si="4"/>
        <v>1012.5</v>
      </c>
      <c r="W14" s="149">
        <f t="shared" si="4"/>
        <v>978</v>
      </c>
      <c r="X14" s="149">
        <f t="shared" si="4"/>
        <v>991</v>
      </c>
      <c r="Y14" s="149">
        <f t="shared" si="4"/>
        <v>1027.5</v>
      </c>
      <c r="Z14" s="149">
        <f t="shared" si="4"/>
        <v>1065.5</v>
      </c>
      <c r="AA14" s="149">
        <f t="shared" si="4"/>
        <v>1115</v>
      </c>
      <c r="AB14" s="149">
        <f t="shared" si="4"/>
        <v>1099</v>
      </c>
      <c r="AC14" s="150"/>
      <c r="AD14" s="149"/>
      <c r="AE14" s="149"/>
      <c r="AF14" s="149"/>
      <c r="AG14" s="149">
        <f>AD13+AE13+AF13+AG13</f>
        <v>997.5</v>
      </c>
      <c r="AH14" s="149">
        <f t="shared" ref="AH14:AO14" si="5">AE13+AF13+AG13+AH13</f>
        <v>1026.5</v>
      </c>
      <c r="AI14" s="149">
        <f t="shared" si="5"/>
        <v>1013.5</v>
      </c>
      <c r="AJ14" s="149">
        <f t="shared" si="5"/>
        <v>1058.5</v>
      </c>
      <c r="AK14" s="149">
        <f t="shared" si="5"/>
        <v>1022.5</v>
      </c>
      <c r="AL14" s="149">
        <f t="shared" si="5"/>
        <v>1009.5</v>
      </c>
      <c r="AM14" s="149">
        <f t="shared" si="5"/>
        <v>1046</v>
      </c>
      <c r="AN14" s="149">
        <f t="shared" si="5"/>
        <v>1054.5</v>
      </c>
      <c r="AO14" s="149">
        <f t="shared" si="5"/>
        <v>1129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3.9777983348751156E-2</v>
      </c>
      <c r="E15" s="152"/>
      <c r="F15" s="152" t="s">
        <v>108</v>
      </c>
      <c r="G15" s="153">
        <f>DIRECCIONALIDAD!J11/100</f>
        <v>0.937095282146161</v>
      </c>
      <c r="H15" s="152"/>
      <c r="I15" s="152" t="s">
        <v>109</v>
      </c>
      <c r="J15" s="153">
        <f>DIRECCIONALIDAD!J12/100</f>
        <v>2.3126734505087884E-2</v>
      </c>
      <c r="K15" s="154"/>
      <c r="L15" s="148"/>
      <c r="M15" s="151"/>
      <c r="N15" s="152"/>
      <c r="O15" s="152" t="s">
        <v>107</v>
      </c>
      <c r="P15" s="153">
        <f>DIRECCIONALIDAD!J13/100</f>
        <v>7.874015748031496E-2</v>
      </c>
      <c r="Q15" s="152"/>
      <c r="R15" s="152"/>
      <c r="S15" s="152"/>
      <c r="T15" s="152" t="s">
        <v>108</v>
      </c>
      <c r="U15" s="153">
        <f>DIRECCIONALIDAD!J14/100</f>
        <v>0.82502187226596679</v>
      </c>
      <c r="V15" s="152"/>
      <c r="W15" s="152"/>
      <c r="X15" s="152"/>
      <c r="Y15" s="152" t="s">
        <v>109</v>
      </c>
      <c r="Z15" s="153">
        <f>DIRECCIONALIDAD!J15/100</f>
        <v>9.6237970253718289E-2</v>
      </c>
      <c r="AA15" s="152"/>
      <c r="AB15" s="154"/>
      <c r="AC15" s="148"/>
      <c r="AD15" s="151"/>
      <c r="AE15" s="152" t="s">
        <v>107</v>
      </c>
      <c r="AF15" s="153">
        <f>DIRECCIONALIDAD!J16/100</f>
        <v>8.2412914188615127E-2</v>
      </c>
      <c r="AG15" s="152"/>
      <c r="AH15" s="152"/>
      <c r="AI15" s="152"/>
      <c r="AJ15" s="152" t="s">
        <v>108</v>
      </c>
      <c r="AK15" s="153">
        <f>DIRECCIONALIDAD!J17/100</f>
        <v>0.84112149532710279</v>
      </c>
      <c r="AL15" s="152"/>
      <c r="AM15" s="152"/>
      <c r="AN15" s="152" t="s">
        <v>109</v>
      </c>
      <c r="AO15" s="155">
        <f>DIRECCIONALIDAD!J18/100</f>
        <v>7.6465590484282073E-2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103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113</v>
      </c>
      <c r="AV18" s="101">
        <f t="shared" si="12"/>
        <v>117.5</v>
      </c>
      <c r="AW18" s="101">
        <f t="shared" si="12"/>
        <v>113</v>
      </c>
      <c r="AX18" s="101">
        <f t="shared" si="12"/>
        <v>111.5</v>
      </c>
      <c r="AY18" s="101">
        <f t="shared" si="12"/>
        <v>98.5</v>
      </c>
      <c r="AZ18" s="101">
        <f t="shared" si="12"/>
        <v>109.5</v>
      </c>
      <c r="BA18" s="101">
        <f t="shared" si="12"/>
        <v>120</v>
      </c>
      <c r="BB18" s="101"/>
      <c r="BC18" s="101"/>
      <c r="BD18" s="101"/>
      <c r="BE18" s="101">
        <f t="shared" ref="BE18:BQ18" si="13">P26</f>
        <v>124.5</v>
      </c>
      <c r="BF18" s="101">
        <f t="shared" si="13"/>
        <v>124.5</v>
      </c>
      <c r="BG18" s="101">
        <f t="shared" si="13"/>
        <v>117.5</v>
      </c>
      <c r="BH18" s="101">
        <f t="shared" si="13"/>
        <v>123.5</v>
      </c>
      <c r="BI18" s="101">
        <f t="shared" si="13"/>
        <v>118.5</v>
      </c>
      <c r="BJ18" s="101">
        <f t="shared" si="13"/>
        <v>107</v>
      </c>
      <c r="BK18" s="101">
        <f t="shared" si="13"/>
        <v>100.5</v>
      </c>
      <c r="BL18" s="101">
        <f t="shared" si="13"/>
        <v>92</v>
      </c>
      <c r="BM18" s="101">
        <f t="shared" si="13"/>
        <v>88</v>
      </c>
      <c r="BN18" s="101">
        <f t="shared" si="13"/>
        <v>107.5</v>
      </c>
      <c r="BO18" s="101">
        <f t="shared" si="13"/>
        <v>110</v>
      </c>
      <c r="BP18" s="101">
        <f t="shared" si="13"/>
        <v>115.5</v>
      </c>
      <c r="BQ18" s="101">
        <f t="shared" si="13"/>
        <v>124.5</v>
      </c>
      <c r="BR18" s="101"/>
      <c r="BS18" s="101"/>
      <c r="BT18" s="101"/>
      <c r="BU18" s="101">
        <f t="shared" ref="BU18:CC18" si="14">AG26</f>
        <v>149.5</v>
      </c>
      <c r="BV18" s="101">
        <f t="shared" si="14"/>
        <v>163.5</v>
      </c>
      <c r="BW18" s="101">
        <f t="shared" si="14"/>
        <v>163.5</v>
      </c>
      <c r="BX18" s="101">
        <f t="shared" si="14"/>
        <v>164</v>
      </c>
      <c r="BY18" s="101">
        <f t="shared" si="14"/>
        <v>174</v>
      </c>
      <c r="BZ18" s="101">
        <f t="shared" si="14"/>
        <v>153</v>
      </c>
      <c r="CA18" s="101">
        <f t="shared" si="14"/>
        <v>150.5</v>
      </c>
      <c r="CB18" s="101">
        <f t="shared" si="14"/>
        <v>131.5</v>
      </c>
      <c r="CC18" s="101">
        <f t="shared" si="14"/>
        <v>111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186</v>
      </c>
      <c r="AV19" s="92">
        <f t="shared" si="15"/>
        <v>212.5</v>
      </c>
      <c r="AW19" s="92">
        <f t="shared" si="15"/>
        <v>224</v>
      </c>
      <c r="AX19" s="92">
        <f t="shared" si="15"/>
        <v>187.5</v>
      </c>
      <c r="AY19" s="92">
        <f t="shared" si="15"/>
        <v>173</v>
      </c>
      <c r="AZ19" s="92">
        <f t="shared" si="15"/>
        <v>173</v>
      </c>
      <c r="BA19" s="92">
        <f t="shared" si="15"/>
        <v>182.5</v>
      </c>
      <c r="BB19" s="92"/>
      <c r="BC19" s="92"/>
      <c r="BD19" s="92"/>
      <c r="BE19" s="92">
        <f t="shared" ref="BE19:BQ19" si="16">P22</f>
        <v>296.5</v>
      </c>
      <c r="BF19" s="92">
        <f t="shared" si="16"/>
        <v>311</v>
      </c>
      <c r="BG19" s="92">
        <f t="shared" si="16"/>
        <v>327.5</v>
      </c>
      <c r="BH19" s="92">
        <f t="shared" si="16"/>
        <v>326</v>
      </c>
      <c r="BI19" s="92">
        <f t="shared" si="16"/>
        <v>314.5</v>
      </c>
      <c r="BJ19" s="92">
        <f t="shared" si="16"/>
        <v>300</v>
      </c>
      <c r="BK19" s="92">
        <f t="shared" si="16"/>
        <v>265</v>
      </c>
      <c r="BL19" s="92">
        <f t="shared" si="16"/>
        <v>239</v>
      </c>
      <c r="BM19" s="92">
        <f t="shared" si="16"/>
        <v>226.5</v>
      </c>
      <c r="BN19" s="92">
        <f t="shared" si="16"/>
        <v>237</v>
      </c>
      <c r="BO19" s="92">
        <f t="shared" si="16"/>
        <v>256.5</v>
      </c>
      <c r="BP19" s="92">
        <f t="shared" si="16"/>
        <v>271</v>
      </c>
      <c r="BQ19" s="92">
        <f t="shared" si="16"/>
        <v>263</v>
      </c>
      <c r="BR19" s="92"/>
      <c r="BS19" s="92"/>
      <c r="BT19" s="92"/>
      <c r="BU19" s="92">
        <f t="shared" ref="BU19:CC19" si="17">AG22</f>
        <v>294</v>
      </c>
      <c r="BV19" s="92">
        <f t="shared" si="17"/>
        <v>332.5</v>
      </c>
      <c r="BW19" s="92">
        <f t="shared" si="17"/>
        <v>334</v>
      </c>
      <c r="BX19" s="92">
        <f t="shared" si="17"/>
        <v>362.5</v>
      </c>
      <c r="BY19" s="92">
        <f t="shared" si="17"/>
        <v>338</v>
      </c>
      <c r="BZ19" s="92">
        <f t="shared" si="17"/>
        <v>366</v>
      </c>
      <c r="CA19" s="92">
        <f t="shared" si="17"/>
        <v>394.5</v>
      </c>
      <c r="CB19" s="92">
        <f t="shared" si="17"/>
        <v>397.5</v>
      </c>
      <c r="CC19" s="92">
        <f t="shared" si="17"/>
        <v>411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103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1332.5</v>
      </c>
      <c r="AV20" s="92">
        <f t="shared" si="18"/>
        <v>1330.5</v>
      </c>
      <c r="AW20" s="92">
        <f t="shared" si="18"/>
        <v>1364.5</v>
      </c>
      <c r="AX20" s="92">
        <f t="shared" si="18"/>
        <v>1340.5</v>
      </c>
      <c r="AY20" s="92">
        <f t="shared" si="18"/>
        <v>1334</v>
      </c>
      <c r="AZ20" s="92">
        <f t="shared" si="18"/>
        <v>1363.5</v>
      </c>
      <c r="BA20" s="92">
        <f t="shared" si="18"/>
        <v>1388</v>
      </c>
      <c r="BB20" s="92"/>
      <c r="BC20" s="92"/>
      <c r="BD20" s="92"/>
      <c r="BE20" s="92">
        <f t="shared" ref="BE20:BQ20" si="19">P30</f>
        <v>1440</v>
      </c>
      <c r="BF20" s="92">
        <f t="shared" si="19"/>
        <v>1511.5</v>
      </c>
      <c r="BG20" s="92">
        <f t="shared" si="19"/>
        <v>1591</v>
      </c>
      <c r="BH20" s="92">
        <f t="shared" si="19"/>
        <v>1603.5</v>
      </c>
      <c r="BI20" s="92">
        <f t="shared" si="19"/>
        <v>1559.5</v>
      </c>
      <c r="BJ20" s="92">
        <f t="shared" si="19"/>
        <v>1497</v>
      </c>
      <c r="BK20" s="92">
        <f t="shared" si="19"/>
        <v>1378</v>
      </c>
      <c r="BL20" s="92">
        <f t="shared" si="19"/>
        <v>1309</v>
      </c>
      <c r="BM20" s="92">
        <f t="shared" si="19"/>
        <v>1305.5</v>
      </c>
      <c r="BN20" s="92">
        <f t="shared" si="19"/>
        <v>1372</v>
      </c>
      <c r="BO20" s="92">
        <f t="shared" si="19"/>
        <v>1432</v>
      </c>
      <c r="BP20" s="92">
        <f t="shared" si="19"/>
        <v>1501.5</v>
      </c>
      <c r="BQ20" s="92">
        <f t="shared" si="19"/>
        <v>1486.5</v>
      </c>
      <c r="BR20" s="92"/>
      <c r="BS20" s="92"/>
      <c r="BT20" s="92"/>
      <c r="BU20" s="92">
        <f t="shared" ref="BU20:CC20" si="20">AG30</f>
        <v>1441</v>
      </c>
      <c r="BV20" s="92">
        <f t="shared" si="20"/>
        <v>1522.5</v>
      </c>
      <c r="BW20" s="92">
        <f t="shared" si="20"/>
        <v>1511</v>
      </c>
      <c r="BX20" s="92">
        <f t="shared" si="20"/>
        <v>1585</v>
      </c>
      <c r="BY20" s="92">
        <f t="shared" si="20"/>
        <v>1534.5</v>
      </c>
      <c r="BZ20" s="92">
        <f t="shared" si="20"/>
        <v>1528.5</v>
      </c>
      <c r="CA20" s="92">
        <f t="shared" si="20"/>
        <v>1591</v>
      </c>
      <c r="CB20" s="92">
        <f t="shared" si="20"/>
        <v>1583.5</v>
      </c>
      <c r="CC20" s="92">
        <f t="shared" si="20"/>
        <v>1651</v>
      </c>
    </row>
    <row r="21" spans="1:81" ht="16.5" customHeight="1" x14ac:dyDescent="0.2">
      <c r="A21" s="100" t="s">
        <v>104</v>
      </c>
      <c r="B21" s="149">
        <f>'G-3'!F10</f>
        <v>26</v>
      </c>
      <c r="C21" s="149">
        <f>'G-3'!F11</f>
        <v>31.5</v>
      </c>
      <c r="D21" s="149">
        <f>'G-3'!F12</f>
        <v>69</v>
      </c>
      <c r="E21" s="149">
        <f>'G-3'!F13</f>
        <v>59.5</v>
      </c>
      <c r="F21" s="149">
        <f>'G-3'!F14</f>
        <v>52.5</v>
      </c>
      <c r="G21" s="149">
        <f>'G-3'!F15</f>
        <v>43</v>
      </c>
      <c r="H21" s="149">
        <f>'G-3'!F16</f>
        <v>32.5</v>
      </c>
      <c r="I21" s="149">
        <f>'G-3'!F17</f>
        <v>45</v>
      </c>
      <c r="J21" s="149">
        <f>'G-3'!F18</f>
        <v>52.5</v>
      </c>
      <c r="K21" s="149">
        <f>'G-3'!F19</f>
        <v>52.5</v>
      </c>
      <c r="L21" s="150"/>
      <c r="M21" s="149">
        <f>'G-3'!F20</f>
        <v>62.5</v>
      </c>
      <c r="N21" s="149">
        <f>'G-3'!F21</f>
        <v>72.5</v>
      </c>
      <c r="O21" s="149">
        <f>'G-3'!F22</f>
        <v>78.5</v>
      </c>
      <c r="P21" s="149">
        <f>'G-3'!M10</f>
        <v>83</v>
      </c>
      <c r="Q21" s="149">
        <f>'G-3'!M11</f>
        <v>77</v>
      </c>
      <c r="R21" s="149">
        <f>'G-3'!M12</f>
        <v>89</v>
      </c>
      <c r="S21" s="149">
        <f>'G-3'!M13</f>
        <v>77</v>
      </c>
      <c r="T21" s="149">
        <f>'G-3'!M14</f>
        <v>71.5</v>
      </c>
      <c r="U21" s="149">
        <f>'G-3'!M15</f>
        <v>62.5</v>
      </c>
      <c r="V21" s="149">
        <f>'G-3'!M16</f>
        <v>54</v>
      </c>
      <c r="W21" s="149">
        <f>'G-3'!M17</f>
        <v>51</v>
      </c>
      <c r="X21" s="149">
        <f>'G-3'!M18</f>
        <v>59</v>
      </c>
      <c r="Y21" s="149">
        <f>'G-3'!M19</f>
        <v>73</v>
      </c>
      <c r="Z21" s="149">
        <f>'G-3'!M20</f>
        <v>73.5</v>
      </c>
      <c r="AA21" s="149">
        <f>'G-3'!M21</f>
        <v>65.5</v>
      </c>
      <c r="AB21" s="149">
        <f>'G-3'!M22</f>
        <v>51</v>
      </c>
      <c r="AC21" s="150"/>
      <c r="AD21" s="149">
        <f>'G-3'!T10</f>
        <v>57</v>
      </c>
      <c r="AE21" s="149">
        <f>'G-3'!T11</f>
        <v>73.5</v>
      </c>
      <c r="AF21" s="149">
        <f>'G-3'!T12</f>
        <v>68</v>
      </c>
      <c r="AG21" s="149">
        <f>'G-3'!T13</f>
        <v>95.5</v>
      </c>
      <c r="AH21" s="149">
        <f>'G-3'!T14</f>
        <v>95.5</v>
      </c>
      <c r="AI21" s="149">
        <f>'G-3'!T15</f>
        <v>75</v>
      </c>
      <c r="AJ21" s="149">
        <f>'G-3'!T16</f>
        <v>96.5</v>
      </c>
      <c r="AK21" s="149">
        <f>'G-3'!T17</f>
        <v>71</v>
      </c>
      <c r="AL21" s="149">
        <f>'G-3'!T18</f>
        <v>123.5</v>
      </c>
      <c r="AM21" s="149">
        <f>'G-3'!T19</f>
        <v>103.5</v>
      </c>
      <c r="AN21" s="149">
        <f>'G-3'!T20</f>
        <v>99.5</v>
      </c>
      <c r="AO21" s="149">
        <f>'G-3'!T21</f>
        <v>84.5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186</v>
      </c>
      <c r="F22" s="149">
        <f t="shared" ref="F22:K22" si="21">C21+D21+E21+F21</f>
        <v>212.5</v>
      </c>
      <c r="G22" s="149">
        <f t="shared" si="21"/>
        <v>224</v>
      </c>
      <c r="H22" s="149">
        <f t="shared" si="21"/>
        <v>187.5</v>
      </c>
      <c r="I22" s="149">
        <f t="shared" si="21"/>
        <v>173</v>
      </c>
      <c r="J22" s="149">
        <f t="shared" si="21"/>
        <v>173</v>
      </c>
      <c r="K22" s="149">
        <f t="shared" si="21"/>
        <v>182.5</v>
      </c>
      <c r="L22" s="150"/>
      <c r="M22" s="149"/>
      <c r="N22" s="149"/>
      <c r="O22" s="149"/>
      <c r="P22" s="149">
        <f>M21+N21+O21+P21</f>
        <v>296.5</v>
      </c>
      <c r="Q22" s="149">
        <f t="shared" ref="Q22:AB22" si="22">N21+O21+P21+Q21</f>
        <v>311</v>
      </c>
      <c r="R22" s="149">
        <f t="shared" si="22"/>
        <v>327.5</v>
      </c>
      <c r="S22" s="149">
        <f t="shared" si="22"/>
        <v>326</v>
      </c>
      <c r="T22" s="149">
        <f t="shared" si="22"/>
        <v>314.5</v>
      </c>
      <c r="U22" s="149">
        <f t="shared" si="22"/>
        <v>300</v>
      </c>
      <c r="V22" s="149">
        <f t="shared" si="22"/>
        <v>265</v>
      </c>
      <c r="W22" s="149">
        <f t="shared" si="22"/>
        <v>239</v>
      </c>
      <c r="X22" s="149">
        <f t="shared" si="22"/>
        <v>226.5</v>
      </c>
      <c r="Y22" s="149">
        <f t="shared" si="22"/>
        <v>237</v>
      </c>
      <c r="Z22" s="149">
        <f t="shared" si="22"/>
        <v>256.5</v>
      </c>
      <c r="AA22" s="149">
        <f t="shared" si="22"/>
        <v>271</v>
      </c>
      <c r="AB22" s="149">
        <f t="shared" si="22"/>
        <v>263</v>
      </c>
      <c r="AC22" s="150"/>
      <c r="AD22" s="149"/>
      <c r="AE22" s="149"/>
      <c r="AF22" s="149"/>
      <c r="AG22" s="149">
        <f>AD21+AE21+AF21+AG21</f>
        <v>294</v>
      </c>
      <c r="AH22" s="149">
        <f t="shared" ref="AH22:AO22" si="23">AE21+AF21+AG21+AH21</f>
        <v>332.5</v>
      </c>
      <c r="AI22" s="149">
        <f t="shared" si="23"/>
        <v>334</v>
      </c>
      <c r="AJ22" s="149">
        <f t="shared" si="23"/>
        <v>362.5</v>
      </c>
      <c r="AK22" s="149">
        <f t="shared" si="23"/>
        <v>338</v>
      </c>
      <c r="AL22" s="149">
        <f t="shared" si="23"/>
        <v>366</v>
      </c>
      <c r="AM22" s="149">
        <f t="shared" si="23"/>
        <v>394.5</v>
      </c>
      <c r="AN22" s="149">
        <f t="shared" si="23"/>
        <v>397.5</v>
      </c>
      <c r="AO22" s="149">
        <f t="shared" si="23"/>
        <v>411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0.18260869565217391</v>
      </c>
      <c r="H23" s="152"/>
      <c r="I23" s="152" t="s">
        <v>109</v>
      </c>
      <c r="J23" s="153">
        <f>DIRECCIONALIDAD!J30/100</f>
        <v>0.81739130434782614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0.27108433734939757</v>
      </c>
      <c r="V23" s="152"/>
      <c r="W23" s="152"/>
      <c r="X23" s="152"/>
      <c r="Y23" s="152" t="s">
        <v>109</v>
      </c>
      <c r="Z23" s="153">
        <f>DIRECCIONALIDAD!J33/100</f>
        <v>0.72891566265060237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0.39945652173913049</v>
      </c>
      <c r="AL23" s="152"/>
      <c r="AM23" s="152"/>
      <c r="AN23" s="152" t="s">
        <v>109</v>
      </c>
      <c r="AO23" s="153">
        <f>DIRECCIONALIDAD!J36/100</f>
        <v>0.60054347826086951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103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21.5</v>
      </c>
      <c r="C25" s="149">
        <f>'G-4'!F11</f>
        <v>26.5</v>
      </c>
      <c r="D25" s="149">
        <f>'G-4'!F12</f>
        <v>30</v>
      </c>
      <c r="E25" s="149">
        <f>'G-4'!F13</f>
        <v>35</v>
      </c>
      <c r="F25" s="149">
        <f>'G-4'!F14</f>
        <v>26</v>
      </c>
      <c r="G25" s="149">
        <f>'G-4'!F15</f>
        <v>22</v>
      </c>
      <c r="H25" s="149">
        <f>'G-4'!F16</f>
        <v>28.5</v>
      </c>
      <c r="I25" s="149">
        <f>'G-4'!F17</f>
        <v>22</v>
      </c>
      <c r="J25" s="149">
        <f>'G-4'!F18</f>
        <v>37</v>
      </c>
      <c r="K25" s="149">
        <f>'G-4'!F19</f>
        <v>32.5</v>
      </c>
      <c r="L25" s="150"/>
      <c r="M25" s="149">
        <f>'G-4'!F20</f>
        <v>32</v>
      </c>
      <c r="N25" s="149">
        <f>'G-4'!F21</f>
        <v>35.5</v>
      </c>
      <c r="O25" s="149">
        <f>'G-4'!F22</f>
        <v>26</v>
      </c>
      <c r="P25" s="149">
        <f>'G-4'!M10</f>
        <v>31</v>
      </c>
      <c r="Q25" s="149">
        <f>'G-4'!M11</f>
        <v>32</v>
      </c>
      <c r="R25" s="149">
        <f>'G-4'!M12</f>
        <v>28.5</v>
      </c>
      <c r="S25" s="149">
        <f>'G-4'!M13</f>
        <v>32</v>
      </c>
      <c r="T25" s="149">
        <f>'G-4'!M14</f>
        <v>26</v>
      </c>
      <c r="U25" s="149">
        <f>'G-4'!M15</f>
        <v>20.5</v>
      </c>
      <c r="V25" s="149">
        <f>'G-4'!M16</f>
        <v>22</v>
      </c>
      <c r="W25" s="149">
        <f>'G-4'!M17</f>
        <v>23.5</v>
      </c>
      <c r="X25" s="149">
        <f>'G-4'!M18</f>
        <v>22</v>
      </c>
      <c r="Y25" s="149">
        <f>'G-4'!M19</f>
        <v>40</v>
      </c>
      <c r="Z25" s="149">
        <f>'G-4'!M20</f>
        <v>24.5</v>
      </c>
      <c r="AA25" s="149">
        <f>'G-4'!M21</f>
        <v>29</v>
      </c>
      <c r="AB25" s="149">
        <f>'G-4'!M22</f>
        <v>31</v>
      </c>
      <c r="AC25" s="150"/>
      <c r="AD25" s="149">
        <f>'G-4'!T10</f>
        <v>33.5</v>
      </c>
      <c r="AE25" s="149">
        <f>'G-4'!T11</f>
        <v>40</v>
      </c>
      <c r="AF25" s="149">
        <f>'G-4'!T12</f>
        <v>45</v>
      </c>
      <c r="AG25" s="149">
        <f>'G-4'!T13</f>
        <v>31</v>
      </c>
      <c r="AH25" s="149">
        <f>'G-4'!T14</f>
        <v>47.5</v>
      </c>
      <c r="AI25" s="149">
        <f>'G-4'!T15</f>
        <v>40</v>
      </c>
      <c r="AJ25" s="149">
        <f>'G-4'!T16</f>
        <v>45.5</v>
      </c>
      <c r="AK25" s="149">
        <f>'G-4'!T17</f>
        <v>41</v>
      </c>
      <c r="AL25" s="149">
        <f>'G-4'!T18</f>
        <v>26.5</v>
      </c>
      <c r="AM25" s="149">
        <f>'G-4'!T19</f>
        <v>37.5</v>
      </c>
      <c r="AN25" s="149">
        <f>'G-4'!T20</f>
        <v>26.5</v>
      </c>
      <c r="AO25" s="149">
        <f>'G-4'!T21</f>
        <v>20.5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113</v>
      </c>
      <c r="F26" s="149">
        <f t="shared" ref="F26:K26" si="24">C25+D25+E25+F25</f>
        <v>117.5</v>
      </c>
      <c r="G26" s="149">
        <f t="shared" si="24"/>
        <v>113</v>
      </c>
      <c r="H26" s="149">
        <f t="shared" si="24"/>
        <v>111.5</v>
      </c>
      <c r="I26" s="149">
        <f t="shared" si="24"/>
        <v>98.5</v>
      </c>
      <c r="J26" s="149">
        <f t="shared" si="24"/>
        <v>109.5</v>
      </c>
      <c r="K26" s="149">
        <f t="shared" si="24"/>
        <v>120</v>
      </c>
      <c r="L26" s="150"/>
      <c r="M26" s="149"/>
      <c r="N26" s="149"/>
      <c r="O26" s="149"/>
      <c r="P26" s="149">
        <f>M25+N25+O25+P25</f>
        <v>124.5</v>
      </c>
      <c r="Q26" s="149">
        <f t="shared" ref="Q26:AB26" si="25">N25+O25+P25+Q25</f>
        <v>124.5</v>
      </c>
      <c r="R26" s="149">
        <f t="shared" si="25"/>
        <v>117.5</v>
      </c>
      <c r="S26" s="149">
        <f t="shared" si="25"/>
        <v>123.5</v>
      </c>
      <c r="T26" s="149">
        <f t="shared" si="25"/>
        <v>118.5</v>
      </c>
      <c r="U26" s="149">
        <f t="shared" si="25"/>
        <v>107</v>
      </c>
      <c r="V26" s="149">
        <f t="shared" si="25"/>
        <v>100.5</v>
      </c>
      <c r="W26" s="149">
        <f t="shared" si="25"/>
        <v>92</v>
      </c>
      <c r="X26" s="149">
        <f t="shared" si="25"/>
        <v>88</v>
      </c>
      <c r="Y26" s="149">
        <f t="shared" si="25"/>
        <v>107.5</v>
      </c>
      <c r="Z26" s="149">
        <f t="shared" si="25"/>
        <v>110</v>
      </c>
      <c r="AA26" s="149">
        <f t="shared" si="25"/>
        <v>115.5</v>
      </c>
      <c r="AB26" s="149">
        <f t="shared" si="25"/>
        <v>124.5</v>
      </c>
      <c r="AC26" s="150"/>
      <c r="AD26" s="149"/>
      <c r="AE26" s="149"/>
      <c r="AF26" s="149"/>
      <c r="AG26" s="149">
        <f>AD25+AE25+AF25+AG25</f>
        <v>149.5</v>
      </c>
      <c r="AH26" s="149">
        <f t="shared" ref="AH26:AO26" si="26">AE25+AF25+AG25+AH25</f>
        <v>163.5</v>
      </c>
      <c r="AI26" s="149">
        <f t="shared" si="26"/>
        <v>163.5</v>
      </c>
      <c r="AJ26" s="149">
        <f t="shared" si="26"/>
        <v>164</v>
      </c>
      <c r="AK26" s="149">
        <f t="shared" si="26"/>
        <v>174</v>
      </c>
      <c r="AL26" s="149">
        <f t="shared" si="26"/>
        <v>153</v>
      </c>
      <c r="AM26" s="149">
        <f t="shared" si="26"/>
        <v>150.5</v>
      </c>
      <c r="AN26" s="149">
        <f t="shared" si="26"/>
        <v>131.5</v>
      </c>
      <c r="AO26" s="149">
        <f t="shared" si="26"/>
        <v>111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0.55913978494623651</v>
      </c>
      <c r="E27" s="152"/>
      <c r="F27" s="152" t="s">
        <v>108</v>
      </c>
      <c r="G27" s="153">
        <f>DIRECCIONALIDAD!J38/100</f>
        <v>0.44086021505376344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0.48818897637795272</v>
      </c>
      <c r="Q27" s="152"/>
      <c r="R27" s="152"/>
      <c r="S27" s="152"/>
      <c r="T27" s="152" t="s">
        <v>108</v>
      </c>
      <c r="U27" s="153">
        <f>DIRECCIONALIDAD!J41/100</f>
        <v>0.51181102362204722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0.62765957446808507</v>
      </c>
      <c r="AG27" s="152"/>
      <c r="AH27" s="152"/>
      <c r="AI27" s="152"/>
      <c r="AJ27" s="152" t="s">
        <v>108</v>
      </c>
      <c r="AK27" s="153">
        <f>DIRECCIONALIDAD!J44/100</f>
        <v>0.37234042553191488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103</v>
      </c>
      <c r="U28" s="236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330</v>
      </c>
      <c r="C29" s="149">
        <f t="shared" ref="C29:K29" si="27">C13+C17+C21+C25</f>
        <v>316</v>
      </c>
      <c r="D29" s="149">
        <f t="shared" si="27"/>
        <v>347</v>
      </c>
      <c r="E29" s="149">
        <f t="shared" si="27"/>
        <v>339.5</v>
      </c>
      <c r="F29" s="149">
        <f t="shared" si="27"/>
        <v>328</v>
      </c>
      <c r="G29" s="149">
        <f t="shared" si="27"/>
        <v>350</v>
      </c>
      <c r="H29" s="149">
        <f t="shared" si="27"/>
        <v>323</v>
      </c>
      <c r="I29" s="149">
        <f t="shared" si="27"/>
        <v>333</v>
      </c>
      <c r="J29" s="149">
        <f t="shared" si="27"/>
        <v>357.5</v>
      </c>
      <c r="K29" s="149">
        <f t="shared" si="27"/>
        <v>374.5</v>
      </c>
      <c r="L29" s="150"/>
      <c r="M29" s="149">
        <f>M13+M17+M21+M25</f>
        <v>326.5</v>
      </c>
      <c r="N29" s="149">
        <f t="shared" ref="N29:AB29" si="28">N13+N17+N21+N25</f>
        <v>354.5</v>
      </c>
      <c r="O29" s="149">
        <f t="shared" si="28"/>
        <v>371</v>
      </c>
      <c r="P29" s="149">
        <f t="shared" si="28"/>
        <v>388</v>
      </c>
      <c r="Q29" s="149">
        <f t="shared" si="28"/>
        <v>398</v>
      </c>
      <c r="R29" s="149">
        <f t="shared" si="28"/>
        <v>434</v>
      </c>
      <c r="S29" s="149">
        <f t="shared" si="28"/>
        <v>383.5</v>
      </c>
      <c r="T29" s="149">
        <f t="shared" si="28"/>
        <v>344</v>
      </c>
      <c r="U29" s="149">
        <f t="shared" si="28"/>
        <v>335.5</v>
      </c>
      <c r="V29" s="149">
        <f t="shared" si="28"/>
        <v>315</v>
      </c>
      <c r="W29" s="149">
        <f t="shared" si="28"/>
        <v>314.5</v>
      </c>
      <c r="X29" s="149">
        <f t="shared" si="28"/>
        <v>340.5</v>
      </c>
      <c r="Y29" s="149">
        <f t="shared" si="28"/>
        <v>402</v>
      </c>
      <c r="Z29" s="149">
        <f t="shared" si="28"/>
        <v>375</v>
      </c>
      <c r="AA29" s="149">
        <f t="shared" si="28"/>
        <v>384</v>
      </c>
      <c r="AB29" s="149">
        <f t="shared" si="28"/>
        <v>325.5</v>
      </c>
      <c r="AC29" s="150"/>
      <c r="AD29" s="149">
        <f>AD13+AD17+AD21+AD25</f>
        <v>317.5</v>
      </c>
      <c r="AE29" s="149">
        <f t="shared" ref="AE29:AO29" si="29">AE13+AE17+AE21+AE25</f>
        <v>395</v>
      </c>
      <c r="AF29" s="149">
        <f t="shared" si="29"/>
        <v>343.5</v>
      </c>
      <c r="AG29" s="149">
        <f t="shared" si="29"/>
        <v>385</v>
      </c>
      <c r="AH29" s="149">
        <f t="shared" si="29"/>
        <v>399</v>
      </c>
      <c r="AI29" s="149">
        <f t="shared" si="29"/>
        <v>383.5</v>
      </c>
      <c r="AJ29" s="149">
        <f t="shared" si="29"/>
        <v>417.5</v>
      </c>
      <c r="AK29" s="149">
        <f t="shared" si="29"/>
        <v>334.5</v>
      </c>
      <c r="AL29" s="149">
        <f t="shared" si="29"/>
        <v>393</v>
      </c>
      <c r="AM29" s="149">
        <f t="shared" si="29"/>
        <v>446</v>
      </c>
      <c r="AN29" s="149">
        <f t="shared" si="29"/>
        <v>410</v>
      </c>
      <c r="AO29" s="149">
        <f t="shared" si="29"/>
        <v>402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1332.5</v>
      </c>
      <c r="F30" s="149">
        <f t="shared" ref="F30:K30" si="30">C29+D29+E29+F29</f>
        <v>1330.5</v>
      </c>
      <c r="G30" s="149">
        <f t="shared" si="30"/>
        <v>1364.5</v>
      </c>
      <c r="H30" s="149">
        <f t="shared" si="30"/>
        <v>1340.5</v>
      </c>
      <c r="I30" s="149">
        <f t="shared" si="30"/>
        <v>1334</v>
      </c>
      <c r="J30" s="149">
        <f t="shared" si="30"/>
        <v>1363.5</v>
      </c>
      <c r="K30" s="149">
        <f t="shared" si="30"/>
        <v>1388</v>
      </c>
      <c r="L30" s="150"/>
      <c r="M30" s="149"/>
      <c r="N30" s="149"/>
      <c r="O30" s="149"/>
      <c r="P30" s="149">
        <f>M29+N29+O29+P29</f>
        <v>1440</v>
      </c>
      <c r="Q30" s="149">
        <f t="shared" ref="Q30:AB30" si="31">N29+O29+P29+Q29</f>
        <v>1511.5</v>
      </c>
      <c r="R30" s="149">
        <f t="shared" si="31"/>
        <v>1591</v>
      </c>
      <c r="S30" s="149">
        <f t="shared" si="31"/>
        <v>1603.5</v>
      </c>
      <c r="T30" s="149">
        <f t="shared" si="31"/>
        <v>1559.5</v>
      </c>
      <c r="U30" s="149">
        <f t="shared" si="31"/>
        <v>1497</v>
      </c>
      <c r="V30" s="149">
        <f t="shared" si="31"/>
        <v>1378</v>
      </c>
      <c r="W30" s="149">
        <f t="shared" si="31"/>
        <v>1309</v>
      </c>
      <c r="X30" s="149">
        <f t="shared" si="31"/>
        <v>1305.5</v>
      </c>
      <c r="Y30" s="149">
        <f t="shared" si="31"/>
        <v>1372</v>
      </c>
      <c r="Z30" s="149">
        <f t="shared" si="31"/>
        <v>1432</v>
      </c>
      <c r="AA30" s="149">
        <f t="shared" si="31"/>
        <v>1501.5</v>
      </c>
      <c r="AB30" s="149">
        <f t="shared" si="31"/>
        <v>1486.5</v>
      </c>
      <c r="AC30" s="150"/>
      <c r="AD30" s="149"/>
      <c r="AE30" s="149"/>
      <c r="AF30" s="149"/>
      <c r="AG30" s="149">
        <f>AD29+AE29+AF29+AG29</f>
        <v>1441</v>
      </c>
      <c r="AH30" s="149">
        <f t="shared" ref="AH30:AO30" si="32">AE29+AF29+AG29+AH29</f>
        <v>1522.5</v>
      </c>
      <c r="AI30" s="149">
        <f t="shared" si="32"/>
        <v>1511</v>
      </c>
      <c r="AJ30" s="149">
        <f t="shared" si="32"/>
        <v>1585</v>
      </c>
      <c r="AK30" s="149">
        <f t="shared" si="32"/>
        <v>1534.5</v>
      </c>
      <c r="AL30" s="149">
        <f t="shared" si="32"/>
        <v>1528.5</v>
      </c>
      <c r="AM30" s="149">
        <f t="shared" si="32"/>
        <v>1591</v>
      </c>
      <c r="AN30" s="149">
        <f t="shared" si="32"/>
        <v>1583.5</v>
      </c>
      <c r="AO30" s="149">
        <f t="shared" si="32"/>
        <v>1651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2009-04-23T22:08:53Z</cp:lastPrinted>
  <dcterms:created xsi:type="dcterms:W3CDTF">1998-04-02T13:38:56Z</dcterms:created>
  <dcterms:modified xsi:type="dcterms:W3CDTF">2016-04-11T16:56:58Z</dcterms:modified>
</cp:coreProperties>
</file>