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47\CR 44\2017\"/>
    </mc:Choice>
  </mc:AlternateContent>
  <bookViews>
    <workbookView xWindow="240" yWindow="90" windowWidth="9135" windowHeight="4965" tabRatio="736" firstSheet="1" activeTab="5"/>
  </bookViews>
  <sheets>
    <sheet name="G-1" sheetId="4678" state="hidden" r:id="rId1"/>
    <sheet name="G-2" sheetId="4694" r:id="rId2"/>
    <sheet name="G-3" sheetId="4695" r:id="rId3"/>
    <sheet name="G-4" sheetId="4696" state="hidden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U31" i="4696"/>
  <c r="T31" i="4696"/>
  <c r="N31" i="4696"/>
  <c r="M31" i="4696"/>
  <c r="G31" i="4696"/>
  <c r="F31" i="4696"/>
  <c r="U30" i="4696"/>
  <c r="T30" i="4696"/>
  <c r="N30" i="4696"/>
  <c r="M30" i="4696"/>
  <c r="G30" i="4696"/>
  <c r="F30" i="4696"/>
  <c r="U29" i="4696"/>
  <c r="T29" i="4696"/>
  <c r="N29" i="4696"/>
  <c r="M29" i="4696"/>
  <c r="G29" i="4696"/>
  <c r="F29" i="4696"/>
  <c r="U28" i="4696"/>
  <c r="T28" i="4696"/>
  <c r="N28" i="4696"/>
  <c r="M28" i="4696"/>
  <c r="G28" i="4696"/>
  <c r="F28" i="4696"/>
  <c r="U27" i="4696"/>
  <c r="T27" i="4696"/>
  <c r="N27" i="4696"/>
  <c r="M27" i="4696"/>
  <c r="G27" i="4696"/>
  <c r="F27" i="4696"/>
  <c r="U26" i="4696"/>
  <c r="T26" i="4696"/>
  <c r="N26" i="4696"/>
  <c r="M26" i="4696"/>
  <c r="G26" i="4696"/>
  <c r="F26" i="4696"/>
  <c r="U25" i="4696"/>
  <c r="T25" i="4696"/>
  <c r="N25" i="4696"/>
  <c r="M25" i="4696"/>
  <c r="G25" i="4696"/>
  <c r="F25" i="4696"/>
  <c r="U24" i="4696"/>
  <c r="T24" i="4696"/>
  <c r="N24" i="4696"/>
  <c r="M24" i="4696"/>
  <c r="G24" i="4696"/>
  <c r="F24" i="4696"/>
  <c r="U23" i="4696"/>
  <c r="T23" i="4696"/>
  <c r="N23" i="4696"/>
  <c r="M23" i="4696"/>
  <c r="G23" i="4696"/>
  <c r="F23" i="4696"/>
  <c r="U22" i="4696"/>
  <c r="T22" i="4696"/>
  <c r="N22" i="4696"/>
  <c r="M22" i="4696"/>
  <c r="G22" i="4696"/>
  <c r="F22" i="4696"/>
  <c r="U21" i="4696"/>
  <c r="T21" i="4696"/>
  <c r="N21" i="4696"/>
  <c r="M21" i="4696"/>
  <c r="G21" i="4696"/>
  <c r="F21" i="4696"/>
  <c r="U20" i="4696"/>
  <c r="T20" i="4696"/>
  <c r="N20" i="4696"/>
  <c r="M20" i="4696"/>
  <c r="G20" i="4696"/>
  <c r="F20" i="4696"/>
  <c r="U19" i="4696"/>
  <c r="T19" i="4696"/>
  <c r="N19" i="4696"/>
  <c r="M19" i="4696"/>
  <c r="G19" i="4696"/>
  <c r="F19" i="4696"/>
  <c r="U18" i="4696"/>
  <c r="T18" i="4696"/>
  <c r="N18" i="4696"/>
  <c r="M18" i="4696"/>
  <c r="G18" i="4696"/>
  <c r="F18" i="4696"/>
  <c r="U17" i="4696"/>
  <c r="T17" i="4696"/>
  <c r="N17" i="4696"/>
  <c r="M17" i="4696"/>
  <c r="G17" i="4696"/>
  <c r="F17" i="4696"/>
  <c r="U16" i="4696"/>
  <c r="T16" i="4696"/>
  <c r="N16" i="4696"/>
  <c r="M16" i="4696"/>
  <c r="G16" i="4696"/>
  <c r="F16" i="4696"/>
  <c r="T15" i="4696"/>
  <c r="M15" i="4696"/>
  <c r="G15" i="4696"/>
  <c r="F15" i="4696"/>
  <c r="T14" i="4696"/>
  <c r="M14" i="4696"/>
  <c r="G14" i="4696"/>
  <c r="F14" i="4696"/>
  <c r="T13" i="4696"/>
  <c r="M13" i="4696"/>
  <c r="G13" i="4696"/>
  <c r="G32" i="4696" s="1"/>
  <c r="F13" i="4696"/>
  <c r="T12" i="4696"/>
  <c r="U15" i="4696" s="1"/>
  <c r="M12" i="4696"/>
  <c r="N12" i="4696" s="1"/>
  <c r="F12" i="4696"/>
  <c r="T11" i="4696"/>
  <c r="M11" i="4696"/>
  <c r="N11" i="4696" s="1"/>
  <c r="F11" i="4696"/>
  <c r="T10" i="4696"/>
  <c r="M10" i="4696"/>
  <c r="N10" i="4696" s="1"/>
  <c r="F10" i="4696"/>
  <c r="T31" i="4695"/>
  <c r="M31" i="4695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N12" i="4695" s="1"/>
  <c r="F12" i="4695"/>
  <c r="T11" i="4695"/>
  <c r="M11" i="4695"/>
  <c r="F11" i="4695"/>
  <c r="T10" i="4695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F14" i="4694"/>
  <c r="G14" i="4694" s="1"/>
  <c r="T13" i="4694"/>
  <c r="M13" i="4694"/>
  <c r="F13" i="4694"/>
  <c r="G13" i="4694" s="1"/>
  <c r="T12" i="4694"/>
  <c r="N12" i="4694"/>
  <c r="M12" i="4694"/>
  <c r="F12" i="4694"/>
  <c r="T11" i="4694"/>
  <c r="M11" i="4694"/>
  <c r="F11" i="4694"/>
  <c r="T10" i="4694"/>
  <c r="M10" i="4694"/>
  <c r="F10" i="4694"/>
  <c r="U32" i="4678"/>
  <c r="T30" i="4678"/>
  <c r="U30" i="4678" s="1"/>
  <c r="T31" i="4678"/>
  <c r="U31" i="4678" s="1"/>
  <c r="U30" i="4695" l="1"/>
  <c r="U31" i="4695"/>
  <c r="U29" i="4695"/>
  <c r="T11" i="4697"/>
  <c r="T10" i="4697"/>
  <c r="U28" i="4695"/>
  <c r="U27" i="4695"/>
  <c r="U25" i="4695"/>
  <c r="U26" i="4695"/>
  <c r="U24" i="4695"/>
  <c r="U23" i="4695"/>
  <c r="U21" i="4695"/>
  <c r="U22" i="4695"/>
  <c r="U19" i="4695"/>
  <c r="U20" i="4695"/>
  <c r="U18" i="4695"/>
  <c r="U17" i="4695"/>
  <c r="U16" i="4695"/>
  <c r="U15" i="4695"/>
  <c r="T12" i="4697"/>
  <c r="U14" i="4695"/>
  <c r="U13" i="4695"/>
  <c r="N31" i="4695"/>
  <c r="M12" i="4697"/>
  <c r="N30" i="4695"/>
  <c r="N28" i="4695"/>
  <c r="N29" i="4695"/>
  <c r="N27" i="4695"/>
  <c r="N26" i="4695"/>
  <c r="N25" i="4695"/>
  <c r="N24" i="4695"/>
  <c r="N22" i="4695"/>
  <c r="N23" i="4695"/>
  <c r="N21" i="4695"/>
  <c r="N20" i="4695"/>
  <c r="N18" i="4695"/>
  <c r="N19" i="4695"/>
  <c r="N17" i="4695"/>
  <c r="N16" i="4695"/>
  <c r="N13" i="4695"/>
  <c r="N15" i="4695"/>
  <c r="N14" i="4695"/>
  <c r="N11" i="4695"/>
  <c r="N10" i="4695"/>
  <c r="G31" i="4695"/>
  <c r="G30" i="4695"/>
  <c r="G29" i="4695"/>
  <c r="G28" i="4695"/>
  <c r="G26" i="4695"/>
  <c r="G27" i="4695"/>
  <c r="G25" i="4695"/>
  <c r="G24" i="4695"/>
  <c r="G22" i="4695"/>
  <c r="G21" i="4695"/>
  <c r="G23" i="4695"/>
  <c r="T31" i="4697"/>
  <c r="T30" i="4697"/>
  <c r="U31" i="4694"/>
  <c r="U30" i="4694"/>
  <c r="U29" i="4694"/>
  <c r="U28" i="4694"/>
  <c r="U27" i="4694"/>
  <c r="U26" i="4694"/>
  <c r="T15" i="4697"/>
  <c r="T13" i="4697"/>
  <c r="T18" i="4697"/>
  <c r="T14" i="4697"/>
  <c r="U25" i="4694"/>
  <c r="U24" i="4694"/>
  <c r="U23" i="4694"/>
  <c r="U22" i="4694"/>
  <c r="T19" i="4697"/>
  <c r="U21" i="4694"/>
  <c r="U19" i="4694"/>
  <c r="U20" i="4694"/>
  <c r="T17" i="4697"/>
  <c r="U18" i="4694"/>
  <c r="T16" i="4697"/>
  <c r="U16" i="4694"/>
  <c r="U17" i="4694"/>
  <c r="U15" i="4694"/>
  <c r="U14" i="4694"/>
  <c r="U13" i="4694"/>
  <c r="N31" i="4694"/>
  <c r="M17" i="4697"/>
  <c r="M16" i="4697"/>
  <c r="M14" i="4697"/>
  <c r="N14" i="4694"/>
  <c r="N30" i="4694"/>
  <c r="N29" i="4694"/>
  <c r="N28" i="4694"/>
  <c r="N26" i="4694"/>
  <c r="N27" i="4694"/>
  <c r="N25" i="4694"/>
  <c r="N24" i="4694"/>
  <c r="N22" i="4694"/>
  <c r="N23" i="4694"/>
  <c r="M19" i="4697"/>
  <c r="N21" i="4694"/>
  <c r="M18" i="4697"/>
  <c r="N19" i="4694"/>
  <c r="N20" i="4694"/>
  <c r="N18" i="4694"/>
  <c r="N17" i="4694"/>
  <c r="M15" i="4697"/>
  <c r="N16" i="4694"/>
  <c r="M13" i="4697"/>
  <c r="N13" i="4694"/>
  <c r="N15" i="4694"/>
  <c r="N11" i="4694"/>
  <c r="N10" i="4694"/>
  <c r="G21" i="4694"/>
  <c r="G31" i="4694"/>
  <c r="G30" i="4694"/>
  <c r="G29" i="4694"/>
  <c r="G27" i="4694"/>
  <c r="G28" i="4694"/>
  <c r="G25" i="4694"/>
  <c r="G26" i="4694"/>
  <c r="G23" i="4694"/>
  <c r="G24" i="4694"/>
  <c r="G22" i="4694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N12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N32" i="4696" s="1"/>
  <c r="U13" i="4696"/>
  <c r="N14" i="4696"/>
  <c r="U14" i="4696"/>
  <c r="N15" i="4696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U14" i="4678" s="1"/>
  <c r="T14" i="4678"/>
  <c r="T15" i="4678"/>
  <c r="U15" i="4678" s="1"/>
  <c r="T16" i="4678"/>
  <c r="T17" i="4678"/>
  <c r="U17" i="4678" s="1"/>
  <c r="T18" i="4678"/>
  <c r="T19" i="4678"/>
  <c r="U19" i="4678" s="1"/>
  <c r="T20" i="4678"/>
  <c r="U20" i="4678" s="1"/>
  <c r="T21" i="4678"/>
  <c r="U21" i="4678" s="1"/>
  <c r="T22" i="4678"/>
  <c r="T23" i="4678"/>
  <c r="U23" i="4678" s="1"/>
  <c r="T24" i="4678"/>
  <c r="T25" i="4678"/>
  <c r="U25" i="4678" s="1"/>
  <c r="T26" i="4678"/>
  <c r="T27" i="4678"/>
  <c r="U27" i="4678" s="1"/>
  <c r="T28" i="4678"/>
  <c r="T29" i="4678"/>
  <c r="U29" i="4678" s="1"/>
  <c r="T11" i="4678"/>
  <c r="T10" i="4678"/>
  <c r="M12" i="4678"/>
  <c r="M13" i="4678"/>
  <c r="M14" i="4678"/>
  <c r="M15" i="4678"/>
  <c r="M16" i="4678"/>
  <c r="N16" i="4678" s="1"/>
  <c r="M17" i="4678"/>
  <c r="M18" i="4678"/>
  <c r="N18" i="4678" s="1"/>
  <c r="M19" i="4678"/>
  <c r="M20" i="4678"/>
  <c r="N20" i="4678" s="1"/>
  <c r="M21" i="4678"/>
  <c r="M22" i="4678"/>
  <c r="N22" i="4678" s="1"/>
  <c r="M23" i="4678"/>
  <c r="M24" i="4678"/>
  <c r="N24" i="4678" s="1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G26" i="4678" s="1"/>
  <c r="F27" i="4678"/>
  <c r="F28" i="4678"/>
  <c r="G28" i="4678" s="1"/>
  <c r="F29" i="4678"/>
  <c r="F30" i="4678"/>
  <c r="G30" i="4678" s="1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G22" i="4678" s="1"/>
  <c r="F11" i="4678"/>
  <c r="U16" i="4697" l="1"/>
  <c r="U32" i="4695"/>
  <c r="U14" i="4697"/>
  <c r="U13" i="4697"/>
  <c r="N13" i="4697"/>
  <c r="N19" i="4697"/>
  <c r="N32" i="4695"/>
  <c r="G32" i="4695"/>
  <c r="U29" i="4697"/>
  <c r="U31" i="4697"/>
  <c r="U30" i="4697"/>
  <c r="U20" i="4697"/>
  <c r="U17" i="4697"/>
  <c r="U15" i="4697"/>
  <c r="U25" i="4697"/>
  <c r="U19" i="4697"/>
  <c r="U21" i="4697"/>
  <c r="U18" i="4697"/>
  <c r="U32" i="4694"/>
  <c r="N17" i="4697"/>
  <c r="N20" i="4697"/>
  <c r="N28" i="4697"/>
  <c r="N24" i="4697"/>
  <c r="N18" i="4697"/>
  <c r="N15" i="4697"/>
  <c r="N32" i="4694"/>
  <c r="N14" i="4697"/>
  <c r="N16" i="4697"/>
  <c r="G27" i="4697"/>
  <c r="G23" i="4697"/>
  <c r="G32" i="4694"/>
  <c r="G21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0" i="4678"/>
  <c r="F10" i="4678"/>
  <c r="G13" i="4678" s="1"/>
  <c r="J28" i="4689" l="1"/>
  <c r="J32" i="4689"/>
  <c r="J31" i="4689"/>
  <c r="J24" i="4689"/>
  <c r="J26" i="4689"/>
  <c r="J23" i="4689"/>
  <c r="J2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<sst xmlns="http://schemas.openxmlformats.org/spreadsheetml/2006/main" count="750" uniqueCount="145">
  <si>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</si>
  <si>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</si>
  <si>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</si>
  <si>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</si>
  <si>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</si>
  <si>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</si>
  <si>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</si>
  <si>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</si>
  <si>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</si>
  <si>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</si>
  <si>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</si>
  <si>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</si>
  <si>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</si>
  <si>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</si>
  <si>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</si>
  <si>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</si>
  <si>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</si>
  <si>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</si>
  <si>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</si>
  <si>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</si>
  <si>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</si>
  <si>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</si>
  <si>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</si>
  <si>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</si>
  <si>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</si>
  <si>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</si>
  <si>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</si>
  <si>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</si>
  <si>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</si>
  <si>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</si>
  <si>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</si>
  <si>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</si>
  <si>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</si>
  <si>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</si>
  <si>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</si>
  <si>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</si>
  <si>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</si>
  <si>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</si>
  <si>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</si>
  <si>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</si>
  <si>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</si>
  <si>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</si>
  <si>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</si>
  <si>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</si>
  <si>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</si>
  <si>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</si>
  <si>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</si>
  <si>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</si>
  <si>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</si>
  <si>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</si>
  <si>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</si>
  <si>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</si>
  <si>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</si>
  <si>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</si>
  <si>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</si>
  <si>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</si>
  <si>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</si>
  <si>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</si>
  <si>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</si>
  <si>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</si>
  <si>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</si>
  <si>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</si>
  <si>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</si>
  <si>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</si>
  <si>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</si>
  <si>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</si>
  <si>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</si>
  <si>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</si>
  <si>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</si>
  <si>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</si>
  <si>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</si>
  <si>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</si>
  <si>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</si>
  <si>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</si>
  <si>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</si>
  <si>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</si>
  <si>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</si>
  <si>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</si>
  <si>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</si>
  <si>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</si>
  <si>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</si>
  <si>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</si>
  <si>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</si>
  <si>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</si>
  <si>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</si>
  <si>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</si>
  <si>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</si>
  <si>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</si>
  <si>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</si>
  <si>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</si>
  <si>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</si>
  <si>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</si>
  <si>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</si>
  <si>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</si>
  <si>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</si>
  <si>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</si>
  <si>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</si>
  <si>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</si>
  <si>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</si>
  <si>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</si>
  <si>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</si>
  <si>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</si>
  <si>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</si>
  <si>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</si>
  <si>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</si>
  <si>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</si>
  <si>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</si>
  <si>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</si>
  <si>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</si>
  <si>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</si>
  <si>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</si>
  <si>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</si>
  <si>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</si>
  <si>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</si>
  <si>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</si>
  <si>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</si>
  <si>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</si>
  <si>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</si>
  <si>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</si>
  <si>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</si>
  <si>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</si>
  <si>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</si>
  <si>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</si>
  <si>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</si>
  <si>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</si>
  <si>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</si>
  <si>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</si>
  <si>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</si>
  <si>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</si>
  <si>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</si>
  <si>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</si>
  <si>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</si>
  <si>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</si>
  <si>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</si>
  <si>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84 - CR 44</t>
  </si>
  <si>
    <t>8:45 - 9:45</t>
  </si>
  <si>
    <t>13:30 - 14:30</t>
  </si>
  <si>
    <t>17:00 - 18:00</t>
  </si>
  <si>
    <t>JULIO VASQUEZ</t>
  </si>
  <si>
    <t>7:30 - 8:30</t>
  </si>
  <si>
    <t>14:00 - 15:00</t>
  </si>
  <si>
    <t>17:45 - 18:45</t>
  </si>
  <si>
    <t>8:15 - 9:15</t>
  </si>
  <si>
    <t>13:45 - 14:45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</si>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</sst>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67304"/>
        <c:axId val="178300528"/>
      </c:barChart>
      <c:catAx>
        <c:axId val="178267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30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30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67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269712"/>
        <c:axId val="179270104"/>
      </c:barChart>
      <c:catAx>
        <c:axId val="17926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70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70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6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270888"/>
        <c:axId val="179271280"/>
      </c:barChart>
      <c:catAx>
        <c:axId val="179270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271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9271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70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272064"/>
        <c:axId val="177035808"/>
      </c:barChart>
      <c:catAx>
        <c:axId val="17927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3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035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72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401.5</c:v>
                </c:pt>
                <c:pt idx="11">
                  <c:v>426.5</c:v>
                </c:pt>
                <c:pt idx="12">
                  <c:v>426</c:v>
                </c:pt>
                <c:pt idx="13">
                  <c:v>436.5</c:v>
                </c:pt>
                <c:pt idx="14">
                  <c:v>408.5</c:v>
                </c:pt>
                <c:pt idx="15">
                  <c:v>457.5</c:v>
                </c:pt>
                <c:pt idx="16">
                  <c:v>433</c:v>
                </c:pt>
                <c:pt idx="17">
                  <c:v>414</c:v>
                </c:pt>
                <c:pt idx="18">
                  <c:v>376</c:v>
                </c:pt>
                <c:pt idx="19">
                  <c:v>405</c:v>
                </c:pt>
                <c:pt idx="20">
                  <c:v>453</c:v>
                </c:pt>
                <c:pt idx="21">
                  <c:v>475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035024"/>
        <c:axId val="177034240"/>
      </c:barChart>
      <c:catAx>
        <c:axId val="17703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3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034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3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317.5</c:v>
                </c:pt>
                <c:pt idx="3">
                  <c:v>466</c:v>
                </c:pt>
                <c:pt idx="4">
                  <c:v>467.5</c:v>
                </c:pt>
                <c:pt idx="5">
                  <c:v>471.5</c:v>
                </c:pt>
                <c:pt idx="6">
                  <c:v>479</c:v>
                </c:pt>
                <c:pt idx="7">
                  <c:v>437.5</c:v>
                </c:pt>
                <c:pt idx="8">
                  <c:v>370.5</c:v>
                </c:pt>
                <c:pt idx="9">
                  <c:v>390.5</c:v>
                </c:pt>
                <c:pt idx="10">
                  <c:v>381</c:v>
                </c:pt>
                <c:pt idx="11">
                  <c:v>379.5</c:v>
                </c:pt>
                <c:pt idx="12">
                  <c:v>471.5</c:v>
                </c:pt>
                <c:pt idx="13">
                  <c:v>503</c:v>
                </c:pt>
                <c:pt idx="14">
                  <c:v>517.5</c:v>
                </c:pt>
                <c:pt idx="15">
                  <c:v>557.5</c:v>
                </c:pt>
                <c:pt idx="16">
                  <c:v>471.5</c:v>
                </c:pt>
                <c:pt idx="17">
                  <c:v>495</c:v>
                </c:pt>
                <c:pt idx="18">
                  <c:v>0</c:v>
                </c:pt>
                <c:pt idx="19">
                  <c:v>0</c:v>
                </c:pt>
                <c:pt idx="20">
                  <c:v>448.5</c:v>
                </c:pt>
                <c:pt idx="21">
                  <c:v>509.5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494584"/>
        <c:axId val="180494976"/>
      </c:barChart>
      <c:catAx>
        <c:axId val="180494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4949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0494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494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449.5</c:v>
                </c:pt>
                <c:pt idx="1">
                  <c:v>483.5</c:v>
                </c:pt>
                <c:pt idx="2">
                  <c:v>476</c:v>
                </c:pt>
                <c:pt idx="3">
                  <c:v>505.5</c:v>
                </c:pt>
                <c:pt idx="4">
                  <c:v>510.5</c:v>
                </c:pt>
                <c:pt idx="5">
                  <c:v>511</c:v>
                </c:pt>
                <c:pt idx="6">
                  <c:v>465</c:v>
                </c:pt>
                <c:pt idx="7">
                  <c:v>493</c:v>
                </c:pt>
                <c:pt idx="8">
                  <c:v>473.5</c:v>
                </c:pt>
                <c:pt idx="9">
                  <c:v>408</c:v>
                </c:pt>
                <c:pt idx="10">
                  <c:v>438.5</c:v>
                </c:pt>
                <c:pt idx="11">
                  <c:v>400.5</c:v>
                </c:pt>
                <c:pt idx="12">
                  <c:v>362.5</c:v>
                </c:pt>
                <c:pt idx="13">
                  <c:v>419</c:v>
                </c:pt>
                <c:pt idx="14">
                  <c:v>376</c:v>
                </c:pt>
                <c:pt idx="15">
                  <c:v>304.5</c:v>
                </c:pt>
                <c:pt idx="16">
                  <c:v>329</c:v>
                </c:pt>
                <c:pt idx="17">
                  <c:v>321</c:v>
                </c:pt>
                <c:pt idx="18">
                  <c:v>285.5</c:v>
                </c:pt>
                <c:pt idx="19">
                  <c:v>251.5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495760"/>
        <c:axId val="180496152"/>
      </c:barChart>
      <c:catAx>
        <c:axId val="18049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496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496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495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382104"/>
        <c:axId val="178390680"/>
      </c:barChart>
      <c:catAx>
        <c:axId val="178382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3906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8390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382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44320"/>
        <c:axId val="178456992"/>
      </c:barChart>
      <c:catAx>
        <c:axId val="178444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5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56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44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245.5</c:v>
                </c:pt>
                <c:pt idx="11">
                  <c:v>268.5</c:v>
                </c:pt>
                <c:pt idx="12">
                  <c:v>291.5</c:v>
                </c:pt>
                <c:pt idx="13">
                  <c:v>284.5</c:v>
                </c:pt>
                <c:pt idx="14">
                  <c:v>269</c:v>
                </c:pt>
                <c:pt idx="15">
                  <c:v>327.5</c:v>
                </c:pt>
                <c:pt idx="16">
                  <c:v>315.5</c:v>
                </c:pt>
                <c:pt idx="17">
                  <c:v>313.5</c:v>
                </c:pt>
                <c:pt idx="18">
                  <c:v>297.5</c:v>
                </c:pt>
                <c:pt idx="19">
                  <c:v>293.5</c:v>
                </c:pt>
                <c:pt idx="20">
                  <c:v>322</c:v>
                </c:pt>
                <c:pt idx="21">
                  <c:v>357.5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743872"/>
        <c:axId val="178748352"/>
      </c:barChart>
      <c:catAx>
        <c:axId val="17874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4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4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43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299</c:v>
                </c:pt>
                <c:pt idx="3">
                  <c:v>365</c:v>
                </c:pt>
                <c:pt idx="4">
                  <c:v>375.5</c:v>
                </c:pt>
                <c:pt idx="5">
                  <c:v>375</c:v>
                </c:pt>
                <c:pt idx="6">
                  <c:v>400</c:v>
                </c:pt>
                <c:pt idx="7">
                  <c:v>368</c:v>
                </c:pt>
                <c:pt idx="8">
                  <c:v>292</c:v>
                </c:pt>
                <c:pt idx="9">
                  <c:v>310.5</c:v>
                </c:pt>
                <c:pt idx="10">
                  <c:v>301</c:v>
                </c:pt>
                <c:pt idx="11">
                  <c:v>308</c:v>
                </c:pt>
                <c:pt idx="12">
                  <c:v>358</c:v>
                </c:pt>
                <c:pt idx="13">
                  <c:v>402</c:v>
                </c:pt>
                <c:pt idx="14">
                  <c:v>422</c:v>
                </c:pt>
                <c:pt idx="15">
                  <c:v>423</c:v>
                </c:pt>
                <c:pt idx="16">
                  <c:v>335</c:v>
                </c:pt>
                <c:pt idx="17">
                  <c:v>381.5</c:v>
                </c:pt>
                <c:pt idx="18">
                  <c:v>0</c:v>
                </c:pt>
                <c:pt idx="19">
                  <c:v>0</c:v>
                </c:pt>
                <c:pt idx="20">
                  <c:v>345</c:v>
                </c:pt>
                <c:pt idx="21">
                  <c:v>394.5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036200"/>
        <c:axId val="177036592"/>
      </c:barChart>
      <c:catAx>
        <c:axId val="177036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03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7036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36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361</c:v>
                </c:pt>
                <c:pt idx="1">
                  <c:v>361.5</c:v>
                </c:pt>
                <c:pt idx="2">
                  <c:v>377.5</c:v>
                </c:pt>
                <c:pt idx="3">
                  <c:v>382.5</c:v>
                </c:pt>
                <c:pt idx="4">
                  <c:v>366.5</c:v>
                </c:pt>
                <c:pt idx="5">
                  <c:v>378</c:v>
                </c:pt>
                <c:pt idx="6">
                  <c:v>368</c:v>
                </c:pt>
                <c:pt idx="7">
                  <c:v>344.5</c:v>
                </c:pt>
                <c:pt idx="8">
                  <c:v>328.5</c:v>
                </c:pt>
                <c:pt idx="9">
                  <c:v>299</c:v>
                </c:pt>
                <c:pt idx="10">
                  <c:v>339.5</c:v>
                </c:pt>
                <c:pt idx="11">
                  <c:v>307.5</c:v>
                </c:pt>
                <c:pt idx="12">
                  <c:v>262</c:v>
                </c:pt>
                <c:pt idx="13">
                  <c:v>331</c:v>
                </c:pt>
                <c:pt idx="14">
                  <c:v>276.5</c:v>
                </c:pt>
                <c:pt idx="15">
                  <c:v>249</c:v>
                </c:pt>
                <c:pt idx="16">
                  <c:v>245.5</c:v>
                </c:pt>
                <c:pt idx="17">
                  <c:v>254.5</c:v>
                </c:pt>
                <c:pt idx="18">
                  <c:v>220.5</c:v>
                </c:pt>
                <c:pt idx="19">
                  <c:v>203.5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19784"/>
        <c:axId val="178820176"/>
      </c:barChart>
      <c:catAx>
        <c:axId val="178819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2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20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19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156</c:v>
                </c:pt>
                <c:pt idx="11">
                  <c:v>158</c:v>
                </c:pt>
                <c:pt idx="12">
                  <c:v>134.5</c:v>
                </c:pt>
                <c:pt idx="13">
                  <c:v>152</c:v>
                </c:pt>
                <c:pt idx="14">
                  <c:v>139.5</c:v>
                </c:pt>
                <c:pt idx="15">
                  <c:v>130</c:v>
                </c:pt>
                <c:pt idx="16">
                  <c:v>117.5</c:v>
                </c:pt>
                <c:pt idx="17">
                  <c:v>100.5</c:v>
                </c:pt>
                <c:pt idx="18">
                  <c:v>78.5</c:v>
                </c:pt>
                <c:pt idx="19">
                  <c:v>111.5</c:v>
                </c:pt>
                <c:pt idx="20">
                  <c:v>131</c:v>
                </c:pt>
                <c:pt idx="21">
                  <c:v>117.5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20960"/>
        <c:axId val="178821352"/>
      </c:barChart>
      <c:catAx>
        <c:axId val="17882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21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21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2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18.5</c:v>
                </c:pt>
                <c:pt idx="3">
                  <c:v>101</c:v>
                </c:pt>
                <c:pt idx="4">
                  <c:v>92</c:v>
                </c:pt>
                <c:pt idx="5">
                  <c:v>96.5</c:v>
                </c:pt>
                <c:pt idx="6">
                  <c:v>79</c:v>
                </c:pt>
                <c:pt idx="7">
                  <c:v>69.5</c:v>
                </c:pt>
                <c:pt idx="8">
                  <c:v>78.5</c:v>
                </c:pt>
                <c:pt idx="9">
                  <c:v>80</c:v>
                </c:pt>
                <c:pt idx="10">
                  <c:v>80</c:v>
                </c:pt>
                <c:pt idx="11">
                  <c:v>71.5</c:v>
                </c:pt>
                <c:pt idx="12">
                  <c:v>113.5</c:v>
                </c:pt>
                <c:pt idx="13">
                  <c:v>101</c:v>
                </c:pt>
                <c:pt idx="14">
                  <c:v>95.5</c:v>
                </c:pt>
                <c:pt idx="15">
                  <c:v>134.5</c:v>
                </c:pt>
                <c:pt idx="16">
                  <c:v>136.5</c:v>
                </c:pt>
                <c:pt idx="17">
                  <c:v>113.5</c:v>
                </c:pt>
                <c:pt idx="18">
                  <c:v>0</c:v>
                </c:pt>
                <c:pt idx="19">
                  <c:v>0</c:v>
                </c:pt>
                <c:pt idx="20">
                  <c:v>103.5</c:v>
                </c:pt>
                <c:pt idx="21">
                  <c:v>115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22136"/>
        <c:axId val="178822528"/>
      </c:barChart>
      <c:catAx>
        <c:axId val="17882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822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882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22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88.5</c:v>
                </c:pt>
                <c:pt idx="1">
                  <c:v>122</c:v>
                </c:pt>
                <c:pt idx="2">
                  <c:v>98.5</c:v>
                </c:pt>
                <c:pt idx="3">
                  <c:v>123</c:v>
                </c:pt>
                <c:pt idx="4">
                  <c:v>144</c:v>
                </c:pt>
                <c:pt idx="5">
                  <c:v>133</c:v>
                </c:pt>
                <c:pt idx="6">
                  <c:v>97</c:v>
                </c:pt>
                <c:pt idx="7">
                  <c:v>148.5</c:v>
                </c:pt>
                <c:pt idx="8">
                  <c:v>145</c:v>
                </c:pt>
                <c:pt idx="9">
                  <c:v>109</c:v>
                </c:pt>
                <c:pt idx="10">
                  <c:v>99</c:v>
                </c:pt>
                <c:pt idx="11">
                  <c:v>93</c:v>
                </c:pt>
                <c:pt idx="12">
                  <c:v>100.5</c:v>
                </c:pt>
                <c:pt idx="13">
                  <c:v>88</c:v>
                </c:pt>
                <c:pt idx="14">
                  <c:v>99.5</c:v>
                </c:pt>
                <c:pt idx="15">
                  <c:v>55.5</c:v>
                </c:pt>
                <c:pt idx="16">
                  <c:v>83.5</c:v>
                </c:pt>
                <c:pt idx="17">
                  <c:v>66.5</c:v>
                </c:pt>
                <c:pt idx="18">
                  <c:v>65</c:v>
                </c:pt>
                <c:pt idx="19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19392"/>
        <c:axId val="179268928"/>
      </c:barChart>
      <c:catAx>
        <c:axId val="17881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6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68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19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P13" sqref="P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134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0</v>
      </c>
      <c r="M6" s="121"/>
      <c r="N6" s="121"/>
      <c r="O6" s="36"/>
      <c r="P6" s="115" t="s">
        <v>54</v>
      </c>
      <c r="Q6" s="115"/>
      <c r="R6" s="115"/>
      <c r="S6" s="129">
        <v>43095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29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29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ref="T30:T31" si="6">P30*0.5+Q30*1+R30*2+S30*2.5</f>
        <v>0</v>
      </c>
      <c r="U30" s="95">
        <f t="shared" ref="U30:U31" si="7">T30+T29+T28+T27</f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6"/>
        <v>0</v>
      </c>
      <c r="U31" s="97">
        <f t="shared" si="7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6" zoomScaleNormal="100" workbookViewId="0">
      <selection activeCell="N25" sqref="N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84 - CR 44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43095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973</v>
      </c>
      <c r="O10" s="92" t="s">
        <v>131</v>
      </c>
      <c r="P10" s="91">
        <v>53</v>
      </c>
      <c r="Q10" s="91">
        <v>295</v>
      </c>
      <c r="R10" s="91">
        <v>16</v>
      </c>
      <c r="S10" s="91">
        <v>3</v>
      </c>
      <c r="T10" s="103">
        <f t="shared" ref="T10:T31" si="2">P10*0.5+Q10*1+R10*2+S10*2.5</f>
        <v>361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679.5</v>
      </c>
      <c r="O11" s="15" t="s">
        <v>130</v>
      </c>
      <c r="P11" s="99">
        <v>75</v>
      </c>
      <c r="Q11" s="39">
        <v>279</v>
      </c>
      <c r="R11" s="39">
        <v>20</v>
      </c>
      <c r="S11" s="99">
        <v>2</v>
      </c>
      <c r="T11" s="6">
        <f t="shared" si="2"/>
        <v>361.5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77</v>
      </c>
      <c r="J12" s="99">
        <v>226</v>
      </c>
      <c r="K12" s="99">
        <v>16</v>
      </c>
      <c r="L12" s="99">
        <v>1</v>
      </c>
      <c r="M12" s="6">
        <f t="shared" si="1"/>
        <v>299</v>
      </c>
      <c r="N12" s="100">
        <f>M12+M11+M10+F31</f>
        <v>656.5</v>
      </c>
      <c r="O12" s="16" t="s">
        <v>29</v>
      </c>
      <c r="P12" s="99">
        <v>62</v>
      </c>
      <c r="Q12" s="39">
        <v>308</v>
      </c>
      <c r="R12" s="39">
        <v>18</v>
      </c>
      <c r="S12" s="99">
        <v>1</v>
      </c>
      <c r="T12" s="6">
        <f t="shared" si="2"/>
        <v>377.5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81</v>
      </c>
      <c r="J13" s="39">
        <v>281</v>
      </c>
      <c r="K13" s="39">
        <v>18</v>
      </c>
      <c r="L13" s="39">
        <v>3</v>
      </c>
      <c r="M13" s="6">
        <f t="shared" si="1"/>
        <v>365</v>
      </c>
      <c r="N13" s="2">
        <f>M13+M12+M11+M10</f>
        <v>664</v>
      </c>
      <c r="O13" s="16" t="s">
        <v>30</v>
      </c>
      <c r="P13" s="39">
        <v>60</v>
      </c>
      <c r="Q13" s="39">
        <v>310</v>
      </c>
      <c r="R13" s="39">
        <v>20</v>
      </c>
      <c r="S13" s="39">
        <v>1</v>
      </c>
      <c r="T13" s="6">
        <f t="shared" si="2"/>
        <v>382.5</v>
      </c>
      <c r="U13" s="95">
        <f>T13+T12+T11+T10</f>
        <v>1482.5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72</v>
      </c>
      <c r="J14" s="39">
        <v>293</v>
      </c>
      <c r="K14" s="39">
        <v>17</v>
      </c>
      <c r="L14" s="39">
        <v>5</v>
      </c>
      <c r="M14" s="6">
        <f t="shared" si="1"/>
        <v>375.5</v>
      </c>
      <c r="N14" s="2">
        <f t="shared" ref="N14:N31" si="4">M14+M13+M12+M11</f>
        <v>1039.5</v>
      </c>
      <c r="O14" s="16" t="s">
        <v>8</v>
      </c>
      <c r="P14" s="39">
        <v>63</v>
      </c>
      <c r="Q14" s="39">
        <v>289</v>
      </c>
      <c r="R14" s="39">
        <v>23</v>
      </c>
      <c r="S14" s="39">
        <v>0</v>
      </c>
      <c r="T14" s="6">
        <f t="shared" si="2"/>
        <v>366.5</v>
      </c>
      <c r="U14" s="95">
        <f t="shared" ref="U14:U31" si="5">T14+T13+T12+T11</f>
        <v>1488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63</v>
      </c>
      <c r="J15" s="39">
        <v>295</v>
      </c>
      <c r="K15" s="39">
        <v>18</v>
      </c>
      <c r="L15" s="39">
        <v>5</v>
      </c>
      <c r="M15" s="6">
        <f t="shared" si="1"/>
        <v>375</v>
      </c>
      <c r="N15" s="2">
        <f t="shared" si="4"/>
        <v>1414.5</v>
      </c>
      <c r="O15" s="15" t="s">
        <v>10</v>
      </c>
      <c r="P15" s="39">
        <v>79</v>
      </c>
      <c r="Q15" s="39">
        <v>300</v>
      </c>
      <c r="R15" s="39">
        <v>18</v>
      </c>
      <c r="S15" s="39">
        <v>1</v>
      </c>
      <c r="T15" s="6">
        <f t="shared" si="2"/>
        <v>378</v>
      </c>
      <c r="U15" s="95">
        <f t="shared" si="5"/>
        <v>1504.5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62</v>
      </c>
      <c r="J16" s="39">
        <v>316</v>
      </c>
      <c r="K16" s="39">
        <v>19</v>
      </c>
      <c r="L16" s="39">
        <v>6</v>
      </c>
      <c r="M16" s="6">
        <f t="shared" si="1"/>
        <v>400</v>
      </c>
      <c r="N16" s="2">
        <f t="shared" si="4"/>
        <v>1515.5</v>
      </c>
      <c r="O16" s="15" t="s">
        <v>13</v>
      </c>
      <c r="P16" s="39">
        <v>58</v>
      </c>
      <c r="Q16" s="39">
        <v>306</v>
      </c>
      <c r="R16" s="39">
        <v>14</v>
      </c>
      <c r="S16" s="39">
        <v>2</v>
      </c>
      <c r="T16" s="6">
        <f t="shared" si="2"/>
        <v>368</v>
      </c>
      <c r="U16" s="95">
        <f t="shared" si="5"/>
        <v>1495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55</v>
      </c>
      <c r="J17" s="39">
        <v>288</v>
      </c>
      <c r="K17" s="39">
        <v>20</v>
      </c>
      <c r="L17" s="39">
        <v>5</v>
      </c>
      <c r="M17" s="6">
        <f t="shared" si="1"/>
        <v>368</v>
      </c>
      <c r="N17" s="2">
        <f t="shared" si="4"/>
        <v>1518.5</v>
      </c>
      <c r="O17" s="15" t="s">
        <v>16</v>
      </c>
      <c r="P17" s="39">
        <v>50</v>
      </c>
      <c r="Q17" s="39">
        <v>285</v>
      </c>
      <c r="R17" s="39">
        <v>16</v>
      </c>
      <c r="S17" s="39">
        <v>1</v>
      </c>
      <c r="T17" s="6">
        <f t="shared" si="2"/>
        <v>344.5</v>
      </c>
      <c r="U17" s="95">
        <f t="shared" si="5"/>
        <v>1457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46</v>
      </c>
      <c r="J18" s="39">
        <v>231</v>
      </c>
      <c r="K18" s="39">
        <v>14</v>
      </c>
      <c r="L18" s="39">
        <v>4</v>
      </c>
      <c r="M18" s="6">
        <f t="shared" si="1"/>
        <v>292</v>
      </c>
      <c r="N18" s="2">
        <f t="shared" si="4"/>
        <v>1435</v>
      </c>
      <c r="O18" s="15" t="s">
        <v>41</v>
      </c>
      <c r="P18" s="39">
        <v>74</v>
      </c>
      <c r="Q18" s="39">
        <v>259</v>
      </c>
      <c r="R18" s="39">
        <v>15</v>
      </c>
      <c r="S18" s="39">
        <v>1</v>
      </c>
      <c r="T18" s="6">
        <f t="shared" si="2"/>
        <v>328.5</v>
      </c>
      <c r="U18" s="95">
        <f t="shared" si="5"/>
        <v>1419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57</v>
      </c>
      <c r="J19" s="39">
        <v>245</v>
      </c>
      <c r="K19" s="39">
        <v>16</v>
      </c>
      <c r="L19" s="39">
        <v>2</v>
      </c>
      <c r="M19" s="6">
        <f t="shared" si="1"/>
        <v>310.5</v>
      </c>
      <c r="N19" s="2">
        <f t="shared" si="4"/>
        <v>1370.5</v>
      </c>
      <c r="O19" s="15" t="s">
        <v>42</v>
      </c>
      <c r="P19" s="39">
        <v>39</v>
      </c>
      <c r="Q19" s="39">
        <v>223</v>
      </c>
      <c r="R19" s="39">
        <v>27</v>
      </c>
      <c r="S19" s="39">
        <v>1</v>
      </c>
      <c r="T19" s="6">
        <f t="shared" si="2"/>
        <v>299</v>
      </c>
      <c r="U19" s="95">
        <f t="shared" si="5"/>
        <v>1340</v>
      </c>
    </row>
    <row r="20" spans="1:21" ht="24" customHeight="1" x14ac:dyDescent="0.2">
      <c r="A20" s="94" t="s">
        <v>11</v>
      </c>
      <c r="B20" s="39">
        <v>61</v>
      </c>
      <c r="C20" s="39">
        <v>195</v>
      </c>
      <c r="D20" s="39">
        <v>10</v>
      </c>
      <c r="E20" s="39">
        <v>0</v>
      </c>
      <c r="F20" s="6">
        <f t="shared" si="0"/>
        <v>245.5</v>
      </c>
      <c r="G20" s="2">
        <f t="shared" si="3"/>
        <v>245.5</v>
      </c>
      <c r="H20" s="15" t="s">
        <v>12</v>
      </c>
      <c r="I20" s="39">
        <v>55</v>
      </c>
      <c r="J20" s="39">
        <v>240</v>
      </c>
      <c r="K20" s="39">
        <v>13</v>
      </c>
      <c r="L20" s="39">
        <v>3</v>
      </c>
      <c r="M20" s="6">
        <f t="shared" si="1"/>
        <v>301</v>
      </c>
      <c r="N20" s="2">
        <f t="shared" si="4"/>
        <v>1271.5</v>
      </c>
      <c r="O20" s="15" t="s">
        <v>109</v>
      </c>
      <c r="P20" s="39">
        <v>46</v>
      </c>
      <c r="Q20" s="39">
        <v>270</v>
      </c>
      <c r="R20" s="39">
        <v>22</v>
      </c>
      <c r="S20" s="39">
        <v>1</v>
      </c>
      <c r="T20" s="6">
        <f t="shared" si="2"/>
        <v>339.5</v>
      </c>
      <c r="U20" s="95">
        <f t="shared" si="5"/>
        <v>1311.5</v>
      </c>
    </row>
    <row r="21" spans="1:21" ht="24" customHeight="1" x14ac:dyDescent="0.2">
      <c r="A21" s="94" t="s">
        <v>14</v>
      </c>
      <c r="B21" s="39">
        <v>57</v>
      </c>
      <c r="C21" s="39">
        <v>216</v>
      </c>
      <c r="D21" s="39">
        <v>12</v>
      </c>
      <c r="E21" s="39">
        <v>0</v>
      </c>
      <c r="F21" s="6">
        <f t="shared" si="0"/>
        <v>268.5</v>
      </c>
      <c r="G21" s="2">
        <f t="shared" si="3"/>
        <v>514</v>
      </c>
      <c r="H21" s="15" t="s">
        <v>15</v>
      </c>
      <c r="I21" s="39">
        <v>58</v>
      </c>
      <c r="J21" s="39">
        <v>239</v>
      </c>
      <c r="K21" s="39">
        <v>15</v>
      </c>
      <c r="L21" s="39">
        <v>4</v>
      </c>
      <c r="M21" s="6">
        <f t="shared" si="1"/>
        <v>308</v>
      </c>
      <c r="N21" s="2">
        <f t="shared" si="4"/>
        <v>1211.5</v>
      </c>
      <c r="O21" s="15" t="s">
        <v>110</v>
      </c>
      <c r="P21" s="39">
        <v>38</v>
      </c>
      <c r="Q21" s="39">
        <v>245</v>
      </c>
      <c r="R21" s="39">
        <v>18</v>
      </c>
      <c r="S21" s="39">
        <v>3</v>
      </c>
      <c r="T21" s="6">
        <f t="shared" si="2"/>
        <v>307.5</v>
      </c>
      <c r="U21" s="95">
        <f t="shared" si="5"/>
        <v>1274.5</v>
      </c>
    </row>
    <row r="22" spans="1:21" ht="24" customHeight="1" x14ac:dyDescent="0.2">
      <c r="A22" s="94" t="s">
        <v>17</v>
      </c>
      <c r="B22" s="39">
        <v>81</v>
      </c>
      <c r="C22" s="39">
        <v>230</v>
      </c>
      <c r="D22" s="39">
        <v>8</v>
      </c>
      <c r="E22" s="39">
        <v>2</v>
      </c>
      <c r="F22" s="6">
        <f t="shared" si="0"/>
        <v>291.5</v>
      </c>
      <c r="G22" s="2">
        <f t="shared" si="3"/>
        <v>805.5</v>
      </c>
      <c r="H22" s="15" t="s">
        <v>18</v>
      </c>
      <c r="I22" s="39">
        <v>81</v>
      </c>
      <c r="J22" s="39">
        <v>271</v>
      </c>
      <c r="K22" s="39">
        <v>17</v>
      </c>
      <c r="L22" s="39">
        <v>5</v>
      </c>
      <c r="M22" s="6">
        <f t="shared" si="1"/>
        <v>358</v>
      </c>
      <c r="N22" s="2">
        <f t="shared" si="4"/>
        <v>1277.5</v>
      </c>
      <c r="O22" s="15" t="s">
        <v>111</v>
      </c>
      <c r="P22" s="39">
        <v>27</v>
      </c>
      <c r="Q22" s="39">
        <v>218</v>
      </c>
      <c r="R22" s="39">
        <v>14</v>
      </c>
      <c r="S22" s="39">
        <v>1</v>
      </c>
      <c r="T22" s="6">
        <f t="shared" si="2"/>
        <v>262</v>
      </c>
      <c r="U22" s="95">
        <f t="shared" si="5"/>
        <v>1208</v>
      </c>
    </row>
    <row r="23" spans="1:21" ht="24" customHeight="1" x14ac:dyDescent="0.2">
      <c r="A23" s="94" t="s">
        <v>19</v>
      </c>
      <c r="B23" s="39">
        <v>66</v>
      </c>
      <c r="C23" s="39">
        <v>221</v>
      </c>
      <c r="D23" s="39">
        <v>14</v>
      </c>
      <c r="E23" s="39">
        <v>1</v>
      </c>
      <c r="F23" s="6">
        <f t="shared" si="0"/>
        <v>284.5</v>
      </c>
      <c r="G23" s="2">
        <f t="shared" si="3"/>
        <v>1090</v>
      </c>
      <c r="H23" s="15" t="s">
        <v>20</v>
      </c>
      <c r="I23" s="39">
        <v>88</v>
      </c>
      <c r="J23" s="39">
        <v>311</v>
      </c>
      <c r="K23" s="39">
        <v>16</v>
      </c>
      <c r="L23" s="39">
        <v>6</v>
      </c>
      <c r="M23" s="6">
        <f t="shared" si="1"/>
        <v>402</v>
      </c>
      <c r="N23" s="2">
        <f t="shared" si="4"/>
        <v>1369</v>
      </c>
      <c r="O23" s="15" t="s">
        <v>112</v>
      </c>
      <c r="P23" s="39">
        <v>38</v>
      </c>
      <c r="Q23" s="39">
        <v>267</v>
      </c>
      <c r="R23" s="39">
        <v>20</v>
      </c>
      <c r="S23" s="39">
        <v>2</v>
      </c>
      <c r="T23" s="6">
        <f t="shared" si="2"/>
        <v>331</v>
      </c>
      <c r="U23" s="95">
        <f t="shared" si="5"/>
        <v>1240</v>
      </c>
    </row>
    <row r="24" spans="1:21" ht="24" customHeight="1" x14ac:dyDescent="0.2">
      <c r="A24" s="94" t="s">
        <v>21</v>
      </c>
      <c r="B24" s="39">
        <v>54</v>
      </c>
      <c r="C24" s="39">
        <v>205</v>
      </c>
      <c r="D24" s="39">
        <v>16</v>
      </c>
      <c r="E24" s="39">
        <v>2</v>
      </c>
      <c r="F24" s="6">
        <f t="shared" si="0"/>
        <v>269</v>
      </c>
      <c r="G24" s="2">
        <f t="shared" si="3"/>
        <v>1113.5</v>
      </c>
      <c r="H24" s="15" t="s">
        <v>22</v>
      </c>
      <c r="I24" s="39">
        <v>92</v>
      </c>
      <c r="J24" s="39">
        <v>328</v>
      </c>
      <c r="K24" s="39">
        <v>19</v>
      </c>
      <c r="L24" s="39">
        <v>4</v>
      </c>
      <c r="M24" s="6">
        <f t="shared" si="1"/>
        <v>422</v>
      </c>
      <c r="N24" s="2">
        <f t="shared" si="4"/>
        <v>1490</v>
      </c>
      <c r="O24" s="15" t="s">
        <v>118</v>
      </c>
      <c r="P24" s="39">
        <v>24</v>
      </c>
      <c r="Q24" s="39">
        <v>230</v>
      </c>
      <c r="R24" s="39">
        <v>16</v>
      </c>
      <c r="S24" s="39">
        <v>1</v>
      </c>
      <c r="T24" s="6">
        <f t="shared" si="2"/>
        <v>276.5</v>
      </c>
      <c r="U24" s="95">
        <f t="shared" si="5"/>
        <v>1177</v>
      </c>
    </row>
    <row r="25" spans="1:21" ht="24" customHeight="1" x14ac:dyDescent="0.2">
      <c r="A25" s="94" t="s">
        <v>23</v>
      </c>
      <c r="B25" s="39">
        <v>61</v>
      </c>
      <c r="C25" s="39">
        <v>248</v>
      </c>
      <c r="D25" s="39">
        <v>17</v>
      </c>
      <c r="E25" s="39">
        <v>6</v>
      </c>
      <c r="F25" s="6">
        <f t="shared" si="0"/>
        <v>327.5</v>
      </c>
      <c r="G25" s="2">
        <f t="shared" si="3"/>
        <v>1172.5</v>
      </c>
      <c r="H25" s="15" t="s">
        <v>24</v>
      </c>
      <c r="I25" s="39">
        <v>62</v>
      </c>
      <c r="J25" s="39">
        <v>340</v>
      </c>
      <c r="K25" s="39">
        <v>21</v>
      </c>
      <c r="L25" s="39">
        <v>4</v>
      </c>
      <c r="M25" s="6">
        <f t="shared" si="1"/>
        <v>423</v>
      </c>
      <c r="N25" s="2">
        <f t="shared" si="4"/>
        <v>1605</v>
      </c>
      <c r="O25" s="15" t="s">
        <v>119</v>
      </c>
      <c r="P25" s="39">
        <v>22</v>
      </c>
      <c r="Q25" s="39">
        <v>218</v>
      </c>
      <c r="R25" s="39">
        <v>10</v>
      </c>
      <c r="S25" s="39">
        <v>0</v>
      </c>
      <c r="T25" s="6">
        <f t="shared" si="2"/>
        <v>249</v>
      </c>
      <c r="U25" s="95">
        <f t="shared" si="5"/>
        <v>1118.5</v>
      </c>
    </row>
    <row r="26" spans="1:21" ht="24" customHeight="1" x14ac:dyDescent="0.2">
      <c r="A26" s="94" t="s">
        <v>37</v>
      </c>
      <c r="B26" s="39">
        <v>77</v>
      </c>
      <c r="C26" s="39">
        <v>229</v>
      </c>
      <c r="D26" s="39">
        <v>19</v>
      </c>
      <c r="E26" s="39">
        <v>4</v>
      </c>
      <c r="F26" s="6">
        <f t="shared" si="0"/>
        <v>315.5</v>
      </c>
      <c r="G26" s="2">
        <f t="shared" si="3"/>
        <v>1196.5</v>
      </c>
      <c r="H26" s="15" t="s">
        <v>25</v>
      </c>
      <c r="I26" s="39">
        <v>50</v>
      </c>
      <c r="J26" s="39">
        <v>271</v>
      </c>
      <c r="K26" s="39">
        <v>17</v>
      </c>
      <c r="L26" s="39">
        <v>2</v>
      </c>
      <c r="M26" s="6">
        <f t="shared" si="1"/>
        <v>335</v>
      </c>
      <c r="N26" s="2">
        <f t="shared" si="4"/>
        <v>1582</v>
      </c>
      <c r="O26" s="15" t="s">
        <v>120</v>
      </c>
      <c r="P26" s="39">
        <v>27</v>
      </c>
      <c r="Q26" s="39">
        <v>206</v>
      </c>
      <c r="R26" s="39">
        <v>13</v>
      </c>
      <c r="S26" s="39">
        <v>0</v>
      </c>
      <c r="T26" s="6">
        <f t="shared" si="2"/>
        <v>245.5</v>
      </c>
      <c r="U26" s="95">
        <f t="shared" si="5"/>
        <v>1102</v>
      </c>
    </row>
    <row r="27" spans="1:21" ht="24" customHeight="1" x14ac:dyDescent="0.2">
      <c r="A27" s="94" t="s">
        <v>38</v>
      </c>
      <c r="B27" s="39">
        <v>60</v>
      </c>
      <c r="C27" s="39">
        <v>241</v>
      </c>
      <c r="D27" s="39">
        <v>20</v>
      </c>
      <c r="E27" s="39">
        <v>1</v>
      </c>
      <c r="F27" s="6">
        <f t="shared" si="0"/>
        <v>313.5</v>
      </c>
      <c r="G27" s="2">
        <f t="shared" si="3"/>
        <v>1225.5</v>
      </c>
      <c r="H27" s="15" t="s">
        <v>26</v>
      </c>
      <c r="I27" s="39">
        <v>58</v>
      </c>
      <c r="J27" s="39">
        <v>301</v>
      </c>
      <c r="K27" s="39">
        <v>17</v>
      </c>
      <c r="L27" s="39">
        <v>7</v>
      </c>
      <c r="M27" s="6">
        <f t="shared" si="1"/>
        <v>381.5</v>
      </c>
      <c r="N27" s="2">
        <f t="shared" si="4"/>
        <v>1561.5</v>
      </c>
      <c r="O27" s="15" t="s">
        <v>121</v>
      </c>
      <c r="P27" s="39">
        <v>25</v>
      </c>
      <c r="Q27" s="39">
        <v>210</v>
      </c>
      <c r="R27" s="39">
        <v>16</v>
      </c>
      <c r="S27" s="39">
        <v>0</v>
      </c>
      <c r="T27" s="6">
        <f t="shared" si="2"/>
        <v>254.5</v>
      </c>
      <c r="U27" s="95">
        <f t="shared" si="5"/>
        <v>1025.5</v>
      </c>
    </row>
    <row r="28" spans="1:21" ht="24" customHeight="1" x14ac:dyDescent="0.2">
      <c r="A28" s="94" t="s">
        <v>39</v>
      </c>
      <c r="B28" s="39">
        <v>61</v>
      </c>
      <c r="C28" s="39">
        <v>230</v>
      </c>
      <c r="D28" s="39">
        <v>16</v>
      </c>
      <c r="E28" s="39">
        <v>2</v>
      </c>
      <c r="F28" s="6">
        <f t="shared" si="0"/>
        <v>297.5</v>
      </c>
      <c r="G28" s="2">
        <f t="shared" si="3"/>
        <v>1254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1139.5</v>
      </c>
      <c r="O28" s="15" t="s">
        <v>122</v>
      </c>
      <c r="P28" s="39">
        <v>20</v>
      </c>
      <c r="Q28" s="39">
        <v>186</v>
      </c>
      <c r="R28" s="39">
        <v>11</v>
      </c>
      <c r="S28" s="39">
        <v>1</v>
      </c>
      <c r="T28" s="6">
        <f t="shared" si="2"/>
        <v>220.5</v>
      </c>
      <c r="U28" s="95">
        <f t="shared" si="5"/>
        <v>969.5</v>
      </c>
    </row>
    <row r="29" spans="1:21" ht="24" customHeight="1" x14ac:dyDescent="0.2">
      <c r="A29" s="94" t="s">
        <v>40</v>
      </c>
      <c r="B29" s="39">
        <v>57</v>
      </c>
      <c r="C29" s="39">
        <v>219</v>
      </c>
      <c r="D29" s="39">
        <v>18</v>
      </c>
      <c r="E29" s="39">
        <v>4</v>
      </c>
      <c r="F29" s="6">
        <f t="shared" si="0"/>
        <v>293.5</v>
      </c>
      <c r="G29" s="2">
        <f t="shared" si="3"/>
        <v>1220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716.5</v>
      </c>
      <c r="O29" s="15" t="s">
        <v>123</v>
      </c>
      <c r="P29" s="39">
        <v>21</v>
      </c>
      <c r="Q29" s="39">
        <v>175</v>
      </c>
      <c r="R29" s="39">
        <v>9</v>
      </c>
      <c r="S29" s="39">
        <v>0</v>
      </c>
      <c r="T29" s="6">
        <f t="shared" si="2"/>
        <v>203.5</v>
      </c>
      <c r="U29" s="95">
        <f t="shared" si="5"/>
        <v>924</v>
      </c>
    </row>
    <row r="30" spans="1:21" ht="24" customHeight="1" x14ac:dyDescent="0.2">
      <c r="A30" s="94" t="s">
        <v>103</v>
      </c>
      <c r="B30" s="39">
        <v>58</v>
      </c>
      <c r="C30" s="39">
        <v>243</v>
      </c>
      <c r="D30" s="39">
        <v>20</v>
      </c>
      <c r="E30" s="39">
        <v>4</v>
      </c>
      <c r="F30" s="6">
        <f t="shared" si="0"/>
        <v>322</v>
      </c>
      <c r="G30" s="2">
        <f t="shared" si="3"/>
        <v>1226.5</v>
      </c>
      <c r="H30" s="16" t="s">
        <v>132</v>
      </c>
      <c r="I30" s="39">
        <v>61</v>
      </c>
      <c r="J30" s="39">
        <v>280</v>
      </c>
      <c r="K30" s="39">
        <v>16</v>
      </c>
      <c r="L30" s="39">
        <v>1</v>
      </c>
      <c r="M30" s="6">
        <f t="shared" si="1"/>
        <v>345</v>
      </c>
      <c r="N30" s="2">
        <f t="shared" si="4"/>
        <v>726.5</v>
      </c>
      <c r="O30" s="15" t="s">
        <v>124</v>
      </c>
      <c r="P30" s="99">
        <v>18</v>
      </c>
      <c r="Q30" s="99">
        <v>171</v>
      </c>
      <c r="R30" s="99">
        <v>7</v>
      </c>
      <c r="S30" s="99">
        <v>0</v>
      </c>
      <c r="T30" s="6">
        <f t="shared" si="2"/>
        <v>194</v>
      </c>
      <c r="U30" s="95">
        <f t="shared" si="5"/>
        <v>872.5</v>
      </c>
    </row>
    <row r="31" spans="1:21" ht="24" customHeight="1" thickBot="1" x14ac:dyDescent="0.25">
      <c r="A31" s="96" t="s">
        <v>104</v>
      </c>
      <c r="B31" s="40">
        <v>61</v>
      </c>
      <c r="C31" s="40">
        <v>265</v>
      </c>
      <c r="D31" s="40">
        <v>21</v>
      </c>
      <c r="E31" s="40">
        <v>8</v>
      </c>
      <c r="F31" s="7">
        <f t="shared" si="0"/>
        <v>357.5</v>
      </c>
      <c r="G31" s="3">
        <f t="shared" si="3"/>
        <v>1270.5</v>
      </c>
      <c r="H31" s="17" t="s">
        <v>133</v>
      </c>
      <c r="I31" s="40">
        <v>73</v>
      </c>
      <c r="J31" s="40">
        <v>310</v>
      </c>
      <c r="K31" s="40">
        <v>19</v>
      </c>
      <c r="L31" s="40">
        <v>4</v>
      </c>
      <c r="M31" s="7">
        <f t="shared" si="1"/>
        <v>394.5</v>
      </c>
      <c r="N31" s="3">
        <f t="shared" si="4"/>
        <v>739.5</v>
      </c>
      <c r="O31" s="104" t="s">
        <v>125</v>
      </c>
      <c r="P31" s="40">
        <v>12</v>
      </c>
      <c r="Q31" s="40">
        <v>145</v>
      </c>
      <c r="R31" s="40">
        <v>5</v>
      </c>
      <c r="S31" s="40">
        <v>0</v>
      </c>
      <c r="T31" s="7">
        <f t="shared" si="2"/>
        <v>161</v>
      </c>
      <c r="U31" s="97">
        <f t="shared" si="5"/>
        <v>779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1270.5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1605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1504.5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135</v>
      </c>
      <c r="G33" s="47"/>
      <c r="H33" s="111"/>
      <c r="I33" s="112"/>
      <c r="J33" s="43" t="s">
        <v>58</v>
      </c>
      <c r="K33" s="45"/>
      <c r="L33" s="45"/>
      <c r="M33" s="46" t="s">
        <v>136</v>
      </c>
      <c r="N33" s="47"/>
      <c r="O33" s="111"/>
      <c r="P33" s="112"/>
      <c r="Q33" s="43" t="s">
        <v>58</v>
      </c>
      <c r="R33" s="45"/>
      <c r="S33" s="45"/>
      <c r="T33" s="46" t="s">
        <v>137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6" zoomScaleNormal="100" workbookViewId="0">
      <selection activeCell="Y35" sqref="Y3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84 - CR 44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138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43095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360</v>
      </c>
      <c r="O10" s="92" t="s">
        <v>131</v>
      </c>
      <c r="P10" s="91">
        <v>26</v>
      </c>
      <c r="Q10" s="91">
        <v>69</v>
      </c>
      <c r="R10" s="91">
        <v>2</v>
      </c>
      <c r="S10" s="91">
        <v>1</v>
      </c>
      <c r="T10" s="103">
        <f t="shared" ref="T10:T31" si="2">P10*0.5+Q10*1+R10*2+S10*2.5</f>
        <v>88.5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248.5</v>
      </c>
      <c r="O11" s="15" t="s">
        <v>130</v>
      </c>
      <c r="P11" s="99">
        <v>30</v>
      </c>
      <c r="Q11" s="39">
        <v>93</v>
      </c>
      <c r="R11" s="39">
        <v>7</v>
      </c>
      <c r="S11" s="99">
        <v>0</v>
      </c>
      <c r="T11" s="6">
        <f t="shared" si="2"/>
        <v>122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7</v>
      </c>
      <c r="J12" s="99">
        <v>6</v>
      </c>
      <c r="K12" s="99">
        <v>2</v>
      </c>
      <c r="L12" s="99">
        <v>2</v>
      </c>
      <c r="M12" s="6">
        <f t="shared" si="1"/>
        <v>18.5</v>
      </c>
      <c r="N12" s="100">
        <f>M12+M11+M10+F31</f>
        <v>136</v>
      </c>
      <c r="O12" s="16" t="s">
        <v>29</v>
      </c>
      <c r="P12" s="99">
        <v>23</v>
      </c>
      <c r="Q12" s="39">
        <v>79</v>
      </c>
      <c r="R12" s="39">
        <v>4</v>
      </c>
      <c r="S12" s="99">
        <v>0</v>
      </c>
      <c r="T12" s="6">
        <f t="shared" si="2"/>
        <v>98.5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9</v>
      </c>
      <c r="J13" s="39">
        <v>86</v>
      </c>
      <c r="K13" s="39">
        <v>4</v>
      </c>
      <c r="L13" s="39">
        <v>1</v>
      </c>
      <c r="M13" s="6">
        <f t="shared" si="1"/>
        <v>101</v>
      </c>
      <c r="N13" s="2">
        <f>M13+M12+M11+M10</f>
        <v>119.5</v>
      </c>
      <c r="O13" s="16" t="s">
        <v>30</v>
      </c>
      <c r="P13" s="39">
        <v>18</v>
      </c>
      <c r="Q13" s="39">
        <v>99</v>
      </c>
      <c r="R13" s="39">
        <v>5</v>
      </c>
      <c r="S13" s="39">
        <v>2</v>
      </c>
      <c r="T13" s="6">
        <f t="shared" si="2"/>
        <v>123</v>
      </c>
      <c r="U13" s="95">
        <f>T13+T12+T11+T10</f>
        <v>432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8</v>
      </c>
      <c r="J14" s="39">
        <v>82</v>
      </c>
      <c r="K14" s="39">
        <v>3</v>
      </c>
      <c r="L14" s="39">
        <v>0</v>
      </c>
      <c r="M14" s="6">
        <f t="shared" si="1"/>
        <v>92</v>
      </c>
      <c r="N14" s="2">
        <f t="shared" ref="N14:N31" si="4">M14+M13+M12+M11</f>
        <v>211.5</v>
      </c>
      <c r="O14" s="16" t="s">
        <v>8</v>
      </c>
      <c r="P14" s="39">
        <v>27</v>
      </c>
      <c r="Q14" s="39">
        <v>116</v>
      </c>
      <c r="R14" s="39">
        <v>6</v>
      </c>
      <c r="S14" s="39">
        <v>1</v>
      </c>
      <c r="T14" s="6">
        <f t="shared" si="2"/>
        <v>144</v>
      </c>
      <c r="U14" s="95">
        <f t="shared" ref="U14:U31" si="5">T14+T13+T12+T11</f>
        <v>487.5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10</v>
      </c>
      <c r="J15" s="39">
        <v>79</v>
      </c>
      <c r="K15" s="39">
        <v>5</v>
      </c>
      <c r="L15" s="39">
        <v>1</v>
      </c>
      <c r="M15" s="6">
        <f t="shared" si="1"/>
        <v>96.5</v>
      </c>
      <c r="N15" s="2">
        <f t="shared" si="4"/>
        <v>308</v>
      </c>
      <c r="O15" s="15" t="s">
        <v>10</v>
      </c>
      <c r="P15" s="39">
        <v>28</v>
      </c>
      <c r="Q15" s="39">
        <v>104</v>
      </c>
      <c r="R15" s="39">
        <v>5</v>
      </c>
      <c r="S15" s="39">
        <v>2</v>
      </c>
      <c r="T15" s="6">
        <f t="shared" si="2"/>
        <v>133</v>
      </c>
      <c r="U15" s="95">
        <f t="shared" si="5"/>
        <v>498.5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9</v>
      </c>
      <c r="J16" s="39">
        <v>64</v>
      </c>
      <c r="K16" s="39">
        <v>4</v>
      </c>
      <c r="L16" s="39">
        <v>1</v>
      </c>
      <c r="M16" s="6">
        <f t="shared" si="1"/>
        <v>79</v>
      </c>
      <c r="N16" s="2">
        <f t="shared" si="4"/>
        <v>368.5</v>
      </c>
      <c r="O16" s="15" t="s">
        <v>13</v>
      </c>
      <c r="P16" s="39">
        <v>30</v>
      </c>
      <c r="Q16" s="39">
        <v>76</v>
      </c>
      <c r="R16" s="39">
        <v>3</v>
      </c>
      <c r="S16" s="39">
        <v>0</v>
      </c>
      <c r="T16" s="6">
        <f t="shared" si="2"/>
        <v>97</v>
      </c>
      <c r="U16" s="95">
        <f t="shared" si="5"/>
        <v>497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13</v>
      </c>
      <c r="J17" s="39">
        <v>59</v>
      </c>
      <c r="K17" s="39">
        <v>2</v>
      </c>
      <c r="L17" s="39">
        <v>0</v>
      </c>
      <c r="M17" s="6">
        <f t="shared" si="1"/>
        <v>69.5</v>
      </c>
      <c r="N17" s="2">
        <f t="shared" si="4"/>
        <v>337</v>
      </c>
      <c r="O17" s="15" t="s">
        <v>16</v>
      </c>
      <c r="P17" s="39">
        <v>25</v>
      </c>
      <c r="Q17" s="39">
        <v>113</v>
      </c>
      <c r="R17" s="39">
        <v>9</v>
      </c>
      <c r="S17" s="39">
        <v>2</v>
      </c>
      <c r="T17" s="6">
        <f t="shared" si="2"/>
        <v>148.5</v>
      </c>
      <c r="U17" s="95">
        <f t="shared" si="5"/>
        <v>522.5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7</v>
      </c>
      <c r="J18" s="39">
        <v>67</v>
      </c>
      <c r="K18" s="39">
        <v>4</v>
      </c>
      <c r="L18" s="39">
        <v>0</v>
      </c>
      <c r="M18" s="6">
        <f t="shared" si="1"/>
        <v>78.5</v>
      </c>
      <c r="N18" s="2">
        <f t="shared" si="4"/>
        <v>323.5</v>
      </c>
      <c r="O18" s="15" t="s">
        <v>41</v>
      </c>
      <c r="P18" s="39">
        <v>22</v>
      </c>
      <c r="Q18" s="39">
        <v>130</v>
      </c>
      <c r="R18" s="39">
        <v>2</v>
      </c>
      <c r="S18" s="39">
        <v>0</v>
      </c>
      <c r="T18" s="6">
        <f t="shared" si="2"/>
        <v>145</v>
      </c>
      <c r="U18" s="95">
        <f t="shared" si="5"/>
        <v>523.5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15</v>
      </c>
      <c r="J19" s="39">
        <v>64</v>
      </c>
      <c r="K19" s="39">
        <v>3</v>
      </c>
      <c r="L19" s="39">
        <v>1</v>
      </c>
      <c r="M19" s="6">
        <f t="shared" si="1"/>
        <v>80</v>
      </c>
      <c r="N19" s="2">
        <f t="shared" si="4"/>
        <v>307</v>
      </c>
      <c r="O19" s="15" t="s">
        <v>42</v>
      </c>
      <c r="P19" s="39">
        <v>16</v>
      </c>
      <c r="Q19" s="39">
        <v>93</v>
      </c>
      <c r="R19" s="39">
        <v>4</v>
      </c>
      <c r="S19" s="39">
        <v>0</v>
      </c>
      <c r="T19" s="6">
        <f t="shared" si="2"/>
        <v>109</v>
      </c>
      <c r="U19" s="95">
        <f t="shared" si="5"/>
        <v>499.5</v>
      </c>
    </row>
    <row r="20" spans="1:21" ht="24" customHeight="1" x14ac:dyDescent="0.2">
      <c r="A20" s="94" t="s">
        <v>11</v>
      </c>
      <c r="B20" s="39">
        <v>14</v>
      </c>
      <c r="C20" s="39">
        <v>124</v>
      </c>
      <c r="D20" s="39">
        <v>10</v>
      </c>
      <c r="E20" s="39">
        <v>2</v>
      </c>
      <c r="F20" s="6">
        <f t="shared" si="0"/>
        <v>156</v>
      </c>
      <c r="G20" s="2">
        <f t="shared" si="3"/>
        <v>156</v>
      </c>
      <c r="H20" s="15" t="s">
        <v>12</v>
      </c>
      <c r="I20" s="39">
        <v>14</v>
      </c>
      <c r="J20" s="39">
        <v>63</v>
      </c>
      <c r="K20" s="39">
        <v>5</v>
      </c>
      <c r="L20" s="39">
        <v>0</v>
      </c>
      <c r="M20" s="6">
        <f t="shared" si="1"/>
        <v>80</v>
      </c>
      <c r="N20" s="2">
        <f t="shared" si="4"/>
        <v>308</v>
      </c>
      <c r="O20" s="15" t="s">
        <v>109</v>
      </c>
      <c r="P20" s="39">
        <v>14</v>
      </c>
      <c r="Q20" s="39">
        <v>86</v>
      </c>
      <c r="R20" s="39">
        <v>3</v>
      </c>
      <c r="S20" s="39">
        <v>0</v>
      </c>
      <c r="T20" s="6">
        <f t="shared" si="2"/>
        <v>99</v>
      </c>
      <c r="U20" s="95">
        <f t="shared" si="5"/>
        <v>501.5</v>
      </c>
    </row>
    <row r="21" spans="1:21" ht="24" customHeight="1" x14ac:dyDescent="0.2">
      <c r="A21" s="94" t="s">
        <v>14</v>
      </c>
      <c r="B21" s="39">
        <v>11</v>
      </c>
      <c r="C21" s="39">
        <v>121</v>
      </c>
      <c r="D21" s="39">
        <v>12</v>
      </c>
      <c r="E21" s="39">
        <v>3</v>
      </c>
      <c r="F21" s="6">
        <f t="shared" si="0"/>
        <v>158</v>
      </c>
      <c r="G21" s="2">
        <f t="shared" si="3"/>
        <v>314</v>
      </c>
      <c r="H21" s="15" t="s">
        <v>15</v>
      </c>
      <c r="I21" s="39">
        <v>11</v>
      </c>
      <c r="J21" s="39">
        <v>60</v>
      </c>
      <c r="K21" s="39">
        <v>3</v>
      </c>
      <c r="L21" s="39">
        <v>0</v>
      </c>
      <c r="M21" s="6">
        <f t="shared" si="1"/>
        <v>71.5</v>
      </c>
      <c r="N21" s="2">
        <f t="shared" si="4"/>
        <v>310</v>
      </c>
      <c r="O21" s="15" t="s">
        <v>110</v>
      </c>
      <c r="P21" s="39">
        <v>16</v>
      </c>
      <c r="Q21" s="39">
        <v>79</v>
      </c>
      <c r="R21" s="39">
        <v>3</v>
      </c>
      <c r="S21" s="39">
        <v>0</v>
      </c>
      <c r="T21" s="6">
        <f t="shared" si="2"/>
        <v>93</v>
      </c>
      <c r="U21" s="95">
        <f t="shared" si="5"/>
        <v>446</v>
      </c>
    </row>
    <row r="22" spans="1:21" ht="24" customHeight="1" x14ac:dyDescent="0.2">
      <c r="A22" s="94" t="s">
        <v>17</v>
      </c>
      <c r="B22" s="39">
        <v>9</v>
      </c>
      <c r="C22" s="39">
        <v>112</v>
      </c>
      <c r="D22" s="39">
        <v>9</v>
      </c>
      <c r="E22" s="39">
        <v>0</v>
      </c>
      <c r="F22" s="6">
        <f t="shared" si="0"/>
        <v>134.5</v>
      </c>
      <c r="G22" s="2">
        <f t="shared" si="3"/>
        <v>448.5</v>
      </c>
      <c r="H22" s="15" t="s">
        <v>18</v>
      </c>
      <c r="I22" s="39">
        <v>9</v>
      </c>
      <c r="J22" s="39">
        <v>97</v>
      </c>
      <c r="K22" s="39">
        <v>6</v>
      </c>
      <c r="L22" s="39">
        <v>0</v>
      </c>
      <c r="M22" s="6">
        <f t="shared" si="1"/>
        <v>113.5</v>
      </c>
      <c r="N22" s="2">
        <f t="shared" si="4"/>
        <v>345</v>
      </c>
      <c r="O22" s="15" t="s">
        <v>111</v>
      </c>
      <c r="P22" s="39">
        <v>21</v>
      </c>
      <c r="Q22" s="39">
        <v>82</v>
      </c>
      <c r="R22" s="39">
        <v>4</v>
      </c>
      <c r="S22" s="39">
        <v>0</v>
      </c>
      <c r="T22" s="6">
        <f t="shared" si="2"/>
        <v>100.5</v>
      </c>
      <c r="U22" s="95">
        <f t="shared" si="5"/>
        <v>401.5</v>
      </c>
    </row>
    <row r="23" spans="1:21" ht="24" customHeight="1" x14ac:dyDescent="0.2">
      <c r="A23" s="94" t="s">
        <v>19</v>
      </c>
      <c r="B23" s="39">
        <v>10</v>
      </c>
      <c r="C23" s="39">
        <v>116</v>
      </c>
      <c r="D23" s="39">
        <v>13</v>
      </c>
      <c r="E23" s="39">
        <v>2</v>
      </c>
      <c r="F23" s="6">
        <f t="shared" si="0"/>
        <v>152</v>
      </c>
      <c r="G23" s="2">
        <f t="shared" si="3"/>
        <v>600.5</v>
      </c>
      <c r="H23" s="15" t="s">
        <v>20</v>
      </c>
      <c r="I23" s="39">
        <v>8</v>
      </c>
      <c r="J23" s="39">
        <v>89</v>
      </c>
      <c r="K23" s="39">
        <v>4</v>
      </c>
      <c r="L23" s="39">
        <v>0</v>
      </c>
      <c r="M23" s="6">
        <f t="shared" si="1"/>
        <v>101</v>
      </c>
      <c r="N23" s="2">
        <f t="shared" si="4"/>
        <v>366</v>
      </c>
      <c r="O23" s="15" t="s">
        <v>112</v>
      </c>
      <c r="P23" s="39">
        <v>5</v>
      </c>
      <c r="Q23" s="39">
        <v>69</v>
      </c>
      <c r="R23" s="39">
        <v>7</v>
      </c>
      <c r="S23" s="39">
        <v>1</v>
      </c>
      <c r="T23" s="6">
        <f t="shared" si="2"/>
        <v>88</v>
      </c>
      <c r="U23" s="95">
        <f t="shared" si="5"/>
        <v>380.5</v>
      </c>
    </row>
    <row r="24" spans="1:21" ht="24" customHeight="1" x14ac:dyDescent="0.2">
      <c r="A24" s="94" t="s">
        <v>21</v>
      </c>
      <c r="B24" s="39">
        <v>16</v>
      </c>
      <c r="C24" s="39">
        <v>111</v>
      </c>
      <c r="D24" s="39">
        <v>9</v>
      </c>
      <c r="E24" s="39">
        <v>1</v>
      </c>
      <c r="F24" s="6">
        <f t="shared" si="0"/>
        <v>139.5</v>
      </c>
      <c r="G24" s="2">
        <f t="shared" si="3"/>
        <v>584</v>
      </c>
      <c r="H24" s="15" t="s">
        <v>22</v>
      </c>
      <c r="I24" s="39">
        <v>6</v>
      </c>
      <c r="J24" s="39">
        <v>82</v>
      </c>
      <c r="K24" s="39">
        <v>4</v>
      </c>
      <c r="L24" s="39">
        <v>1</v>
      </c>
      <c r="M24" s="6">
        <f t="shared" si="1"/>
        <v>95.5</v>
      </c>
      <c r="N24" s="2">
        <f t="shared" si="4"/>
        <v>381.5</v>
      </c>
      <c r="O24" s="15" t="s">
        <v>118</v>
      </c>
      <c r="P24" s="39">
        <v>13</v>
      </c>
      <c r="Q24" s="39">
        <v>87</v>
      </c>
      <c r="R24" s="39">
        <v>3</v>
      </c>
      <c r="S24" s="39">
        <v>0</v>
      </c>
      <c r="T24" s="6">
        <f t="shared" si="2"/>
        <v>99.5</v>
      </c>
      <c r="U24" s="95">
        <f t="shared" si="5"/>
        <v>381</v>
      </c>
    </row>
    <row r="25" spans="1:21" ht="24" customHeight="1" x14ac:dyDescent="0.2">
      <c r="A25" s="94" t="s">
        <v>23</v>
      </c>
      <c r="B25" s="39">
        <v>12</v>
      </c>
      <c r="C25" s="39">
        <v>108</v>
      </c>
      <c r="D25" s="39">
        <v>8</v>
      </c>
      <c r="E25" s="39">
        <v>0</v>
      </c>
      <c r="F25" s="6">
        <f t="shared" si="0"/>
        <v>130</v>
      </c>
      <c r="G25" s="2">
        <f t="shared" si="3"/>
        <v>556</v>
      </c>
      <c r="H25" s="15" t="s">
        <v>24</v>
      </c>
      <c r="I25" s="39">
        <v>13</v>
      </c>
      <c r="J25" s="39">
        <v>113</v>
      </c>
      <c r="K25" s="39">
        <v>5</v>
      </c>
      <c r="L25" s="39">
        <v>2</v>
      </c>
      <c r="M25" s="6">
        <f t="shared" si="1"/>
        <v>134.5</v>
      </c>
      <c r="N25" s="2">
        <f t="shared" si="4"/>
        <v>444.5</v>
      </c>
      <c r="O25" s="15" t="s">
        <v>119</v>
      </c>
      <c r="P25" s="39">
        <v>7</v>
      </c>
      <c r="Q25" s="39">
        <v>44</v>
      </c>
      <c r="R25" s="39">
        <v>4</v>
      </c>
      <c r="S25" s="39">
        <v>0</v>
      </c>
      <c r="T25" s="6">
        <f t="shared" si="2"/>
        <v>55.5</v>
      </c>
      <c r="U25" s="95">
        <f t="shared" si="5"/>
        <v>343.5</v>
      </c>
    </row>
    <row r="26" spans="1:21" ht="24" customHeight="1" x14ac:dyDescent="0.2">
      <c r="A26" s="94" t="s">
        <v>37</v>
      </c>
      <c r="B26" s="39">
        <v>19</v>
      </c>
      <c r="C26" s="39">
        <v>98</v>
      </c>
      <c r="D26" s="39">
        <v>5</v>
      </c>
      <c r="E26" s="39">
        <v>0</v>
      </c>
      <c r="F26" s="6">
        <f t="shared" si="0"/>
        <v>117.5</v>
      </c>
      <c r="G26" s="2">
        <f t="shared" si="3"/>
        <v>539</v>
      </c>
      <c r="H26" s="15" t="s">
        <v>25</v>
      </c>
      <c r="I26" s="39">
        <v>19</v>
      </c>
      <c r="J26" s="39">
        <v>110</v>
      </c>
      <c r="K26" s="39">
        <v>6</v>
      </c>
      <c r="L26" s="39">
        <v>2</v>
      </c>
      <c r="M26" s="6">
        <f t="shared" si="1"/>
        <v>136.5</v>
      </c>
      <c r="N26" s="2">
        <f t="shared" si="4"/>
        <v>467.5</v>
      </c>
      <c r="O26" s="15" t="s">
        <v>120</v>
      </c>
      <c r="P26" s="39">
        <v>9</v>
      </c>
      <c r="Q26" s="39">
        <v>71</v>
      </c>
      <c r="R26" s="39">
        <v>4</v>
      </c>
      <c r="S26" s="39">
        <v>0</v>
      </c>
      <c r="T26" s="6">
        <f t="shared" si="2"/>
        <v>83.5</v>
      </c>
      <c r="U26" s="95">
        <f t="shared" si="5"/>
        <v>326.5</v>
      </c>
    </row>
    <row r="27" spans="1:21" ht="24" customHeight="1" x14ac:dyDescent="0.2">
      <c r="A27" s="94" t="s">
        <v>38</v>
      </c>
      <c r="B27" s="39">
        <v>11</v>
      </c>
      <c r="C27" s="39">
        <v>87</v>
      </c>
      <c r="D27" s="39">
        <v>4</v>
      </c>
      <c r="E27" s="39">
        <v>0</v>
      </c>
      <c r="F27" s="6">
        <f t="shared" si="0"/>
        <v>100.5</v>
      </c>
      <c r="G27" s="2">
        <f t="shared" si="3"/>
        <v>487.5</v>
      </c>
      <c r="H27" s="15" t="s">
        <v>26</v>
      </c>
      <c r="I27" s="39">
        <v>20</v>
      </c>
      <c r="J27" s="39">
        <v>93</v>
      </c>
      <c r="K27" s="39">
        <v>4</v>
      </c>
      <c r="L27" s="39">
        <v>1</v>
      </c>
      <c r="M27" s="6">
        <f t="shared" si="1"/>
        <v>113.5</v>
      </c>
      <c r="N27" s="2">
        <f t="shared" si="4"/>
        <v>480</v>
      </c>
      <c r="O27" s="15" t="s">
        <v>121</v>
      </c>
      <c r="P27" s="39">
        <v>3</v>
      </c>
      <c r="Q27" s="39">
        <v>61</v>
      </c>
      <c r="R27" s="39">
        <v>2</v>
      </c>
      <c r="S27" s="39">
        <v>0</v>
      </c>
      <c r="T27" s="6">
        <f t="shared" si="2"/>
        <v>66.5</v>
      </c>
      <c r="U27" s="95">
        <f t="shared" si="5"/>
        <v>305</v>
      </c>
    </row>
    <row r="28" spans="1:21" ht="24" customHeight="1" x14ac:dyDescent="0.2">
      <c r="A28" s="94" t="s">
        <v>39</v>
      </c>
      <c r="B28" s="39">
        <v>9</v>
      </c>
      <c r="C28" s="39">
        <v>68</v>
      </c>
      <c r="D28" s="39">
        <v>3</v>
      </c>
      <c r="E28" s="39">
        <v>0</v>
      </c>
      <c r="F28" s="6">
        <f t="shared" si="0"/>
        <v>78.5</v>
      </c>
      <c r="G28" s="2">
        <f t="shared" si="3"/>
        <v>426.5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384.5</v>
      </c>
      <c r="O28" s="15" t="s">
        <v>122</v>
      </c>
      <c r="P28" s="39">
        <v>2</v>
      </c>
      <c r="Q28" s="39">
        <v>58</v>
      </c>
      <c r="R28" s="39">
        <v>3</v>
      </c>
      <c r="S28" s="39">
        <v>0</v>
      </c>
      <c r="T28" s="6">
        <f t="shared" si="2"/>
        <v>65</v>
      </c>
      <c r="U28" s="95">
        <f t="shared" si="5"/>
        <v>270.5</v>
      </c>
    </row>
    <row r="29" spans="1:21" ht="24" customHeight="1" x14ac:dyDescent="0.2">
      <c r="A29" s="94" t="s">
        <v>40</v>
      </c>
      <c r="B29" s="39">
        <v>23</v>
      </c>
      <c r="C29" s="39">
        <v>86</v>
      </c>
      <c r="D29" s="39">
        <v>7</v>
      </c>
      <c r="E29" s="39">
        <v>0</v>
      </c>
      <c r="F29" s="6">
        <f t="shared" si="0"/>
        <v>111.5</v>
      </c>
      <c r="G29" s="2">
        <f t="shared" si="3"/>
        <v>408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250</v>
      </c>
      <c r="O29" s="15" t="s">
        <v>123</v>
      </c>
      <c r="P29" s="39">
        <v>2</v>
      </c>
      <c r="Q29" s="39">
        <v>41</v>
      </c>
      <c r="R29" s="39">
        <v>3</v>
      </c>
      <c r="S29" s="39">
        <v>0</v>
      </c>
      <c r="T29" s="6">
        <f t="shared" si="2"/>
        <v>48</v>
      </c>
      <c r="U29" s="95">
        <f t="shared" si="5"/>
        <v>263</v>
      </c>
    </row>
    <row r="30" spans="1:21" ht="24" customHeight="1" x14ac:dyDescent="0.2">
      <c r="A30" s="94" t="s">
        <v>103</v>
      </c>
      <c r="B30" s="39">
        <v>23</v>
      </c>
      <c r="C30" s="39">
        <v>111</v>
      </c>
      <c r="D30" s="39">
        <v>3</v>
      </c>
      <c r="E30" s="39">
        <v>1</v>
      </c>
      <c r="F30" s="6">
        <f t="shared" si="0"/>
        <v>131</v>
      </c>
      <c r="G30" s="2">
        <f t="shared" si="3"/>
        <v>421.5</v>
      </c>
      <c r="H30" s="16" t="s">
        <v>132</v>
      </c>
      <c r="I30" s="39">
        <v>19</v>
      </c>
      <c r="J30" s="39">
        <v>86</v>
      </c>
      <c r="K30" s="39">
        <v>4</v>
      </c>
      <c r="L30" s="39">
        <v>0</v>
      </c>
      <c r="M30" s="6">
        <f t="shared" si="1"/>
        <v>103.5</v>
      </c>
      <c r="N30" s="2">
        <f t="shared" si="4"/>
        <v>217</v>
      </c>
      <c r="O30" s="15" t="s">
        <v>124</v>
      </c>
      <c r="P30" s="99">
        <v>3</v>
      </c>
      <c r="Q30" s="99">
        <v>33</v>
      </c>
      <c r="R30" s="99">
        <v>2</v>
      </c>
      <c r="S30" s="99">
        <v>0</v>
      </c>
      <c r="T30" s="6">
        <f t="shared" si="2"/>
        <v>38.5</v>
      </c>
      <c r="U30" s="95">
        <f t="shared" si="5"/>
        <v>218</v>
      </c>
    </row>
    <row r="31" spans="1:21" ht="24" customHeight="1" thickBot="1" x14ac:dyDescent="0.25">
      <c r="A31" s="96" t="s">
        <v>104</v>
      </c>
      <c r="B31" s="40">
        <v>21</v>
      </c>
      <c r="C31" s="40">
        <v>99</v>
      </c>
      <c r="D31" s="40">
        <v>4</v>
      </c>
      <c r="E31" s="40">
        <v>0</v>
      </c>
      <c r="F31" s="7">
        <f t="shared" si="0"/>
        <v>117.5</v>
      </c>
      <c r="G31" s="3">
        <f t="shared" si="3"/>
        <v>438.5</v>
      </c>
      <c r="H31" s="17" t="s">
        <v>133</v>
      </c>
      <c r="I31" s="40">
        <v>17</v>
      </c>
      <c r="J31" s="40">
        <v>92</v>
      </c>
      <c r="K31" s="40">
        <v>6</v>
      </c>
      <c r="L31" s="40">
        <v>1</v>
      </c>
      <c r="M31" s="7">
        <f t="shared" si="1"/>
        <v>115</v>
      </c>
      <c r="N31" s="3">
        <f t="shared" si="4"/>
        <v>218.5</v>
      </c>
      <c r="O31" s="104" t="s">
        <v>125</v>
      </c>
      <c r="P31" s="40">
        <v>2</v>
      </c>
      <c r="Q31" s="40">
        <v>28</v>
      </c>
      <c r="R31" s="40">
        <v>2</v>
      </c>
      <c r="S31" s="40">
        <v>0</v>
      </c>
      <c r="T31" s="7">
        <f t="shared" si="2"/>
        <v>33</v>
      </c>
      <c r="U31" s="97">
        <f t="shared" si="5"/>
        <v>184.5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600.5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480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523.5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139</v>
      </c>
      <c r="G33" s="47"/>
      <c r="H33" s="111"/>
      <c r="I33" s="112"/>
      <c r="J33" s="43" t="s">
        <v>58</v>
      </c>
      <c r="K33" s="45"/>
      <c r="L33" s="45"/>
      <c r="M33" s="46" t="s">
        <v>140</v>
      </c>
      <c r="N33" s="47"/>
      <c r="O33" s="111"/>
      <c r="P33" s="112"/>
      <c r="Q33" s="43" t="s">
        <v>58</v>
      </c>
      <c r="R33" s="45"/>
      <c r="S33" s="45"/>
      <c r="T33" s="46" t="s">
        <v>141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5" zoomScaleNormal="100" workbookViewId="0">
      <selection activeCell="O10" sqref="O10:O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84 - CR 44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43095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8" zoomScaleNormal="100" workbookViewId="0">
      <selection activeCell="X35" sqref="X3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84 - CR 44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43095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1333</v>
      </c>
      <c r="O10" s="92" t="s">
        <v>131</v>
      </c>
      <c r="P10" s="91">
        <f>'G-1'!P10+'G-2'!P10+'G-3'!P10+'G-4'!P10</f>
        <v>79</v>
      </c>
      <c r="Q10" s="91">
        <f>'G-1'!Q10+'G-2'!Q10+'G-3'!Q10+'G-4'!Q10</f>
        <v>364</v>
      </c>
      <c r="R10" s="91">
        <f>'G-1'!R10+'G-2'!R10+'G-3'!R10+'G-4'!R10</f>
        <v>18</v>
      </c>
      <c r="S10" s="91">
        <f>'G-1'!S10+'G-2'!S10+'G-3'!S10+'G-4'!S10</f>
        <v>4</v>
      </c>
      <c r="T10" s="103">
        <f t="shared" ref="T10:T29" si="2">P10*0.5+Q10*1+R10*2+S10*2.5</f>
        <v>449.5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928</v>
      </c>
      <c r="O11" s="15" t="s">
        <v>130</v>
      </c>
      <c r="P11" s="39">
        <f>'G-1'!P11+'G-2'!P11+'G-3'!P11+'G-4'!P11</f>
        <v>105</v>
      </c>
      <c r="Q11" s="39">
        <f>'G-1'!Q11+'G-2'!Q11+'G-3'!Q11+'G-4'!Q11</f>
        <v>372</v>
      </c>
      <c r="R11" s="39">
        <f>'G-1'!R11+'G-2'!R11+'G-3'!R11+'G-4'!R11</f>
        <v>27</v>
      </c>
      <c r="S11" s="39">
        <f>'G-1'!S11+'G-2'!S11+'G-3'!S11+'G-4'!S11</f>
        <v>2</v>
      </c>
      <c r="T11" s="6">
        <f t="shared" si="2"/>
        <v>483.5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84</v>
      </c>
      <c r="J12" s="39">
        <f>'G-1'!J12+'G-2'!J12+'G-3'!J12+'G-4'!J12</f>
        <v>232</v>
      </c>
      <c r="K12" s="39">
        <f>'G-1'!K12+'G-2'!K12+'G-3'!K12+'G-4'!K12</f>
        <v>18</v>
      </c>
      <c r="L12" s="39">
        <f>'G-1'!L12+'G-2'!L12+'G-3'!L12+'G-4'!L12</f>
        <v>3</v>
      </c>
      <c r="M12" s="6">
        <f t="shared" si="1"/>
        <v>317.5</v>
      </c>
      <c r="N12" s="100">
        <f>M12+M11+M10+F31</f>
        <v>792.5</v>
      </c>
      <c r="O12" s="16" t="s">
        <v>29</v>
      </c>
      <c r="P12" s="39">
        <f>'G-1'!P12+'G-2'!P12+'G-3'!P12+'G-4'!P12</f>
        <v>85</v>
      </c>
      <c r="Q12" s="39">
        <f>'G-1'!Q12+'G-2'!Q12+'G-3'!Q12+'G-4'!Q12</f>
        <v>387</v>
      </c>
      <c r="R12" s="39">
        <f>'G-1'!R12+'G-2'!R12+'G-3'!R12+'G-4'!R12</f>
        <v>22</v>
      </c>
      <c r="S12" s="39">
        <f>'G-1'!S12+'G-2'!S12+'G-3'!S12+'G-4'!S12</f>
        <v>1</v>
      </c>
      <c r="T12" s="6">
        <f t="shared" si="2"/>
        <v>476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90</v>
      </c>
      <c r="J13" s="39">
        <f>'G-1'!J13+'G-2'!J13+'G-3'!J13+'G-4'!J13</f>
        <v>367</v>
      </c>
      <c r="K13" s="39">
        <f>'G-1'!K13+'G-2'!K13+'G-3'!K13+'G-4'!K13</f>
        <v>22</v>
      </c>
      <c r="L13" s="39">
        <f>'G-1'!L13+'G-2'!L13+'G-3'!L13+'G-4'!L13</f>
        <v>4</v>
      </c>
      <c r="M13" s="6">
        <f t="shared" si="1"/>
        <v>466</v>
      </c>
      <c r="N13" s="2">
        <f>M13+M12+M11+M10</f>
        <v>783.5</v>
      </c>
      <c r="O13" s="16" t="s">
        <v>30</v>
      </c>
      <c r="P13" s="39">
        <f>'G-1'!P13+'G-2'!P13+'G-3'!P13+'G-4'!P13</f>
        <v>78</v>
      </c>
      <c r="Q13" s="39">
        <f>'G-1'!Q13+'G-2'!Q13+'G-3'!Q13+'G-4'!Q13</f>
        <v>409</v>
      </c>
      <c r="R13" s="39">
        <f>'G-1'!R13+'G-2'!R13+'G-3'!R13+'G-4'!R13</f>
        <v>25</v>
      </c>
      <c r="S13" s="39">
        <f>'G-1'!S13+'G-2'!S13+'G-3'!S13+'G-4'!S13</f>
        <v>3</v>
      </c>
      <c r="T13" s="6">
        <f t="shared" si="2"/>
        <v>505.5</v>
      </c>
      <c r="U13" s="95">
        <f>T13+T12+T11+T10</f>
        <v>1914.5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80</v>
      </c>
      <c r="J14" s="39">
        <f>'G-1'!J14+'G-2'!J14+'G-3'!J14+'G-4'!J14</f>
        <v>375</v>
      </c>
      <c r="K14" s="39">
        <f>'G-1'!K14+'G-2'!K14+'G-3'!K14+'G-4'!K14</f>
        <v>20</v>
      </c>
      <c r="L14" s="39">
        <f>'G-1'!L14+'G-2'!L14+'G-3'!L14+'G-4'!L14</f>
        <v>5</v>
      </c>
      <c r="M14" s="6">
        <f t="shared" si="1"/>
        <v>467.5</v>
      </c>
      <c r="N14" s="2">
        <f t="shared" ref="N14:N31" si="4">M14+M13+M12+M11</f>
        <v>1251</v>
      </c>
      <c r="O14" s="16" t="s">
        <v>8</v>
      </c>
      <c r="P14" s="39">
        <f>'G-1'!P14+'G-2'!P14+'G-3'!P14+'G-4'!P14</f>
        <v>90</v>
      </c>
      <c r="Q14" s="39">
        <f>'G-1'!Q14+'G-2'!Q14+'G-3'!Q14+'G-4'!Q14</f>
        <v>405</v>
      </c>
      <c r="R14" s="39">
        <f>'G-1'!R14+'G-2'!R14+'G-3'!R14+'G-4'!R14</f>
        <v>29</v>
      </c>
      <c r="S14" s="39">
        <f>'G-1'!S14+'G-2'!S14+'G-3'!S14+'G-4'!S14</f>
        <v>1</v>
      </c>
      <c r="T14" s="6">
        <f t="shared" si="2"/>
        <v>510.5</v>
      </c>
      <c r="U14" s="95">
        <f t="shared" ref="U14:U29" si="5">T14+T13+T12+T11</f>
        <v>1975.5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73</v>
      </c>
      <c r="J15" s="39">
        <f>'G-1'!J15+'G-2'!J15+'G-3'!J15+'G-4'!J15</f>
        <v>374</v>
      </c>
      <c r="K15" s="39">
        <f>'G-1'!K15+'G-2'!K15+'G-3'!K15+'G-4'!K15</f>
        <v>23</v>
      </c>
      <c r="L15" s="39">
        <f>'G-1'!L15+'G-2'!L15+'G-3'!L15+'G-4'!L15</f>
        <v>6</v>
      </c>
      <c r="M15" s="6">
        <f t="shared" si="1"/>
        <v>471.5</v>
      </c>
      <c r="N15" s="2">
        <f t="shared" si="4"/>
        <v>1722.5</v>
      </c>
      <c r="O15" s="15" t="s">
        <v>10</v>
      </c>
      <c r="P15" s="39">
        <f>'G-1'!P15+'G-2'!P15+'G-3'!P15+'G-4'!P15</f>
        <v>107</v>
      </c>
      <c r="Q15" s="39">
        <f>'G-1'!Q15+'G-2'!Q15+'G-3'!Q15+'G-4'!Q15</f>
        <v>404</v>
      </c>
      <c r="R15" s="39">
        <f>'G-1'!R15+'G-2'!R15+'G-3'!R15+'G-4'!R15</f>
        <v>23</v>
      </c>
      <c r="S15" s="39">
        <f>'G-1'!S15+'G-2'!S15+'G-3'!S15+'G-4'!S15</f>
        <v>3</v>
      </c>
      <c r="T15" s="6">
        <f t="shared" si="2"/>
        <v>511</v>
      </c>
      <c r="U15" s="95">
        <f t="shared" si="5"/>
        <v>2003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71</v>
      </c>
      <c r="J16" s="39">
        <f>'G-1'!J16+'G-2'!J16+'G-3'!J16+'G-4'!J16</f>
        <v>380</v>
      </c>
      <c r="K16" s="39">
        <f>'G-1'!K16+'G-2'!K16+'G-3'!K16+'G-4'!K16</f>
        <v>23</v>
      </c>
      <c r="L16" s="39">
        <f>'G-1'!L16+'G-2'!L16+'G-3'!L16+'G-4'!L16</f>
        <v>7</v>
      </c>
      <c r="M16" s="6">
        <f t="shared" si="1"/>
        <v>479</v>
      </c>
      <c r="N16" s="2">
        <f t="shared" si="4"/>
        <v>1884</v>
      </c>
      <c r="O16" s="15" t="s">
        <v>13</v>
      </c>
      <c r="P16" s="39">
        <f>'G-1'!P16+'G-2'!P16+'G-3'!P16+'G-4'!P16</f>
        <v>88</v>
      </c>
      <c r="Q16" s="39">
        <f>'G-1'!Q16+'G-2'!Q16+'G-3'!Q16+'G-4'!Q16</f>
        <v>382</v>
      </c>
      <c r="R16" s="39">
        <f>'G-1'!R16+'G-2'!R16+'G-3'!R16+'G-4'!R16</f>
        <v>17</v>
      </c>
      <c r="S16" s="39">
        <f>'G-1'!S16+'G-2'!S16+'G-3'!S16+'G-4'!S16</f>
        <v>2</v>
      </c>
      <c r="T16" s="6">
        <f t="shared" si="2"/>
        <v>465</v>
      </c>
      <c r="U16" s="95">
        <f t="shared" si="5"/>
        <v>1992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68</v>
      </c>
      <c r="J17" s="39">
        <f>'G-1'!J17+'G-2'!J17+'G-3'!J17+'G-4'!J17</f>
        <v>347</v>
      </c>
      <c r="K17" s="39">
        <f>'G-1'!K17+'G-2'!K17+'G-3'!K17+'G-4'!K17</f>
        <v>22</v>
      </c>
      <c r="L17" s="39">
        <f>'G-1'!L17+'G-2'!L17+'G-3'!L17+'G-4'!L17</f>
        <v>5</v>
      </c>
      <c r="M17" s="6">
        <f t="shared" si="1"/>
        <v>437.5</v>
      </c>
      <c r="N17" s="2">
        <f t="shared" si="4"/>
        <v>1855.5</v>
      </c>
      <c r="O17" s="15" t="s">
        <v>16</v>
      </c>
      <c r="P17" s="39">
        <f>'G-1'!P17+'G-2'!P17+'G-3'!P17+'G-4'!P17</f>
        <v>75</v>
      </c>
      <c r="Q17" s="39">
        <f>'G-1'!Q17+'G-2'!Q17+'G-3'!Q17+'G-4'!Q17</f>
        <v>398</v>
      </c>
      <c r="R17" s="39">
        <f>'G-1'!R17+'G-2'!R17+'G-3'!R17+'G-4'!R17</f>
        <v>25</v>
      </c>
      <c r="S17" s="39">
        <f>'G-1'!S17+'G-2'!S17+'G-3'!S17+'G-4'!S17</f>
        <v>3</v>
      </c>
      <c r="T17" s="6">
        <f t="shared" si="2"/>
        <v>493</v>
      </c>
      <c r="U17" s="95">
        <f t="shared" si="5"/>
        <v>1979.5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53</v>
      </c>
      <c r="J18" s="39">
        <f>'G-1'!J18+'G-2'!J18+'G-3'!J18+'G-4'!J18</f>
        <v>298</v>
      </c>
      <c r="K18" s="39">
        <f>'G-1'!K18+'G-2'!K18+'G-3'!K18+'G-4'!K18</f>
        <v>18</v>
      </c>
      <c r="L18" s="39">
        <f>'G-1'!L18+'G-2'!L18+'G-3'!L18+'G-4'!L18</f>
        <v>4</v>
      </c>
      <c r="M18" s="6">
        <f t="shared" si="1"/>
        <v>370.5</v>
      </c>
      <c r="N18" s="2">
        <f t="shared" si="4"/>
        <v>1758.5</v>
      </c>
      <c r="O18" s="15" t="s">
        <v>41</v>
      </c>
      <c r="P18" s="39">
        <f>'G-1'!P18+'G-2'!P18+'G-3'!P18+'G-4'!P18</f>
        <v>96</v>
      </c>
      <c r="Q18" s="39">
        <f>'G-1'!Q18+'G-2'!Q18+'G-3'!Q18+'G-4'!Q18</f>
        <v>389</v>
      </c>
      <c r="R18" s="39">
        <f>'G-1'!R18+'G-2'!R18+'G-3'!R18+'G-4'!R18</f>
        <v>17</v>
      </c>
      <c r="S18" s="39">
        <f>'G-1'!S18+'G-2'!S18+'G-3'!S18+'G-4'!S18</f>
        <v>1</v>
      </c>
      <c r="T18" s="6">
        <f t="shared" si="2"/>
        <v>473.5</v>
      </c>
      <c r="U18" s="95">
        <f t="shared" si="5"/>
        <v>1942.5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72</v>
      </c>
      <c r="J19" s="39">
        <f>'G-1'!J19+'G-2'!J19+'G-3'!J19+'G-4'!J19</f>
        <v>309</v>
      </c>
      <c r="K19" s="39">
        <f>'G-1'!K19+'G-2'!K19+'G-3'!K19+'G-4'!K19</f>
        <v>19</v>
      </c>
      <c r="L19" s="39">
        <f>'G-1'!L19+'G-2'!L19+'G-3'!L19+'G-4'!L19</f>
        <v>3</v>
      </c>
      <c r="M19" s="6">
        <f t="shared" si="1"/>
        <v>390.5</v>
      </c>
      <c r="N19" s="2">
        <f t="shared" si="4"/>
        <v>1677.5</v>
      </c>
      <c r="O19" s="15" t="s">
        <v>42</v>
      </c>
      <c r="P19" s="39">
        <f>'G-1'!P19+'G-2'!P19+'G-3'!P19+'G-4'!P19</f>
        <v>55</v>
      </c>
      <c r="Q19" s="39">
        <f>'G-1'!Q19+'G-2'!Q19+'G-3'!Q19+'G-4'!Q19</f>
        <v>316</v>
      </c>
      <c r="R19" s="39">
        <f>'G-1'!R19+'G-2'!R19+'G-3'!R19+'G-4'!R19</f>
        <v>31</v>
      </c>
      <c r="S19" s="39">
        <f>'G-1'!S19+'G-2'!S19+'G-3'!S19+'G-4'!S19</f>
        <v>1</v>
      </c>
      <c r="T19" s="6">
        <f t="shared" si="2"/>
        <v>408</v>
      </c>
      <c r="U19" s="95">
        <f t="shared" si="5"/>
        <v>1839.5</v>
      </c>
    </row>
    <row r="20" spans="1:21" ht="24" customHeight="1" x14ac:dyDescent="0.2">
      <c r="A20" s="94" t="s">
        <v>11</v>
      </c>
      <c r="B20" s="39">
        <f>'G-1'!B20+'G-2'!B20+'G-3'!B20+'G-4'!B20</f>
        <v>75</v>
      </c>
      <c r="C20" s="39">
        <f>'G-1'!C20+'G-2'!C20+'G-3'!C20+'G-4'!C20</f>
        <v>319</v>
      </c>
      <c r="D20" s="39">
        <f>'G-1'!D20+'G-2'!D20+'G-3'!D20+'G-4'!D20</f>
        <v>20</v>
      </c>
      <c r="E20" s="39">
        <f>'G-1'!E20+'G-2'!E20+'G-3'!E20+'G-4'!E20</f>
        <v>2</v>
      </c>
      <c r="F20" s="6">
        <f t="shared" si="0"/>
        <v>401.5</v>
      </c>
      <c r="G20" s="2">
        <f t="shared" si="3"/>
        <v>401.5</v>
      </c>
      <c r="H20" s="15" t="s">
        <v>12</v>
      </c>
      <c r="I20" s="39">
        <f>'G-1'!I20+'G-2'!I20+'G-3'!I20+'G-4'!I20</f>
        <v>69</v>
      </c>
      <c r="J20" s="39">
        <f>'G-1'!J20+'G-2'!J20+'G-3'!J20+'G-4'!J20</f>
        <v>303</v>
      </c>
      <c r="K20" s="39">
        <f>'G-1'!K20+'G-2'!K20+'G-3'!K20+'G-4'!K20</f>
        <v>18</v>
      </c>
      <c r="L20" s="39">
        <f>'G-1'!L20+'G-2'!L20+'G-3'!L20+'G-4'!L20</f>
        <v>3</v>
      </c>
      <c r="M20" s="6">
        <f t="shared" si="1"/>
        <v>381</v>
      </c>
      <c r="N20" s="2">
        <f t="shared" si="4"/>
        <v>1579.5</v>
      </c>
      <c r="O20" s="15" t="s">
        <v>109</v>
      </c>
      <c r="P20" s="39">
        <f>'G-1'!P20+'G-2'!P20+'G-3'!P20+'G-4'!P20</f>
        <v>60</v>
      </c>
      <c r="Q20" s="39">
        <f>'G-1'!Q20+'G-2'!Q20+'G-3'!Q20+'G-4'!Q20</f>
        <v>356</v>
      </c>
      <c r="R20" s="39">
        <f>'G-1'!R20+'G-2'!R20+'G-3'!R20+'G-4'!R20</f>
        <v>25</v>
      </c>
      <c r="S20" s="39">
        <f>'G-1'!S20+'G-2'!S20+'G-3'!S20+'G-4'!S20</f>
        <v>1</v>
      </c>
      <c r="T20" s="6">
        <f t="shared" si="2"/>
        <v>438.5</v>
      </c>
      <c r="U20" s="95">
        <f t="shared" si="5"/>
        <v>1813</v>
      </c>
    </row>
    <row r="21" spans="1:21" ht="24" customHeight="1" x14ac:dyDescent="0.2">
      <c r="A21" s="94" t="s">
        <v>14</v>
      </c>
      <c r="B21" s="39">
        <f>'G-1'!B21+'G-2'!B21+'G-3'!B21+'G-4'!B21</f>
        <v>68</v>
      </c>
      <c r="C21" s="39">
        <f>'G-1'!C21+'G-2'!C21+'G-3'!C21+'G-4'!C21</f>
        <v>337</v>
      </c>
      <c r="D21" s="39">
        <f>'G-1'!D21+'G-2'!D21+'G-3'!D21+'G-4'!D21</f>
        <v>24</v>
      </c>
      <c r="E21" s="39">
        <f>'G-1'!E21+'G-2'!E21+'G-3'!E21+'G-4'!E21</f>
        <v>3</v>
      </c>
      <c r="F21" s="6">
        <f t="shared" si="0"/>
        <v>426.5</v>
      </c>
      <c r="G21" s="2">
        <f t="shared" si="3"/>
        <v>828</v>
      </c>
      <c r="H21" s="15" t="s">
        <v>15</v>
      </c>
      <c r="I21" s="39">
        <f>'G-1'!I21+'G-2'!I21+'G-3'!I21+'G-4'!I21</f>
        <v>69</v>
      </c>
      <c r="J21" s="39">
        <f>'G-1'!J21+'G-2'!J21+'G-3'!J21+'G-4'!J21</f>
        <v>299</v>
      </c>
      <c r="K21" s="39">
        <f>'G-1'!K21+'G-2'!K21+'G-3'!K21+'G-4'!K21</f>
        <v>18</v>
      </c>
      <c r="L21" s="39">
        <f>'G-1'!L21+'G-2'!L21+'G-3'!L21+'G-4'!L21</f>
        <v>4</v>
      </c>
      <c r="M21" s="6">
        <f t="shared" si="1"/>
        <v>379.5</v>
      </c>
      <c r="N21" s="2">
        <f t="shared" si="4"/>
        <v>1521.5</v>
      </c>
      <c r="O21" s="15" t="s">
        <v>110</v>
      </c>
      <c r="P21" s="39">
        <f>'G-1'!P21+'G-2'!P21+'G-3'!P21+'G-4'!P21</f>
        <v>54</v>
      </c>
      <c r="Q21" s="39">
        <f>'G-1'!Q21+'G-2'!Q21+'G-3'!Q21+'G-4'!Q21</f>
        <v>324</v>
      </c>
      <c r="R21" s="39">
        <f>'G-1'!R21+'G-2'!R21+'G-3'!R21+'G-4'!R21</f>
        <v>21</v>
      </c>
      <c r="S21" s="39">
        <f>'G-1'!S21+'G-2'!S21+'G-3'!S21+'G-4'!S21</f>
        <v>3</v>
      </c>
      <c r="T21" s="6">
        <f t="shared" si="2"/>
        <v>400.5</v>
      </c>
      <c r="U21" s="95">
        <f t="shared" si="5"/>
        <v>1720.5</v>
      </c>
    </row>
    <row r="22" spans="1:21" ht="24" customHeight="1" x14ac:dyDescent="0.2">
      <c r="A22" s="94" t="s">
        <v>17</v>
      </c>
      <c r="B22" s="39">
        <f>'G-1'!B22+'G-2'!B22+'G-3'!B22+'G-4'!B22</f>
        <v>90</v>
      </c>
      <c r="C22" s="39">
        <f>'G-1'!C22+'G-2'!C22+'G-3'!C22+'G-4'!C22</f>
        <v>342</v>
      </c>
      <c r="D22" s="39">
        <f>'G-1'!D22+'G-2'!D22+'G-3'!D22+'G-4'!D22</f>
        <v>17</v>
      </c>
      <c r="E22" s="39">
        <f>'G-1'!E22+'G-2'!E22+'G-3'!E22+'G-4'!E22</f>
        <v>2</v>
      </c>
      <c r="F22" s="6">
        <f t="shared" si="0"/>
        <v>426</v>
      </c>
      <c r="G22" s="2">
        <f t="shared" si="3"/>
        <v>1254</v>
      </c>
      <c r="H22" s="15" t="s">
        <v>18</v>
      </c>
      <c r="I22" s="39">
        <f>'G-1'!I22+'G-2'!I22+'G-3'!I22+'G-4'!I22</f>
        <v>90</v>
      </c>
      <c r="J22" s="39">
        <f>'G-1'!J22+'G-2'!J22+'G-3'!J22+'G-4'!J22</f>
        <v>368</v>
      </c>
      <c r="K22" s="39">
        <f>'G-1'!K22+'G-2'!K22+'G-3'!K22+'G-4'!K22</f>
        <v>23</v>
      </c>
      <c r="L22" s="39">
        <f>'G-1'!L22+'G-2'!L22+'G-3'!L22+'G-4'!L22</f>
        <v>5</v>
      </c>
      <c r="M22" s="6">
        <f t="shared" si="1"/>
        <v>471.5</v>
      </c>
      <c r="N22" s="2">
        <f t="shared" si="4"/>
        <v>1622.5</v>
      </c>
      <c r="O22" s="15" t="s">
        <v>111</v>
      </c>
      <c r="P22" s="39">
        <f>'G-1'!P22+'G-2'!P22+'G-3'!P22+'G-4'!P22</f>
        <v>48</v>
      </c>
      <c r="Q22" s="39">
        <f>'G-1'!Q22+'G-2'!Q22+'G-3'!Q22+'G-4'!Q22</f>
        <v>300</v>
      </c>
      <c r="R22" s="39">
        <f>'G-1'!R22+'G-2'!R22+'G-3'!R22+'G-4'!R22</f>
        <v>18</v>
      </c>
      <c r="S22" s="39">
        <f>'G-1'!S22+'G-2'!S22+'G-3'!S22+'G-4'!S22</f>
        <v>1</v>
      </c>
      <c r="T22" s="6">
        <f t="shared" si="2"/>
        <v>362.5</v>
      </c>
      <c r="U22" s="95">
        <f t="shared" si="5"/>
        <v>1609.5</v>
      </c>
    </row>
    <row r="23" spans="1:21" ht="24" customHeight="1" x14ac:dyDescent="0.2">
      <c r="A23" s="94" t="s">
        <v>19</v>
      </c>
      <c r="B23" s="39">
        <f>'G-1'!B23+'G-2'!B23+'G-3'!B23+'G-4'!B23</f>
        <v>76</v>
      </c>
      <c r="C23" s="39">
        <f>'G-1'!C23+'G-2'!C23+'G-3'!C23+'G-4'!C23</f>
        <v>337</v>
      </c>
      <c r="D23" s="39">
        <f>'G-1'!D23+'G-2'!D23+'G-3'!D23+'G-4'!D23</f>
        <v>27</v>
      </c>
      <c r="E23" s="39">
        <f>'G-1'!E23+'G-2'!E23+'G-3'!E23+'G-4'!E23</f>
        <v>3</v>
      </c>
      <c r="F23" s="6">
        <f t="shared" si="0"/>
        <v>436.5</v>
      </c>
      <c r="G23" s="2">
        <f t="shared" si="3"/>
        <v>1690.5</v>
      </c>
      <c r="H23" s="15" t="s">
        <v>20</v>
      </c>
      <c r="I23" s="39">
        <f>'G-1'!I23+'G-2'!I23+'G-3'!I23+'G-4'!I23</f>
        <v>96</v>
      </c>
      <c r="J23" s="39">
        <f>'G-1'!J23+'G-2'!J23+'G-3'!J23+'G-4'!J23</f>
        <v>400</v>
      </c>
      <c r="K23" s="39">
        <f>'G-1'!K23+'G-2'!K23+'G-3'!K23+'G-4'!K23</f>
        <v>20</v>
      </c>
      <c r="L23" s="39">
        <f>'G-1'!L23+'G-2'!L23+'G-3'!L23+'G-4'!L23</f>
        <v>6</v>
      </c>
      <c r="M23" s="6">
        <f t="shared" si="1"/>
        <v>503</v>
      </c>
      <c r="N23" s="2">
        <f t="shared" si="4"/>
        <v>1735</v>
      </c>
      <c r="O23" s="15" t="s">
        <v>112</v>
      </c>
      <c r="P23" s="39">
        <f>'G-1'!P23+'G-2'!P23+'G-3'!P23+'G-4'!P23</f>
        <v>43</v>
      </c>
      <c r="Q23" s="39">
        <f>'G-1'!Q23+'G-2'!Q23+'G-3'!Q23+'G-4'!Q23</f>
        <v>336</v>
      </c>
      <c r="R23" s="39">
        <f>'G-1'!R23+'G-2'!R23+'G-3'!R23+'G-4'!R23</f>
        <v>27</v>
      </c>
      <c r="S23" s="39">
        <f>'G-1'!S23+'G-2'!S23+'G-3'!S23+'G-4'!S23</f>
        <v>3</v>
      </c>
      <c r="T23" s="6">
        <f t="shared" si="2"/>
        <v>419</v>
      </c>
      <c r="U23" s="95">
        <f t="shared" si="5"/>
        <v>1620.5</v>
      </c>
    </row>
    <row r="24" spans="1:21" ht="24" customHeight="1" x14ac:dyDescent="0.2">
      <c r="A24" s="94" t="s">
        <v>21</v>
      </c>
      <c r="B24" s="39">
        <f>'G-1'!B24+'G-2'!B24+'G-3'!B24+'G-4'!B24</f>
        <v>70</v>
      </c>
      <c r="C24" s="39">
        <f>'G-1'!C24+'G-2'!C24+'G-3'!C24+'G-4'!C24</f>
        <v>316</v>
      </c>
      <c r="D24" s="39">
        <f>'G-1'!D24+'G-2'!D24+'G-3'!D24+'G-4'!D24</f>
        <v>25</v>
      </c>
      <c r="E24" s="39">
        <f>'G-1'!E24+'G-2'!E24+'G-3'!E24+'G-4'!E24</f>
        <v>3</v>
      </c>
      <c r="F24" s="6">
        <f t="shared" si="0"/>
        <v>408.5</v>
      </c>
      <c r="G24" s="2">
        <f t="shared" si="3"/>
        <v>1697.5</v>
      </c>
      <c r="H24" s="15" t="s">
        <v>22</v>
      </c>
      <c r="I24" s="39">
        <f>'G-1'!I24+'G-2'!I24+'G-3'!I24+'G-4'!I24</f>
        <v>98</v>
      </c>
      <c r="J24" s="39">
        <f>'G-1'!J24+'G-2'!J24+'G-3'!J24+'G-4'!J24</f>
        <v>410</v>
      </c>
      <c r="K24" s="39">
        <f>'G-1'!K24+'G-2'!K24+'G-3'!K24+'G-4'!K24</f>
        <v>23</v>
      </c>
      <c r="L24" s="39">
        <f>'G-1'!L24+'G-2'!L24+'G-3'!L24+'G-4'!L24</f>
        <v>5</v>
      </c>
      <c r="M24" s="6">
        <f t="shared" si="1"/>
        <v>517.5</v>
      </c>
      <c r="N24" s="2">
        <f t="shared" si="4"/>
        <v>1871.5</v>
      </c>
      <c r="O24" s="15" t="s">
        <v>118</v>
      </c>
      <c r="P24" s="39">
        <f>'G-1'!P24+'G-2'!P24+'G-3'!P24+'G-4'!P24</f>
        <v>37</v>
      </c>
      <c r="Q24" s="39">
        <f>'G-1'!Q24+'G-2'!Q24+'G-3'!Q24+'G-4'!Q24</f>
        <v>317</v>
      </c>
      <c r="R24" s="39">
        <f>'G-1'!R24+'G-2'!R24+'G-3'!R24+'G-4'!R24</f>
        <v>19</v>
      </c>
      <c r="S24" s="39">
        <f>'G-1'!S24+'G-2'!S24+'G-3'!S24+'G-4'!S24</f>
        <v>1</v>
      </c>
      <c r="T24" s="6">
        <f t="shared" si="2"/>
        <v>376</v>
      </c>
      <c r="U24" s="95">
        <f t="shared" si="5"/>
        <v>1558</v>
      </c>
    </row>
    <row r="25" spans="1:21" ht="24" customHeight="1" x14ac:dyDescent="0.2">
      <c r="A25" s="94" t="s">
        <v>23</v>
      </c>
      <c r="B25" s="39">
        <f>'G-1'!B25+'G-2'!B25+'G-3'!B25+'G-4'!B25</f>
        <v>73</v>
      </c>
      <c r="C25" s="39">
        <f>'G-1'!C25+'G-2'!C25+'G-3'!C25+'G-4'!C25</f>
        <v>356</v>
      </c>
      <c r="D25" s="39">
        <f>'G-1'!D25+'G-2'!D25+'G-3'!D25+'G-4'!D25</f>
        <v>25</v>
      </c>
      <c r="E25" s="39">
        <f>'G-1'!E25+'G-2'!E25+'G-3'!E25+'G-4'!E25</f>
        <v>6</v>
      </c>
      <c r="F25" s="6">
        <f t="shared" si="0"/>
        <v>457.5</v>
      </c>
      <c r="G25" s="2">
        <f t="shared" si="3"/>
        <v>1728.5</v>
      </c>
      <c r="H25" s="15" t="s">
        <v>24</v>
      </c>
      <c r="I25" s="39">
        <f>'G-1'!I25+'G-2'!I25+'G-3'!I25+'G-4'!I25</f>
        <v>75</v>
      </c>
      <c r="J25" s="39">
        <f>'G-1'!J25+'G-2'!J25+'G-3'!J25+'G-4'!J25</f>
        <v>453</v>
      </c>
      <c r="K25" s="39">
        <f>'G-1'!K25+'G-2'!K25+'G-3'!K25+'G-4'!K25</f>
        <v>26</v>
      </c>
      <c r="L25" s="39">
        <f>'G-1'!L25+'G-2'!L25+'G-3'!L25+'G-4'!L25</f>
        <v>6</v>
      </c>
      <c r="M25" s="6">
        <f t="shared" si="1"/>
        <v>557.5</v>
      </c>
      <c r="N25" s="2">
        <f t="shared" si="4"/>
        <v>2049.5</v>
      </c>
      <c r="O25" s="15" t="s">
        <v>119</v>
      </c>
      <c r="P25" s="39">
        <f>'G-1'!P25+'G-2'!P25+'G-3'!P25+'G-4'!P25</f>
        <v>29</v>
      </c>
      <c r="Q25" s="39">
        <f>'G-1'!Q25+'G-2'!Q25+'G-3'!Q25+'G-4'!Q25</f>
        <v>262</v>
      </c>
      <c r="R25" s="39">
        <f>'G-1'!R25+'G-2'!R25+'G-3'!R25+'G-4'!R25</f>
        <v>14</v>
      </c>
      <c r="S25" s="39">
        <f>'G-1'!S25+'G-2'!S25+'G-3'!S25+'G-4'!S25</f>
        <v>0</v>
      </c>
      <c r="T25" s="6">
        <f t="shared" si="2"/>
        <v>304.5</v>
      </c>
      <c r="U25" s="95">
        <f t="shared" si="5"/>
        <v>1462</v>
      </c>
    </row>
    <row r="26" spans="1:21" ht="24" customHeight="1" x14ac:dyDescent="0.2">
      <c r="A26" s="94" t="s">
        <v>37</v>
      </c>
      <c r="B26" s="39">
        <f>'G-1'!B26+'G-2'!B26+'G-3'!B26+'G-4'!B26</f>
        <v>96</v>
      </c>
      <c r="C26" s="39">
        <f>'G-1'!C26+'G-2'!C26+'G-3'!C26+'G-4'!C26</f>
        <v>327</v>
      </c>
      <c r="D26" s="39">
        <f>'G-1'!D26+'G-2'!D26+'G-3'!D26+'G-4'!D26</f>
        <v>24</v>
      </c>
      <c r="E26" s="39">
        <f>'G-1'!E26+'G-2'!E26+'G-3'!E26+'G-4'!E26</f>
        <v>4</v>
      </c>
      <c r="F26" s="6">
        <f t="shared" si="0"/>
        <v>433</v>
      </c>
      <c r="G26" s="2">
        <f t="shared" si="3"/>
        <v>1735.5</v>
      </c>
      <c r="H26" s="15" t="s">
        <v>25</v>
      </c>
      <c r="I26" s="39">
        <f>'G-1'!I26+'G-2'!I26+'G-3'!I26+'G-4'!I26</f>
        <v>69</v>
      </c>
      <c r="J26" s="39">
        <f>'G-1'!J26+'G-2'!J26+'G-3'!J26+'G-4'!J26</f>
        <v>381</v>
      </c>
      <c r="K26" s="39">
        <f>'G-1'!K26+'G-2'!K26+'G-3'!K26+'G-4'!K26</f>
        <v>23</v>
      </c>
      <c r="L26" s="39">
        <f>'G-1'!L26+'G-2'!L26+'G-3'!L26+'G-4'!L26</f>
        <v>4</v>
      </c>
      <c r="M26" s="6">
        <f t="shared" si="1"/>
        <v>471.5</v>
      </c>
      <c r="N26" s="2">
        <f t="shared" si="4"/>
        <v>2049.5</v>
      </c>
      <c r="O26" s="15" t="s">
        <v>120</v>
      </c>
      <c r="P26" s="39">
        <f>'G-1'!P26+'G-2'!P26+'G-3'!P26+'G-4'!P26</f>
        <v>36</v>
      </c>
      <c r="Q26" s="39">
        <f>'G-1'!Q26+'G-2'!Q26+'G-3'!Q26+'G-4'!Q26</f>
        <v>277</v>
      </c>
      <c r="R26" s="39">
        <f>'G-1'!R26+'G-2'!R26+'G-3'!R26+'G-4'!R26</f>
        <v>17</v>
      </c>
      <c r="S26" s="39">
        <f>'G-1'!S26+'G-2'!S26+'G-3'!S26+'G-4'!S26</f>
        <v>0</v>
      </c>
      <c r="T26" s="6">
        <f t="shared" si="2"/>
        <v>329</v>
      </c>
      <c r="U26" s="95">
        <f t="shared" si="5"/>
        <v>1428.5</v>
      </c>
    </row>
    <row r="27" spans="1:21" ht="24" customHeight="1" x14ac:dyDescent="0.2">
      <c r="A27" s="94" t="s">
        <v>38</v>
      </c>
      <c r="B27" s="39">
        <f>'G-1'!B27+'G-2'!B27+'G-3'!B27+'G-4'!B27</f>
        <v>71</v>
      </c>
      <c r="C27" s="39">
        <f>'G-1'!C27+'G-2'!C27+'G-3'!C27+'G-4'!C27</f>
        <v>328</v>
      </c>
      <c r="D27" s="39">
        <f>'G-1'!D27+'G-2'!D27+'G-3'!D27+'G-4'!D27</f>
        <v>24</v>
      </c>
      <c r="E27" s="39">
        <f>'G-1'!E27+'G-2'!E27+'G-3'!E27+'G-4'!E27</f>
        <v>1</v>
      </c>
      <c r="F27" s="6">
        <f t="shared" si="0"/>
        <v>414</v>
      </c>
      <c r="G27" s="2">
        <f t="shared" si="3"/>
        <v>1713</v>
      </c>
      <c r="H27" s="15" t="s">
        <v>26</v>
      </c>
      <c r="I27" s="39">
        <f>'G-1'!I27+'G-2'!I27+'G-3'!I27+'G-4'!I27</f>
        <v>78</v>
      </c>
      <c r="J27" s="39">
        <f>'G-1'!J27+'G-2'!J27+'G-3'!J27+'G-4'!J27</f>
        <v>394</v>
      </c>
      <c r="K27" s="39">
        <f>'G-1'!K27+'G-2'!K27+'G-3'!K27+'G-4'!K27</f>
        <v>21</v>
      </c>
      <c r="L27" s="39">
        <f>'G-1'!L27+'G-2'!L27+'G-3'!L27+'G-4'!L27</f>
        <v>8</v>
      </c>
      <c r="M27" s="6">
        <f t="shared" si="1"/>
        <v>495</v>
      </c>
      <c r="N27" s="2">
        <f t="shared" si="4"/>
        <v>2041.5</v>
      </c>
      <c r="O27" s="15" t="s">
        <v>121</v>
      </c>
      <c r="P27" s="39">
        <f>'G-1'!P27+'G-2'!P27+'G-3'!P27+'G-4'!P27</f>
        <v>28</v>
      </c>
      <c r="Q27" s="39">
        <f>'G-1'!Q27+'G-2'!Q27+'G-3'!Q27+'G-4'!Q27</f>
        <v>271</v>
      </c>
      <c r="R27" s="39">
        <f>'G-1'!R27+'G-2'!R27+'G-3'!R27+'G-4'!R27</f>
        <v>18</v>
      </c>
      <c r="S27" s="39">
        <f>'G-1'!S27+'G-2'!S27+'G-3'!S27+'G-4'!S27</f>
        <v>0</v>
      </c>
      <c r="T27" s="6">
        <f t="shared" si="2"/>
        <v>321</v>
      </c>
      <c r="U27" s="95">
        <f t="shared" si="5"/>
        <v>1330.5</v>
      </c>
    </row>
    <row r="28" spans="1:21" ht="24" customHeight="1" x14ac:dyDescent="0.2">
      <c r="A28" s="94" t="s">
        <v>39</v>
      </c>
      <c r="B28" s="39">
        <f>'G-1'!B28+'G-2'!B28+'G-3'!B28+'G-4'!B28</f>
        <v>70</v>
      </c>
      <c r="C28" s="39">
        <f>'G-1'!C28+'G-2'!C28+'G-3'!C28+'G-4'!C28</f>
        <v>298</v>
      </c>
      <c r="D28" s="39">
        <f>'G-1'!D28+'G-2'!D28+'G-3'!D28+'G-4'!D28</f>
        <v>19</v>
      </c>
      <c r="E28" s="39">
        <f>'G-1'!E28+'G-2'!E28+'G-3'!E28+'G-4'!E28</f>
        <v>2</v>
      </c>
      <c r="F28" s="6">
        <f t="shared" si="0"/>
        <v>376</v>
      </c>
      <c r="G28" s="2">
        <f t="shared" si="3"/>
        <v>1680.5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1524</v>
      </c>
      <c r="O28" s="15" t="s">
        <v>122</v>
      </c>
      <c r="P28" s="39">
        <f>'G-1'!P28+'G-2'!P28+'G-3'!P28+'G-4'!P28</f>
        <v>22</v>
      </c>
      <c r="Q28" s="39">
        <f>'G-1'!Q28+'G-2'!Q28+'G-3'!Q28+'G-4'!Q28</f>
        <v>244</v>
      </c>
      <c r="R28" s="39">
        <f>'G-1'!R28+'G-2'!R28+'G-3'!R28+'G-4'!R28</f>
        <v>14</v>
      </c>
      <c r="S28" s="39">
        <f>'G-1'!S28+'G-2'!S28+'G-3'!S28+'G-4'!S28</f>
        <v>1</v>
      </c>
      <c r="T28" s="6">
        <f t="shared" si="2"/>
        <v>285.5</v>
      </c>
      <c r="U28" s="95">
        <f t="shared" si="5"/>
        <v>1240</v>
      </c>
    </row>
    <row r="29" spans="1:21" ht="24" customHeight="1" x14ac:dyDescent="0.2">
      <c r="A29" s="94" t="s">
        <v>40</v>
      </c>
      <c r="B29" s="39">
        <f>'G-1'!B29+'G-2'!B29+'G-3'!B29+'G-4'!B29</f>
        <v>80</v>
      </c>
      <c r="C29" s="39">
        <f>'G-1'!C29+'G-2'!C29+'G-3'!C29+'G-4'!C29</f>
        <v>305</v>
      </c>
      <c r="D29" s="39">
        <f>'G-1'!D29+'G-2'!D29+'G-3'!D29+'G-4'!D29</f>
        <v>25</v>
      </c>
      <c r="E29" s="39">
        <f>'G-1'!E29+'G-2'!E29+'G-3'!E29+'G-4'!E29</f>
        <v>4</v>
      </c>
      <c r="F29" s="6">
        <f t="shared" si="0"/>
        <v>405</v>
      </c>
      <c r="G29" s="2">
        <f t="shared" si="3"/>
        <v>1628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966.5</v>
      </c>
      <c r="O29" s="15" t="s">
        <v>123</v>
      </c>
      <c r="P29" s="39">
        <f>'G-1'!P29+'G-2'!P29+'G-3'!P29+'G-4'!P29</f>
        <v>23</v>
      </c>
      <c r="Q29" s="39">
        <f>'G-1'!Q29+'G-2'!Q29+'G-3'!Q29+'G-4'!Q29</f>
        <v>216</v>
      </c>
      <c r="R29" s="39">
        <f>'G-1'!R29+'G-2'!R29+'G-3'!R29+'G-4'!R29</f>
        <v>12</v>
      </c>
      <c r="S29" s="39">
        <f>'G-1'!S29+'G-2'!S29+'G-3'!S29+'G-4'!S29</f>
        <v>0</v>
      </c>
      <c r="T29" s="6">
        <f t="shared" si="2"/>
        <v>251.5</v>
      </c>
      <c r="U29" s="95">
        <f t="shared" si="5"/>
        <v>1187</v>
      </c>
    </row>
    <row r="30" spans="1:21" ht="24" customHeight="1" x14ac:dyDescent="0.2">
      <c r="A30" s="94" t="s">
        <v>103</v>
      </c>
      <c r="B30" s="39">
        <f>'G-1'!B30+'G-2'!B30+'G-3'!B30+'G-4'!B30</f>
        <v>81</v>
      </c>
      <c r="C30" s="39">
        <f>'G-1'!C30+'G-2'!C30+'G-3'!C30+'G-4'!C30</f>
        <v>354</v>
      </c>
      <c r="D30" s="39">
        <f>'G-1'!D30+'G-2'!D30+'G-3'!D30+'G-4'!D30</f>
        <v>23</v>
      </c>
      <c r="E30" s="39">
        <f>'G-1'!E30+'G-2'!E30+'G-3'!E30+'G-4'!E30</f>
        <v>5</v>
      </c>
      <c r="F30" s="6">
        <f t="shared" si="0"/>
        <v>453</v>
      </c>
      <c r="G30" s="2">
        <f t="shared" si="3"/>
        <v>1648</v>
      </c>
      <c r="H30" s="16" t="s">
        <v>132</v>
      </c>
      <c r="I30" s="39">
        <f>'G-1'!I30+'G-2'!I30+'G-3'!I30+'G-4'!I30</f>
        <v>80</v>
      </c>
      <c r="J30" s="39">
        <f>'G-1'!J30+'G-2'!J30+'G-3'!J30+'G-4'!J30</f>
        <v>366</v>
      </c>
      <c r="K30" s="39">
        <f>'G-1'!K30+'G-2'!K30+'G-3'!K30+'G-4'!K30</f>
        <v>20</v>
      </c>
      <c r="L30" s="39">
        <f>'G-1'!L30+'G-2'!L30+'G-3'!L30+'G-4'!L30</f>
        <v>1</v>
      </c>
      <c r="M30" s="6">
        <f t="shared" si="1"/>
        <v>448.5</v>
      </c>
      <c r="N30" s="2">
        <f t="shared" si="4"/>
        <v>943.5</v>
      </c>
      <c r="O30" s="15" t="s">
        <v>124</v>
      </c>
      <c r="P30" s="99">
        <f>'G-1'!P30+'G-2'!P30+'G-3'!P30+'G-4'!P30</f>
        <v>21</v>
      </c>
      <c r="Q30" s="99">
        <f>'G-1'!Q30+'G-2'!Q30+'G-3'!Q30+'G-4'!Q30</f>
        <v>204</v>
      </c>
      <c r="R30" s="99">
        <f>'G-1'!R30+'G-2'!R30+'G-3'!R30+'G-4'!R30</f>
        <v>9</v>
      </c>
      <c r="S30" s="99">
        <f>'G-1'!S30+'G-2'!S30+'G-3'!S30+'G-4'!S30</f>
        <v>0</v>
      </c>
      <c r="T30" s="6">
        <f t="shared" ref="T30:T31" si="6">P30*0.5+Q30*1+R30*2+S30*2.5</f>
        <v>232.5</v>
      </c>
      <c r="U30" s="95">
        <f t="shared" ref="U30:U31" si="7">T30+T29+T28+T27</f>
        <v>1090.5</v>
      </c>
    </row>
    <row r="31" spans="1:21" ht="24" customHeight="1" thickBot="1" x14ac:dyDescent="0.25">
      <c r="A31" s="96" t="s">
        <v>104</v>
      </c>
      <c r="B31" s="40">
        <f>'G-1'!B31+'G-2'!B31+'G-3'!B31+'G-4'!B31</f>
        <v>82</v>
      </c>
      <c r="C31" s="40">
        <f>'G-1'!C31+'G-2'!C31+'G-3'!C31+'G-4'!C31</f>
        <v>364</v>
      </c>
      <c r="D31" s="40">
        <f>'G-1'!D31+'G-2'!D31+'G-3'!D31+'G-4'!D31</f>
        <v>25</v>
      </c>
      <c r="E31" s="40">
        <f>'G-1'!E31+'G-2'!E31+'G-3'!E31+'G-4'!E31</f>
        <v>8</v>
      </c>
      <c r="F31" s="7">
        <f t="shared" si="0"/>
        <v>475</v>
      </c>
      <c r="G31" s="3">
        <f t="shared" si="3"/>
        <v>1709</v>
      </c>
      <c r="H31" s="17" t="s">
        <v>133</v>
      </c>
      <c r="I31" s="40">
        <f>'G-1'!I31+'G-2'!I31+'G-3'!I31+'G-4'!I31</f>
        <v>90</v>
      </c>
      <c r="J31" s="40">
        <f>'G-1'!J31+'G-2'!J31+'G-3'!J31+'G-4'!J31</f>
        <v>402</v>
      </c>
      <c r="K31" s="40">
        <f>'G-1'!K31+'G-2'!K31+'G-3'!K31+'G-4'!K31</f>
        <v>25</v>
      </c>
      <c r="L31" s="40">
        <f>'G-1'!L31+'G-2'!L31+'G-3'!L31+'G-4'!L31</f>
        <v>5</v>
      </c>
      <c r="M31" s="7">
        <f t="shared" si="1"/>
        <v>509.5</v>
      </c>
      <c r="N31" s="3">
        <f t="shared" si="4"/>
        <v>958</v>
      </c>
      <c r="O31" s="104" t="s">
        <v>125</v>
      </c>
      <c r="P31" s="105">
        <f>'G-1'!P31+'G-2'!P31+'G-3'!P31+'G-4'!P31</f>
        <v>14</v>
      </c>
      <c r="Q31" s="105">
        <f>'G-1'!Q31+'G-2'!Q31+'G-3'!Q31+'G-4'!Q31</f>
        <v>173</v>
      </c>
      <c r="R31" s="105">
        <f>'G-1'!R31+'G-2'!R31+'G-3'!R31+'G-4'!R31</f>
        <v>7</v>
      </c>
      <c r="S31" s="105">
        <f>'G-1'!S31+'G-2'!S31+'G-3'!S31+'G-4'!S31</f>
        <v>0</v>
      </c>
      <c r="T31" s="7">
        <f t="shared" si="6"/>
        <v>194</v>
      </c>
      <c r="U31" s="97">
        <f t="shared" si="7"/>
        <v>963.5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1735.5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2049.5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2003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142</v>
      </c>
      <c r="G33" s="47"/>
      <c r="H33" s="111"/>
      <c r="I33" s="112"/>
      <c r="J33" s="43" t="s">
        <v>58</v>
      </c>
      <c r="K33" s="45"/>
      <c r="L33" s="45"/>
      <c r="M33" s="46" t="s">
        <v>143</v>
      </c>
      <c r="N33" s="47"/>
      <c r="O33" s="111"/>
      <c r="P33" s="112"/>
      <c r="Q33" s="43" t="s">
        <v>58</v>
      </c>
      <c r="R33" s="45"/>
      <c r="S33" s="45"/>
      <c r="T33" s="46" t="s">
        <v>137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N42" sqref="N4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84 - CR 44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 t="s">
        <v>144</v>
      </c>
      <c r="D6" s="147"/>
      <c r="E6" s="147"/>
      <c r="F6" s="56"/>
      <c r="G6" s="57"/>
      <c r="H6" s="48" t="s">
        <v>54</v>
      </c>
      <c r="I6" s="148">
        <f>'G-1'!S6</f>
        <v>43095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/>
      <c r="C10" s="67"/>
      <c r="D10" s="68" t="s">
        <v>76</v>
      </c>
      <c r="E10" s="164">
        <v>0</v>
      </c>
      <c r="F10" s="164">
        <v>0</v>
      </c>
      <c r="G10" s="164">
        <v>0</v>
      </c>
      <c r="H10" s="164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59"/>
      <c r="B11" s="162"/>
      <c r="C11" s="67" t="s">
        <v>77</v>
      </c>
      <c r="D11" s="70" t="s">
        <v>78</v>
      </c>
      <c r="E11" s="165">
        <v>0</v>
      </c>
      <c r="F11" s="165">
        <v>0</v>
      </c>
      <c r="G11" s="165">
        <v>0</v>
      </c>
      <c r="H11" s="165">
        <v>0</v>
      </c>
      <c r="I11" s="71">
        <f t="shared" ref="I11:I45" si="0">E11*0.5+F11+G11*2+H11*2.5</f>
        <v>0</v>
      </c>
      <c r="J11" s="72" t="str">
        <f>IF(I11=0,"0,00",I11/SUM(I10:I12)*100)</f>
        <v>0,00</v>
      </c>
    </row>
    <row r="12" spans="1:10" x14ac:dyDescent="0.2">
      <c r="A12" s="159"/>
      <c r="B12" s="162"/>
      <c r="C12" s="73" t="s">
        <v>85</v>
      </c>
      <c r="D12" s="74" t="s">
        <v>79</v>
      </c>
      <c r="E12" s="166">
        <v>0</v>
      </c>
      <c r="F12" s="166">
        <v>0</v>
      </c>
      <c r="G12" s="166">
        <v>0</v>
      </c>
      <c r="H12" s="166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59"/>
      <c r="B13" s="162"/>
      <c r="C13" s="77"/>
      <c r="D13" s="68" t="s">
        <v>76</v>
      </c>
      <c r="E13" s="164">
        <v>0</v>
      </c>
      <c r="F13" s="164">
        <v>0</v>
      </c>
      <c r="G13" s="164">
        <v>0</v>
      </c>
      <c r="H13" s="164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59"/>
      <c r="B14" s="162"/>
      <c r="C14" s="67" t="s">
        <v>80</v>
      </c>
      <c r="D14" s="70" t="s">
        <v>78</v>
      </c>
      <c r="E14" s="165">
        <v>0</v>
      </c>
      <c r="F14" s="165">
        <v>0</v>
      </c>
      <c r="G14" s="165">
        <v>0</v>
      </c>
      <c r="H14" s="165">
        <v>0</v>
      </c>
      <c r="I14" s="71">
        <f t="shared" si="0"/>
        <v>0</v>
      </c>
      <c r="J14" s="72" t="str">
        <f>IF(I14=0,"0,00",I14/SUM(I13:I15)*100)</f>
        <v>0,00</v>
      </c>
    </row>
    <row r="15" spans="1:10" x14ac:dyDescent="0.2">
      <c r="A15" s="159"/>
      <c r="B15" s="162"/>
      <c r="C15" s="73" t="s">
        <v>86</v>
      </c>
      <c r="D15" s="74" t="s">
        <v>79</v>
      </c>
      <c r="E15" s="166">
        <v>0</v>
      </c>
      <c r="F15" s="166">
        <v>0</v>
      </c>
      <c r="G15" s="166">
        <v>0</v>
      </c>
      <c r="H15" s="166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59"/>
      <c r="B16" s="162"/>
      <c r="C16" s="77"/>
      <c r="D16" s="68" t="s">
        <v>76</v>
      </c>
      <c r="E16" s="164">
        <v>0</v>
      </c>
      <c r="F16" s="164">
        <v>0</v>
      </c>
      <c r="G16" s="164">
        <v>0</v>
      </c>
      <c r="H16" s="164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59"/>
      <c r="B17" s="162"/>
      <c r="C17" s="67" t="s">
        <v>81</v>
      </c>
      <c r="D17" s="70" t="s">
        <v>78</v>
      </c>
      <c r="E17" s="165">
        <v>0</v>
      </c>
      <c r="F17" s="165">
        <v>0</v>
      </c>
      <c r="G17" s="165">
        <v>0</v>
      </c>
      <c r="H17" s="165">
        <v>0</v>
      </c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60"/>
      <c r="B18" s="163"/>
      <c r="C18" s="78" t="s">
        <v>87</v>
      </c>
      <c r="D18" s="74" t="s">
        <v>79</v>
      </c>
      <c r="E18" s="166">
        <v>0</v>
      </c>
      <c r="F18" s="166">
        <v>0</v>
      </c>
      <c r="G18" s="166">
        <v>0</v>
      </c>
      <c r="H18" s="166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58" t="s">
        <v>82</v>
      </c>
      <c r="B19" s="161">
        <v>3</v>
      </c>
      <c r="C19" s="79"/>
      <c r="D19" s="68" t="s">
        <v>76</v>
      </c>
      <c r="E19" s="42">
        <v>0</v>
      </c>
      <c r="F19" s="42">
        <v>0</v>
      </c>
      <c r="G19" s="42">
        <v>0</v>
      </c>
      <c r="H19" s="42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59"/>
      <c r="B20" s="162"/>
      <c r="C20" s="67" t="s">
        <v>77</v>
      </c>
      <c r="D20" s="70" t="s">
        <v>78</v>
      </c>
      <c r="E20" s="71">
        <v>111</v>
      </c>
      <c r="F20" s="71">
        <v>454</v>
      </c>
      <c r="G20" s="71">
        <v>41</v>
      </c>
      <c r="H20" s="71">
        <v>12</v>
      </c>
      <c r="I20" s="71">
        <f t="shared" si="0"/>
        <v>621.5</v>
      </c>
      <c r="J20" s="72">
        <f>IF(I20=0,"0,00",I20/SUM(I19:I21)*100)</f>
        <v>91.464311994113316</v>
      </c>
    </row>
    <row r="21" spans="1:10" x14ac:dyDescent="0.2">
      <c r="A21" s="159"/>
      <c r="B21" s="162"/>
      <c r="C21" s="73" t="s">
        <v>88</v>
      </c>
      <c r="D21" s="74" t="s">
        <v>79</v>
      </c>
      <c r="E21" s="41">
        <v>8</v>
      </c>
      <c r="F21" s="41">
        <v>54</v>
      </c>
      <c r="G21" s="41">
        <v>0</v>
      </c>
      <c r="H21" s="41">
        <v>0</v>
      </c>
      <c r="I21" s="75">
        <f t="shared" si="0"/>
        <v>58</v>
      </c>
      <c r="J21" s="76">
        <f>IF(I21=0,"0,00",I21/SUM(I19:I21)*100)</f>
        <v>8.5356880058866818</v>
      </c>
    </row>
    <row r="22" spans="1:10" x14ac:dyDescent="0.2">
      <c r="A22" s="159"/>
      <c r="B22" s="162"/>
      <c r="C22" s="77"/>
      <c r="D22" s="68" t="s">
        <v>76</v>
      </c>
      <c r="E22" s="42">
        <v>0</v>
      </c>
      <c r="F22" s="42">
        <v>0</v>
      </c>
      <c r="G22" s="42">
        <v>0</v>
      </c>
      <c r="H22" s="42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59"/>
      <c r="B23" s="162"/>
      <c r="C23" s="67" t="s">
        <v>80</v>
      </c>
      <c r="D23" s="70" t="s">
        <v>78</v>
      </c>
      <c r="E23" s="71">
        <v>99</v>
      </c>
      <c r="F23" s="71">
        <v>526</v>
      </c>
      <c r="G23" s="71">
        <v>34</v>
      </c>
      <c r="H23" s="71">
        <v>9</v>
      </c>
      <c r="I23" s="71">
        <f t="shared" si="0"/>
        <v>666</v>
      </c>
      <c r="J23" s="72">
        <f>IF(I23=0,"0,00",I23/SUM(I22:I24)*100)</f>
        <v>92.951849267271456</v>
      </c>
    </row>
    <row r="24" spans="1:10" x14ac:dyDescent="0.2">
      <c r="A24" s="159"/>
      <c r="B24" s="162"/>
      <c r="C24" s="73" t="s">
        <v>89</v>
      </c>
      <c r="D24" s="74" t="s">
        <v>79</v>
      </c>
      <c r="E24" s="41">
        <v>9</v>
      </c>
      <c r="F24" s="41">
        <v>46</v>
      </c>
      <c r="G24" s="41">
        <v>0</v>
      </c>
      <c r="H24" s="41">
        <v>0</v>
      </c>
      <c r="I24" s="75">
        <f t="shared" si="0"/>
        <v>50.5</v>
      </c>
      <c r="J24" s="76">
        <f>IF(I24=0,"0,00",I24/SUM(I22:I24)*100)</f>
        <v>7.0481507327285424</v>
      </c>
    </row>
    <row r="25" spans="1:10" x14ac:dyDescent="0.2">
      <c r="A25" s="159"/>
      <c r="B25" s="162"/>
      <c r="C25" s="77"/>
      <c r="D25" s="68" t="s">
        <v>76</v>
      </c>
      <c r="E25" s="42">
        <v>0</v>
      </c>
      <c r="F25" s="42">
        <v>0</v>
      </c>
      <c r="G25" s="42">
        <v>0</v>
      </c>
      <c r="H25" s="42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59"/>
      <c r="B26" s="162"/>
      <c r="C26" s="67" t="s">
        <v>81</v>
      </c>
      <c r="D26" s="70" t="s">
        <v>78</v>
      </c>
      <c r="E26" s="71">
        <v>104</v>
      </c>
      <c r="F26" s="71">
        <v>412</v>
      </c>
      <c r="G26" s="71">
        <v>42</v>
      </c>
      <c r="H26" s="71">
        <v>2</v>
      </c>
      <c r="I26" s="71">
        <f t="shared" si="0"/>
        <v>553</v>
      </c>
      <c r="J26" s="72">
        <f>IF(I26=0,"0,00",I26/SUM(I25:I27)*100)</f>
        <v>88.127490039840637</v>
      </c>
    </row>
    <row r="27" spans="1:10" x14ac:dyDescent="0.2">
      <c r="A27" s="160"/>
      <c r="B27" s="163"/>
      <c r="C27" s="78" t="s">
        <v>90</v>
      </c>
      <c r="D27" s="74" t="s">
        <v>79</v>
      </c>
      <c r="E27" s="41">
        <v>9</v>
      </c>
      <c r="F27" s="41">
        <v>70</v>
      </c>
      <c r="G27" s="41">
        <v>0</v>
      </c>
      <c r="H27" s="41">
        <v>0</v>
      </c>
      <c r="I27" s="75">
        <f t="shared" si="0"/>
        <v>74.5</v>
      </c>
      <c r="J27" s="76">
        <f>IF(I27=0,"0,00",I27/SUM(I25:I27)*100)</f>
        <v>11.872509960159363</v>
      </c>
    </row>
    <row r="28" spans="1:10" x14ac:dyDescent="0.2">
      <c r="A28" s="158" t="s">
        <v>83</v>
      </c>
      <c r="B28" s="161">
        <v>2</v>
      </c>
      <c r="C28" s="79"/>
      <c r="D28" s="68" t="s">
        <v>76</v>
      </c>
      <c r="E28" s="42">
        <v>3</v>
      </c>
      <c r="F28" s="42">
        <v>3</v>
      </c>
      <c r="G28" s="42">
        <v>0</v>
      </c>
      <c r="H28" s="42">
        <v>0</v>
      </c>
      <c r="I28" s="42">
        <f t="shared" si="0"/>
        <v>4.5</v>
      </c>
      <c r="J28" s="69">
        <f>IF(I28=0,"0,00",I28/SUM(I28:I30)*100)</f>
        <v>1.8108651911468814</v>
      </c>
    </row>
    <row r="29" spans="1:10" x14ac:dyDescent="0.2">
      <c r="A29" s="159"/>
      <c r="B29" s="162"/>
      <c r="C29" s="67" t="s">
        <v>77</v>
      </c>
      <c r="D29" s="70" t="s">
        <v>78</v>
      </c>
      <c r="E29" s="71">
        <v>41</v>
      </c>
      <c r="F29" s="71">
        <v>207</v>
      </c>
      <c r="G29" s="71">
        <v>7</v>
      </c>
      <c r="H29" s="71">
        <v>1</v>
      </c>
      <c r="I29" s="71">
        <f t="shared" si="0"/>
        <v>244</v>
      </c>
      <c r="J29" s="72">
        <f>IF(I29=0,"0,00",I29/SUM(I28:I30)*100)</f>
        <v>98.189134808853112</v>
      </c>
    </row>
    <row r="30" spans="1:10" x14ac:dyDescent="0.2">
      <c r="A30" s="159"/>
      <c r="B30" s="162"/>
      <c r="C30" s="73" t="s">
        <v>91</v>
      </c>
      <c r="D30" s="74" t="s">
        <v>79</v>
      </c>
      <c r="E30" s="41">
        <v>0</v>
      </c>
      <c r="F30" s="41">
        <v>0</v>
      </c>
      <c r="G30" s="41">
        <v>0</v>
      </c>
      <c r="H30" s="41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59"/>
      <c r="B31" s="162"/>
      <c r="C31" s="77"/>
      <c r="D31" s="68" t="s">
        <v>76</v>
      </c>
      <c r="E31" s="42">
        <v>3</v>
      </c>
      <c r="F31" s="42">
        <v>30</v>
      </c>
      <c r="G31" s="42">
        <v>1</v>
      </c>
      <c r="H31" s="42">
        <v>1</v>
      </c>
      <c r="I31" s="42">
        <f t="shared" si="0"/>
        <v>36</v>
      </c>
      <c r="J31" s="69">
        <f>IF(I31=0,"0,00",I31/SUM(I31:I33)*100)</f>
        <v>14.399999999999999</v>
      </c>
    </row>
    <row r="32" spans="1:10" x14ac:dyDescent="0.2">
      <c r="A32" s="159"/>
      <c r="B32" s="162"/>
      <c r="C32" s="67" t="s">
        <v>80</v>
      </c>
      <c r="D32" s="70" t="s">
        <v>78</v>
      </c>
      <c r="E32" s="71">
        <v>36</v>
      </c>
      <c r="F32" s="71">
        <v>173</v>
      </c>
      <c r="G32" s="71">
        <v>9</v>
      </c>
      <c r="H32" s="71">
        <v>2</v>
      </c>
      <c r="I32" s="71">
        <f t="shared" si="0"/>
        <v>214</v>
      </c>
      <c r="J32" s="72">
        <f>IF(I32=0,"0,00",I32/SUM(I31:I33)*100)</f>
        <v>85.6</v>
      </c>
    </row>
    <row r="33" spans="1:10" x14ac:dyDescent="0.2">
      <c r="A33" s="159"/>
      <c r="B33" s="162"/>
      <c r="C33" s="73" t="s">
        <v>92</v>
      </c>
      <c r="D33" s="74" t="s">
        <v>79</v>
      </c>
      <c r="E33" s="41">
        <v>0</v>
      </c>
      <c r="F33" s="41">
        <v>0</v>
      </c>
      <c r="G33" s="41">
        <v>0</v>
      </c>
      <c r="H33" s="41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59"/>
      <c r="B34" s="162"/>
      <c r="C34" s="77"/>
      <c r="D34" s="68" t="s">
        <v>76</v>
      </c>
      <c r="E34" s="42">
        <v>0</v>
      </c>
      <c r="F34" s="42">
        <v>22</v>
      </c>
      <c r="G34" s="42">
        <v>0</v>
      </c>
      <c r="H34" s="42">
        <v>0</v>
      </c>
      <c r="I34" s="42">
        <f t="shared" si="0"/>
        <v>22</v>
      </c>
      <c r="J34" s="69">
        <f>IF(I34=0,"0,00",I34/SUM(I34:I36)*100)</f>
        <v>8.6614173228346463</v>
      </c>
    </row>
    <row r="35" spans="1:10" x14ac:dyDescent="0.2">
      <c r="A35" s="159"/>
      <c r="B35" s="162"/>
      <c r="C35" s="67" t="s">
        <v>81</v>
      </c>
      <c r="D35" s="70" t="s">
        <v>78</v>
      </c>
      <c r="E35" s="71">
        <v>38</v>
      </c>
      <c r="F35" s="71">
        <v>201</v>
      </c>
      <c r="G35" s="71">
        <v>6</v>
      </c>
      <c r="H35" s="71">
        <v>0</v>
      </c>
      <c r="I35" s="71">
        <f t="shared" si="0"/>
        <v>232</v>
      </c>
      <c r="J35" s="72">
        <f>IF(I35=0,"0,00",I35/SUM(I34:I36)*100)</f>
        <v>91.338582677165363</v>
      </c>
    </row>
    <row r="36" spans="1:10" x14ac:dyDescent="0.2">
      <c r="A36" s="160"/>
      <c r="B36" s="163"/>
      <c r="C36" s="78" t="s">
        <v>93</v>
      </c>
      <c r="D36" s="74" t="s">
        <v>79</v>
      </c>
      <c r="E36" s="41">
        <v>0</v>
      </c>
      <c r="F36" s="41">
        <v>0</v>
      </c>
      <c r="G36" s="41">
        <v>0</v>
      </c>
      <c r="H36" s="41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58" t="s">
        <v>84</v>
      </c>
      <c r="B37" s="161"/>
      <c r="C37" s="79"/>
      <c r="D37" s="68" t="s">
        <v>76</v>
      </c>
      <c r="E37" s="164">
        <v>0</v>
      </c>
      <c r="F37" s="164">
        <v>0</v>
      </c>
      <c r="G37" s="164">
        <v>0</v>
      </c>
      <c r="H37" s="164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59"/>
      <c r="B38" s="162"/>
      <c r="C38" s="67" t="s">
        <v>77</v>
      </c>
      <c r="D38" s="70" t="s">
        <v>78</v>
      </c>
      <c r="E38" s="165">
        <v>0</v>
      </c>
      <c r="F38" s="165">
        <v>0</v>
      </c>
      <c r="G38" s="165">
        <v>0</v>
      </c>
      <c r="H38" s="165">
        <v>0</v>
      </c>
      <c r="I38" s="71">
        <f t="shared" si="0"/>
        <v>0</v>
      </c>
      <c r="J38" s="72" t="str">
        <f>IF(I38=0,"0,00",I38/SUM(I37:I39)*100)</f>
        <v>0,00</v>
      </c>
    </row>
    <row r="39" spans="1:10" x14ac:dyDescent="0.2">
      <c r="A39" s="159"/>
      <c r="B39" s="162"/>
      <c r="C39" s="73" t="s">
        <v>94</v>
      </c>
      <c r="D39" s="74" t="s">
        <v>79</v>
      </c>
      <c r="E39" s="166">
        <v>0</v>
      </c>
      <c r="F39" s="166">
        <v>0</v>
      </c>
      <c r="G39" s="166">
        <v>0</v>
      </c>
      <c r="H39" s="166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59"/>
      <c r="B40" s="162"/>
      <c r="C40" s="77"/>
      <c r="D40" s="68" t="s">
        <v>76</v>
      </c>
      <c r="E40" s="164">
        <v>0</v>
      </c>
      <c r="F40" s="164">
        <v>0</v>
      </c>
      <c r="G40" s="164">
        <v>0</v>
      </c>
      <c r="H40" s="164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59"/>
      <c r="B41" s="162"/>
      <c r="C41" s="67" t="s">
        <v>80</v>
      </c>
      <c r="D41" s="70" t="s">
        <v>78</v>
      </c>
      <c r="E41" s="165">
        <v>0</v>
      </c>
      <c r="F41" s="165">
        <v>0</v>
      </c>
      <c r="G41" s="165">
        <v>0</v>
      </c>
      <c r="H41" s="165">
        <v>0</v>
      </c>
      <c r="I41" s="71">
        <f t="shared" si="0"/>
        <v>0</v>
      </c>
      <c r="J41" s="72" t="str">
        <f>IF(I41=0,"0,00",I41/SUM(I40:I42)*100)</f>
        <v>0,00</v>
      </c>
    </row>
    <row r="42" spans="1:10" x14ac:dyDescent="0.2">
      <c r="A42" s="159"/>
      <c r="B42" s="162"/>
      <c r="C42" s="73" t="s">
        <v>95</v>
      </c>
      <c r="D42" s="74" t="s">
        <v>79</v>
      </c>
      <c r="E42" s="166">
        <v>0</v>
      </c>
      <c r="F42" s="166">
        <v>0</v>
      </c>
      <c r="G42" s="166">
        <v>0</v>
      </c>
      <c r="H42" s="166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59"/>
      <c r="B43" s="162"/>
      <c r="C43" s="77"/>
      <c r="D43" s="68" t="s">
        <v>76</v>
      </c>
      <c r="E43" s="164">
        <v>0</v>
      </c>
      <c r="F43" s="164">
        <v>0</v>
      </c>
      <c r="G43" s="164">
        <v>0</v>
      </c>
      <c r="H43" s="164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9"/>
      <c r="B44" s="162"/>
      <c r="C44" s="67" t="s">
        <v>81</v>
      </c>
      <c r="D44" s="70" t="s">
        <v>78</v>
      </c>
      <c r="E44" s="165">
        <v>0</v>
      </c>
      <c r="F44" s="165">
        <v>0</v>
      </c>
      <c r="G44" s="165">
        <v>0</v>
      </c>
      <c r="H44" s="165">
        <v>0</v>
      </c>
      <c r="I44" s="71">
        <f t="shared" si="0"/>
        <v>0</v>
      </c>
      <c r="J44" s="72" t="str">
        <f>IF(I44=0,"0,00",I44/SUM(I43:I45)*100)</f>
        <v>0,00</v>
      </c>
    </row>
    <row r="45" spans="1:10" x14ac:dyDescent="0.2">
      <c r="A45" s="160"/>
      <c r="B45" s="163"/>
      <c r="C45" s="78" t="s">
        <v>96</v>
      </c>
      <c r="D45" s="74" t="s">
        <v>79</v>
      </c>
      <c r="E45" s="166">
        <v>0</v>
      </c>
      <c r="F45" s="166">
        <v>0</v>
      </c>
      <c r="G45" s="166">
        <v>0</v>
      </c>
      <c r="H45" s="166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2018-01-23T22:13:32Z</dcterms:modified>
</cp:coreProperties>
</file>