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5 - CR 52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3" i="4689" l="1"/>
  <c r="Z23" i="4688" s="1"/>
  <c r="J32" i="4689"/>
  <c r="J16" i="4689"/>
  <c r="J14" i="4689"/>
  <c r="J13" i="4689"/>
  <c r="J10" i="4689"/>
  <c r="D15" i="4688" s="1"/>
  <c r="AL22" i="4688"/>
  <c r="BZ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U23" i="4678"/>
  <c r="R30" i="4688"/>
  <c r="BG20" i="4688" s="1"/>
  <c r="W30" i="4688"/>
  <c r="BL20" i="4688" s="1"/>
  <c r="Z30" i="4688"/>
  <c r="BO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<sst xmlns="http://schemas.openxmlformats.org/spreadsheetml/2006/main" count="519" uniqueCount="151">
  <si>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</si>
  <si>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</si>
  <si>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</si>
  <si>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</si>
  <si>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</si>
  <si>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</si>
  <si>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</si>
  <si>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</si>
  <si>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</si>
  <si>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</si>
  <si>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</si>
  <si>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</si>
  <si>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</si>
  <si>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</si>
  <si>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</si>
  <si>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</si>
  <si>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</si>
  <si>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</si>
  <si>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</si>
  <si>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</si>
  <si>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</si>
  <si>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</si>
  <si>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</si>
  <si>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</si>
  <si>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</si>
  <si>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</si>
  <si>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</si>
  <si>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</si>
  <si>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</si>
  <si>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</si>
  <si>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</si>
  <si>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</si>
  <si>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</si>
  <si>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</si>
  <si>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</si>
  <si>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</si>
  <si>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</si>
  <si>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</si>
  <si>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</si>
  <si>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</si>
  <si>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</si>
  <si>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</si>
  <si>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</si>
  <si>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</si>
  <si>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</si>
  <si>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</si>
  <si>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</si>
  <si>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</si>
  <si>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</si>
  <si>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</si>
  <si>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</si>
  <si>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</si>
  <si>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</si>
  <si>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</si>
  <si>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</si>
  <si>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</si>
  <si>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</si>
  <si>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</si>
  <si>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</si>
  <si>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</si>
  <si>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</si>
  <si>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</si>
  <si>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</si>
  <si>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</si>
  <si>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</si>
  <si>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</si>
  <si>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</si>
  <si>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</si>
  <si>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</si>
  <si>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</si>
  <si>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</si>
  <si>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</si>
  <si>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</si>
  <si>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</si>
  <si>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</si>
  <si>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</si>
  <si>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</si>
  <si>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</si>
  <si>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</si>
  <si>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</si>
  <si>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</si>
  <si>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</si>
  <si>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</si>
  <si>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</si>
  <si>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</si>
  <si>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</si>
  <si>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</si>
  <si>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</si>
  <si>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</si>
  <si>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</si>
  <si>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</si>
  <si>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</si>
  <si>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</si>
  <si>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</si>
  <si>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</si>
  <si>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</si>
  <si>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</si>
  <si>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</si>
  <si>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</si>
  <si>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</si>
  <si>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</si>
  <si>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</si>
  <si>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</si>
  <si>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</si>
  <si>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</si>
  <si>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</si>
  <si>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</si>
  <si>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</si>
  <si>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</si>
  <si>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</si>
  <si>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</si>
  <si>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</si>
  <si>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</si>
  <si>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</si>
  <si>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</si>
  <si>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</si>
  <si>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</si>
  <si>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</si>
  <si>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</si>
  <si>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</si>
  <si>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</si>
  <si>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</si>
  <si>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</si>
  <si>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</si>
  <si>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</si>
  <si>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</si>
  <si>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</si>
  <si>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</si>
  <si>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</si>
  <si>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</si>
  <si>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</si>
  <si>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</si>
  <si>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</si>
  <si>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</si>
  <si>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</si>
  <si>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</si>
  <si>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</si>
  <si>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</si>
  <si>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</si>
  <si>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</si>
  <si>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</si>
  <si>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</si>
  <si>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</si>
  <si>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</si>
  <si>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</si>
  <si>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</si>
  <si>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</si>
  <si>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</si>
  <si>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85 X CR 52</t>
  </si>
  <si>
    <t>GEOVANNIS GONZALEZ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</si>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</sst>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298</c:v>
                </c:pt>
                <c:pt idx="1">
                  <c:v>278</c:v>
                </c:pt>
                <c:pt idx="2">
                  <c:v>352</c:v>
                </c:pt>
                <c:pt idx="3">
                  <c:v>328</c:v>
                </c:pt>
                <c:pt idx="4">
                  <c:v>330.5</c:v>
                </c:pt>
                <c:pt idx="5">
                  <c:v>360</c:v>
                </c:pt>
                <c:pt idx="6">
                  <c:v>336</c:v>
                </c:pt>
                <c:pt idx="7">
                  <c:v>340.5</c:v>
                </c:pt>
                <c:pt idx="8">
                  <c:v>340</c:v>
                </c:pt>
                <c:pt idx="9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946344"/>
        <c:axId val="147946736"/>
      </c:barChart>
      <c:catAx>
        <c:axId val="14794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4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4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4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1256</c:v>
                </c:pt>
                <c:pt idx="4">
                  <c:v>1288.5</c:v>
                </c:pt>
                <c:pt idx="5">
                  <c:v>1370.5</c:v>
                </c:pt>
                <c:pt idx="6">
                  <c:v>1354.5</c:v>
                </c:pt>
                <c:pt idx="7">
                  <c:v>1367</c:v>
                </c:pt>
                <c:pt idx="8">
                  <c:v>1376.5</c:v>
                </c:pt>
                <c:pt idx="9">
                  <c:v>1349</c:v>
                </c:pt>
                <c:pt idx="13">
                  <c:v>1170</c:v>
                </c:pt>
                <c:pt idx="14">
                  <c:v>1201</c:v>
                </c:pt>
                <c:pt idx="15">
                  <c:v>1247.5</c:v>
                </c:pt>
                <c:pt idx="16">
                  <c:v>1330.5</c:v>
                </c:pt>
                <c:pt idx="17">
                  <c:v>1306.5</c:v>
                </c:pt>
                <c:pt idx="18">
                  <c:v>1272</c:v>
                </c:pt>
                <c:pt idx="19">
                  <c:v>1225</c:v>
                </c:pt>
                <c:pt idx="20">
                  <c:v>1156.5</c:v>
                </c:pt>
                <c:pt idx="21">
                  <c:v>1179</c:v>
                </c:pt>
                <c:pt idx="22">
                  <c:v>1228.5</c:v>
                </c:pt>
                <c:pt idx="23">
                  <c:v>1290.5</c:v>
                </c:pt>
                <c:pt idx="24">
                  <c:v>1409.5</c:v>
                </c:pt>
                <c:pt idx="25">
                  <c:v>1392</c:v>
                </c:pt>
                <c:pt idx="29">
                  <c:v>1150.5</c:v>
                </c:pt>
                <c:pt idx="30">
                  <c:v>1205</c:v>
                </c:pt>
                <c:pt idx="31">
                  <c:v>1227.5</c:v>
                </c:pt>
                <c:pt idx="32">
                  <c:v>1245</c:v>
                </c:pt>
                <c:pt idx="33">
                  <c:v>1328.5</c:v>
                </c:pt>
                <c:pt idx="34">
                  <c:v>1291.5</c:v>
                </c:pt>
                <c:pt idx="35">
                  <c:v>1252.5</c:v>
                </c:pt>
                <c:pt idx="36">
                  <c:v>1173</c:v>
                </c:pt>
                <c:pt idx="37">
                  <c:v>1109.5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793</c:v>
                </c:pt>
                <c:pt idx="4">
                  <c:v>764.5</c:v>
                </c:pt>
                <c:pt idx="5">
                  <c:v>728</c:v>
                </c:pt>
                <c:pt idx="6">
                  <c:v>706.5</c:v>
                </c:pt>
                <c:pt idx="7">
                  <c:v>681</c:v>
                </c:pt>
                <c:pt idx="8">
                  <c:v>680</c:v>
                </c:pt>
                <c:pt idx="9">
                  <c:v>696.5</c:v>
                </c:pt>
                <c:pt idx="13">
                  <c:v>539</c:v>
                </c:pt>
                <c:pt idx="14">
                  <c:v>561</c:v>
                </c:pt>
                <c:pt idx="15">
                  <c:v>609.5</c:v>
                </c:pt>
                <c:pt idx="16">
                  <c:v>665.5</c:v>
                </c:pt>
                <c:pt idx="17">
                  <c:v>718</c:v>
                </c:pt>
                <c:pt idx="18">
                  <c:v>733</c:v>
                </c:pt>
                <c:pt idx="19">
                  <c:v>718.5</c:v>
                </c:pt>
                <c:pt idx="20">
                  <c:v>709</c:v>
                </c:pt>
                <c:pt idx="21">
                  <c:v>735</c:v>
                </c:pt>
                <c:pt idx="22">
                  <c:v>754.5</c:v>
                </c:pt>
                <c:pt idx="23">
                  <c:v>756</c:v>
                </c:pt>
                <c:pt idx="24">
                  <c:v>759</c:v>
                </c:pt>
                <c:pt idx="25">
                  <c:v>709.5</c:v>
                </c:pt>
                <c:pt idx="29">
                  <c:v>743</c:v>
                </c:pt>
                <c:pt idx="30">
                  <c:v>711</c:v>
                </c:pt>
                <c:pt idx="31">
                  <c:v>681.5</c:v>
                </c:pt>
                <c:pt idx="32">
                  <c:v>715</c:v>
                </c:pt>
                <c:pt idx="33">
                  <c:v>687</c:v>
                </c:pt>
                <c:pt idx="34">
                  <c:v>692.5</c:v>
                </c:pt>
                <c:pt idx="35">
                  <c:v>711</c:v>
                </c:pt>
                <c:pt idx="36">
                  <c:v>671.5</c:v>
                </c:pt>
                <c:pt idx="37">
                  <c:v>637.5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2049</c:v>
                </c:pt>
                <c:pt idx="4">
                  <c:v>2053</c:v>
                </c:pt>
                <c:pt idx="5">
                  <c:v>2098.5</c:v>
                </c:pt>
                <c:pt idx="6">
                  <c:v>2061</c:v>
                </c:pt>
                <c:pt idx="7">
                  <c:v>2048</c:v>
                </c:pt>
                <c:pt idx="8">
                  <c:v>2056.5</c:v>
                </c:pt>
                <c:pt idx="9">
                  <c:v>2045.5</c:v>
                </c:pt>
                <c:pt idx="13">
                  <c:v>1709</c:v>
                </c:pt>
                <c:pt idx="14">
                  <c:v>1762</c:v>
                </c:pt>
                <c:pt idx="15">
                  <c:v>1857</c:v>
                </c:pt>
                <c:pt idx="16">
                  <c:v>1996</c:v>
                </c:pt>
                <c:pt idx="17">
                  <c:v>2024.5</c:v>
                </c:pt>
                <c:pt idx="18">
                  <c:v>2005</c:v>
                </c:pt>
                <c:pt idx="19">
                  <c:v>1943.5</c:v>
                </c:pt>
                <c:pt idx="20">
                  <c:v>1865.5</c:v>
                </c:pt>
                <c:pt idx="21">
                  <c:v>1914</c:v>
                </c:pt>
                <c:pt idx="22">
                  <c:v>1983</c:v>
                </c:pt>
                <c:pt idx="23">
                  <c:v>2046.5</c:v>
                </c:pt>
                <c:pt idx="24">
                  <c:v>2168.5</c:v>
                </c:pt>
                <c:pt idx="25">
                  <c:v>2101.5</c:v>
                </c:pt>
                <c:pt idx="29">
                  <c:v>1893.5</c:v>
                </c:pt>
                <c:pt idx="30">
                  <c:v>1916</c:v>
                </c:pt>
                <c:pt idx="31">
                  <c:v>1909</c:v>
                </c:pt>
                <c:pt idx="32">
                  <c:v>1960</c:v>
                </c:pt>
                <c:pt idx="33">
                  <c:v>2015.5</c:v>
                </c:pt>
                <c:pt idx="34">
                  <c:v>1984</c:v>
                </c:pt>
                <c:pt idx="35">
                  <c:v>1963.5</c:v>
                </c:pt>
                <c:pt idx="36">
                  <c:v>1844.5</c:v>
                </c:pt>
                <c:pt idx="37">
                  <c:v>1747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41128"/>
        <c:axId val="150441520"/>
      </c:lineChart>
      <c:catAx>
        <c:axId val="150441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44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41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441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287.5</c:v>
                </c:pt>
                <c:pt idx="1">
                  <c:v>284.5</c:v>
                </c:pt>
                <c:pt idx="2">
                  <c:v>273</c:v>
                </c:pt>
                <c:pt idx="3">
                  <c:v>325</c:v>
                </c:pt>
                <c:pt idx="4">
                  <c:v>318.5</c:v>
                </c:pt>
                <c:pt idx="5">
                  <c:v>331</c:v>
                </c:pt>
                <c:pt idx="6">
                  <c:v>356</c:v>
                </c:pt>
                <c:pt idx="7">
                  <c:v>301</c:v>
                </c:pt>
                <c:pt idx="8">
                  <c:v>284</c:v>
                </c:pt>
                <c:pt idx="9">
                  <c:v>284</c:v>
                </c:pt>
                <c:pt idx="10">
                  <c:v>287.5</c:v>
                </c:pt>
                <c:pt idx="11">
                  <c:v>323.5</c:v>
                </c:pt>
                <c:pt idx="12">
                  <c:v>333.5</c:v>
                </c:pt>
                <c:pt idx="13">
                  <c:v>346</c:v>
                </c:pt>
                <c:pt idx="14">
                  <c:v>406.5</c:v>
                </c:pt>
                <c:pt idx="15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09224"/>
        <c:axId val="149809616"/>
      </c:barChart>
      <c:catAx>
        <c:axId val="14980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0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0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0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287.5</c:v>
                </c:pt>
                <c:pt idx="1">
                  <c:v>285.5</c:v>
                </c:pt>
                <c:pt idx="2">
                  <c:v>313</c:v>
                </c:pt>
                <c:pt idx="3">
                  <c:v>264.5</c:v>
                </c:pt>
                <c:pt idx="4">
                  <c:v>342</c:v>
                </c:pt>
                <c:pt idx="5">
                  <c:v>308</c:v>
                </c:pt>
                <c:pt idx="6">
                  <c:v>330.5</c:v>
                </c:pt>
                <c:pt idx="7">
                  <c:v>348</c:v>
                </c:pt>
                <c:pt idx="8">
                  <c:v>305</c:v>
                </c:pt>
                <c:pt idx="9">
                  <c:v>269</c:v>
                </c:pt>
                <c:pt idx="10">
                  <c:v>251</c:v>
                </c:pt>
                <c:pt idx="11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10400"/>
        <c:axId val="149810792"/>
      </c:barChart>
      <c:catAx>
        <c:axId val="14981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1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1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1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203.5</c:v>
                </c:pt>
                <c:pt idx="1">
                  <c:v>218.5</c:v>
                </c:pt>
                <c:pt idx="2">
                  <c:v>200</c:v>
                </c:pt>
                <c:pt idx="3">
                  <c:v>171</c:v>
                </c:pt>
                <c:pt idx="4">
                  <c:v>175</c:v>
                </c:pt>
                <c:pt idx="5">
                  <c:v>182</c:v>
                </c:pt>
                <c:pt idx="6">
                  <c:v>178.5</c:v>
                </c:pt>
                <c:pt idx="7">
                  <c:v>145.5</c:v>
                </c:pt>
                <c:pt idx="8">
                  <c:v>174</c:v>
                </c:pt>
                <c:pt idx="9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93384"/>
        <c:axId val="150193776"/>
      </c:barChart>
      <c:catAx>
        <c:axId val="15019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9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185.5</c:v>
                </c:pt>
                <c:pt idx="1">
                  <c:v>181.5</c:v>
                </c:pt>
                <c:pt idx="2">
                  <c:v>164</c:v>
                </c:pt>
                <c:pt idx="3">
                  <c:v>212</c:v>
                </c:pt>
                <c:pt idx="4">
                  <c:v>153.5</c:v>
                </c:pt>
                <c:pt idx="5">
                  <c:v>152</c:v>
                </c:pt>
                <c:pt idx="6">
                  <c:v>197.5</c:v>
                </c:pt>
                <c:pt idx="7">
                  <c:v>184</c:v>
                </c:pt>
                <c:pt idx="8">
                  <c:v>159</c:v>
                </c:pt>
                <c:pt idx="9">
                  <c:v>170.5</c:v>
                </c:pt>
                <c:pt idx="10">
                  <c:v>158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94952"/>
        <c:axId val="150195344"/>
      </c:barChart>
      <c:catAx>
        <c:axId val="15019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9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134.5</c:v>
                </c:pt>
                <c:pt idx="1">
                  <c:v>136.5</c:v>
                </c:pt>
                <c:pt idx="2">
                  <c:v>139</c:v>
                </c:pt>
                <c:pt idx="3">
                  <c:v>129</c:v>
                </c:pt>
                <c:pt idx="4">
                  <c:v>156.5</c:v>
                </c:pt>
                <c:pt idx="5">
                  <c:v>185</c:v>
                </c:pt>
                <c:pt idx="6">
                  <c:v>195</c:v>
                </c:pt>
                <c:pt idx="7">
                  <c:v>181.5</c:v>
                </c:pt>
                <c:pt idx="8">
                  <c:v>171.5</c:v>
                </c:pt>
                <c:pt idx="9">
                  <c:v>170.5</c:v>
                </c:pt>
                <c:pt idx="10">
                  <c:v>185.5</c:v>
                </c:pt>
                <c:pt idx="11">
                  <c:v>207.5</c:v>
                </c:pt>
                <c:pt idx="12">
                  <c:v>191</c:v>
                </c:pt>
                <c:pt idx="13">
                  <c:v>172</c:v>
                </c:pt>
                <c:pt idx="14">
                  <c:v>188.5</c:v>
                </c:pt>
                <c:pt idx="15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96128"/>
        <c:axId val="150196520"/>
      </c:barChart>
      <c:catAx>
        <c:axId val="15019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9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501.5</c:v>
                </c:pt>
                <c:pt idx="1">
                  <c:v>496.5</c:v>
                </c:pt>
                <c:pt idx="2">
                  <c:v>552</c:v>
                </c:pt>
                <c:pt idx="3">
                  <c:v>499</c:v>
                </c:pt>
                <c:pt idx="4">
                  <c:v>505.5</c:v>
                </c:pt>
                <c:pt idx="5">
                  <c:v>542</c:v>
                </c:pt>
                <c:pt idx="6">
                  <c:v>514.5</c:v>
                </c:pt>
                <c:pt idx="7">
                  <c:v>486</c:v>
                </c:pt>
                <c:pt idx="8">
                  <c:v>514</c:v>
                </c:pt>
                <c:pt idx="9">
                  <c:v>531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38384"/>
        <c:axId val="150438776"/>
      </c:barChart>
      <c:catAx>
        <c:axId val="15043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3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3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3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473</c:v>
                </c:pt>
                <c:pt idx="1">
                  <c:v>467</c:v>
                </c:pt>
                <c:pt idx="2">
                  <c:v>477</c:v>
                </c:pt>
                <c:pt idx="3">
                  <c:v>476.5</c:v>
                </c:pt>
                <c:pt idx="4">
                  <c:v>495.5</c:v>
                </c:pt>
                <c:pt idx="5">
                  <c:v>460</c:v>
                </c:pt>
                <c:pt idx="6">
                  <c:v>528</c:v>
                </c:pt>
                <c:pt idx="7">
                  <c:v>532</c:v>
                </c:pt>
                <c:pt idx="8">
                  <c:v>464</c:v>
                </c:pt>
                <c:pt idx="9">
                  <c:v>439.5</c:v>
                </c:pt>
                <c:pt idx="10">
                  <c:v>409</c:v>
                </c:pt>
                <c:pt idx="11">
                  <c:v>434.5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39560"/>
        <c:axId val="150439952"/>
      </c:barChart>
      <c:catAx>
        <c:axId val="15043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3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3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3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422</c:v>
                </c:pt>
                <c:pt idx="1">
                  <c:v>421</c:v>
                </c:pt>
                <c:pt idx="2">
                  <c:v>412</c:v>
                </c:pt>
                <c:pt idx="3">
                  <c:v>454</c:v>
                </c:pt>
                <c:pt idx="4">
                  <c:v>475</c:v>
                </c:pt>
                <c:pt idx="5">
                  <c:v>516</c:v>
                </c:pt>
                <c:pt idx="6">
                  <c:v>551</c:v>
                </c:pt>
                <c:pt idx="7">
                  <c:v>482.5</c:v>
                </c:pt>
                <c:pt idx="8">
                  <c:v>455.5</c:v>
                </c:pt>
                <c:pt idx="9">
                  <c:v>454.5</c:v>
                </c:pt>
                <c:pt idx="10">
                  <c:v>473</c:v>
                </c:pt>
                <c:pt idx="11">
                  <c:v>531</c:v>
                </c:pt>
                <c:pt idx="12">
                  <c:v>524.5</c:v>
                </c:pt>
                <c:pt idx="13">
                  <c:v>518</c:v>
                </c:pt>
                <c:pt idx="14">
                  <c:v>595</c:v>
                </c:pt>
                <c:pt idx="15">
                  <c:v>464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94560"/>
        <c:axId val="150192992"/>
      </c:barChart>
      <c:catAx>
        <c:axId val="1501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9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9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8552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42803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26</v>
      </c>
      <c r="C10" s="46">
        <v>280</v>
      </c>
      <c r="D10" s="46">
        <v>0</v>
      </c>
      <c r="E10" s="46">
        <v>2</v>
      </c>
      <c r="F10" s="6">
        <f t="shared" ref="F10:F22" si="0">B10*0.5+C10*1+D10*2+E10*2.5</f>
        <v>298</v>
      </c>
      <c r="G10" s="2"/>
      <c r="H10" s="19" t="s">
        <v>4</v>
      </c>
      <c r="I10" s="46">
        <v>76</v>
      </c>
      <c r="J10" s="46">
        <v>272</v>
      </c>
      <c r="K10" s="46">
        <v>0</v>
      </c>
      <c r="L10" s="46">
        <v>6</v>
      </c>
      <c r="M10" s="6">
        <f t="shared" ref="M10:M22" si="1">I10*0.5+J10*1+K10*2+L10*2.5</f>
        <v>325</v>
      </c>
      <c r="N10" s="9">
        <f>F20+F21+F22+M10</f>
        <v>1170</v>
      </c>
      <c r="O10" s="19" t="s">
        <v>43</v>
      </c>
      <c r="P10" s="46">
        <v>5</v>
      </c>
      <c r="Q10" s="46">
        <v>270</v>
      </c>
      <c r="R10" s="46">
        <v>0</v>
      </c>
      <c r="S10" s="46">
        <v>6</v>
      </c>
      <c r="T10" s="6">
        <f t="shared" ref="T10:T21" si="2">P10*0.5+Q10*1+R10*2+S10*2.5</f>
        <v>287.5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251</v>
      </c>
      <c r="D11" s="46">
        <v>0</v>
      </c>
      <c r="E11" s="46">
        <v>3</v>
      </c>
      <c r="F11" s="6">
        <f t="shared" si="0"/>
        <v>278</v>
      </c>
      <c r="G11" s="2"/>
      <c r="H11" s="19" t="s">
        <v>5</v>
      </c>
      <c r="I11" s="46">
        <v>68</v>
      </c>
      <c r="J11" s="46">
        <v>277</v>
      </c>
      <c r="K11" s="46">
        <v>0</v>
      </c>
      <c r="L11" s="46">
        <v>3</v>
      </c>
      <c r="M11" s="6">
        <f t="shared" si="1"/>
        <v>318.5</v>
      </c>
      <c r="N11" s="9">
        <f>F21+F22+M10+M11</f>
        <v>1201</v>
      </c>
      <c r="O11" s="19" t="s">
        <v>44</v>
      </c>
      <c r="P11" s="46">
        <v>49</v>
      </c>
      <c r="Q11" s="46">
        <v>251</v>
      </c>
      <c r="R11" s="46">
        <v>0</v>
      </c>
      <c r="S11" s="46">
        <v>4</v>
      </c>
      <c r="T11" s="6">
        <f t="shared" si="2"/>
        <v>285.5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330</v>
      </c>
      <c r="D12" s="46">
        <v>0</v>
      </c>
      <c r="E12" s="46">
        <v>2</v>
      </c>
      <c r="F12" s="6">
        <f t="shared" si="0"/>
        <v>352</v>
      </c>
      <c r="G12" s="2"/>
      <c r="H12" s="19" t="s">
        <v>6</v>
      </c>
      <c r="I12" s="46">
        <v>47</v>
      </c>
      <c r="J12" s="46">
        <v>295</v>
      </c>
      <c r="K12" s="46">
        <v>0</v>
      </c>
      <c r="L12" s="46">
        <v>5</v>
      </c>
      <c r="M12" s="6">
        <f t="shared" si="1"/>
        <v>331</v>
      </c>
      <c r="N12" s="2">
        <f>F22+M10+M11+M12</f>
        <v>1247.5</v>
      </c>
      <c r="O12" s="19" t="s">
        <v>32</v>
      </c>
      <c r="P12" s="46">
        <v>40</v>
      </c>
      <c r="Q12" s="46">
        <v>283</v>
      </c>
      <c r="R12" s="46">
        <v>0</v>
      </c>
      <c r="S12" s="46">
        <v>4</v>
      </c>
      <c r="T12" s="6">
        <f t="shared" si="2"/>
        <v>313</v>
      </c>
      <c r="U12" s="2"/>
      <c r="AB12" s="1"/>
    </row>
    <row r="13" spans="1:28" ht="24" customHeight="1" x14ac:dyDescent="0.2">
      <c r="A13" s="18" t="s">
        <v>19</v>
      </c>
      <c r="B13" s="46">
        <v>37</v>
      </c>
      <c r="C13" s="46">
        <v>302</v>
      </c>
      <c r="D13" s="46">
        <v>0</v>
      </c>
      <c r="E13" s="46">
        <v>3</v>
      </c>
      <c r="F13" s="6">
        <f t="shared" si="0"/>
        <v>328</v>
      </c>
      <c r="G13" s="2">
        <f t="shared" ref="G13:G19" si="3">F10+F11+F12+F13</f>
        <v>1256</v>
      </c>
      <c r="H13" s="19" t="s">
        <v>7</v>
      </c>
      <c r="I13" s="46">
        <v>55</v>
      </c>
      <c r="J13" s="46">
        <v>311</v>
      </c>
      <c r="K13" s="46">
        <v>0</v>
      </c>
      <c r="L13" s="46">
        <v>7</v>
      </c>
      <c r="M13" s="6">
        <f t="shared" si="1"/>
        <v>356</v>
      </c>
      <c r="N13" s="2">
        <f t="shared" ref="N13:N18" si="4">M10+M11+M12+M13</f>
        <v>1330.5</v>
      </c>
      <c r="O13" s="19" t="s">
        <v>33</v>
      </c>
      <c r="P13" s="46">
        <v>42</v>
      </c>
      <c r="Q13" s="46">
        <v>231</v>
      </c>
      <c r="R13" s="46">
        <v>0</v>
      </c>
      <c r="S13" s="46">
        <v>5</v>
      </c>
      <c r="T13" s="6">
        <f t="shared" si="2"/>
        <v>264.5</v>
      </c>
      <c r="U13" s="2">
        <f t="shared" ref="U13:U21" si="5">T10+T11+T12+T13</f>
        <v>1150.5</v>
      </c>
      <c r="AB13" s="81">
        <v>241</v>
      </c>
    </row>
    <row r="14" spans="1:28" ht="24" customHeight="1" x14ac:dyDescent="0.2">
      <c r="A14" s="18" t="s">
        <v>21</v>
      </c>
      <c r="B14" s="46">
        <v>38</v>
      </c>
      <c r="C14" s="46">
        <v>299</v>
      </c>
      <c r="D14" s="46">
        <v>0</v>
      </c>
      <c r="E14" s="46">
        <v>5</v>
      </c>
      <c r="F14" s="6">
        <f t="shared" si="0"/>
        <v>330.5</v>
      </c>
      <c r="G14" s="2">
        <f t="shared" si="3"/>
        <v>1288.5</v>
      </c>
      <c r="H14" s="19" t="s">
        <v>9</v>
      </c>
      <c r="I14" s="46">
        <v>40</v>
      </c>
      <c r="J14" s="46">
        <v>271</v>
      </c>
      <c r="K14" s="46">
        <v>0</v>
      </c>
      <c r="L14" s="46">
        <v>4</v>
      </c>
      <c r="M14" s="6">
        <f t="shared" si="1"/>
        <v>301</v>
      </c>
      <c r="N14" s="2">
        <f t="shared" si="4"/>
        <v>1306.5</v>
      </c>
      <c r="O14" s="19" t="s">
        <v>29</v>
      </c>
      <c r="P14" s="45">
        <v>69</v>
      </c>
      <c r="Q14" s="45">
        <v>300</v>
      </c>
      <c r="R14" s="45">
        <v>0</v>
      </c>
      <c r="S14" s="45">
        <v>3</v>
      </c>
      <c r="T14" s="6">
        <f t="shared" si="2"/>
        <v>342</v>
      </c>
      <c r="U14" s="2">
        <f t="shared" si="5"/>
        <v>1205</v>
      </c>
      <c r="AB14" s="81">
        <v>250</v>
      </c>
    </row>
    <row r="15" spans="1:28" ht="24" customHeight="1" x14ac:dyDescent="0.2">
      <c r="A15" s="18" t="s">
        <v>23</v>
      </c>
      <c r="B15" s="46">
        <v>46</v>
      </c>
      <c r="C15" s="46">
        <v>332</v>
      </c>
      <c r="D15" s="46">
        <v>0</v>
      </c>
      <c r="E15" s="46">
        <v>2</v>
      </c>
      <c r="F15" s="6">
        <f t="shared" si="0"/>
        <v>360</v>
      </c>
      <c r="G15" s="2">
        <f t="shared" si="3"/>
        <v>1370.5</v>
      </c>
      <c r="H15" s="19" t="s">
        <v>12</v>
      </c>
      <c r="I15" s="46">
        <v>38</v>
      </c>
      <c r="J15" s="46">
        <v>260</v>
      </c>
      <c r="K15" s="46">
        <v>0</v>
      </c>
      <c r="L15" s="46">
        <v>2</v>
      </c>
      <c r="M15" s="6">
        <f t="shared" si="1"/>
        <v>284</v>
      </c>
      <c r="N15" s="2">
        <f t="shared" si="4"/>
        <v>1272</v>
      </c>
      <c r="O15" s="18" t="s">
        <v>30</v>
      </c>
      <c r="P15" s="46">
        <v>74</v>
      </c>
      <c r="Q15" s="46">
        <v>257</v>
      </c>
      <c r="R15" s="45">
        <v>2</v>
      </c>
      <c r="S15" s="46">
        <v>4</v>
      </c>
      <c r="T15" s="6">
        <f t="shared" si="2"/>
        <v>308</v>
      </c>
      <c r="U15" s="2">
        <f t="shared" si="5"/>
        <v>1227.5</v>
      </c>
      <c r="AB15" s="81">
        <v>262</v>
      </c>
    </row>
    <row r="16" spans="1:28" ht="24" customHeight="1" x14ac:dyDescent="0.2">
      <c r="A16" s="18" t="s">
        <v>39</v>
      </c>
      <c r="B16" s="46">
        <v>39</v>
      </c>
      <c r="C16" s="46">
        <v>304</v>
      </c>
      <c r="D16" s="46">
        <v>0</v>
      </c>
      <c r="E16" s="46">
        <v>5</v>
      </c>
      <c r="F16" s="6">
        <f t="shared" si="0"/>
        <v>336</v>
      </c>
      <c r="G16" s="2">
        <f t="shared" si="3"/>
        <v>1354.5</v>
      </c>
      <c r="H16" s="19" t="s">
        <v>15</v>
      </c>
      <c r="I16" s="46">
        <v>35</v>
      </c>
      <c r="J16" s="46">
        <v>259</v>
      </c>
      <c r="K16" s="46">
        <v>0</v>
      </c>
      <c r="L16" s="46">
        <v>3</v>
      </c>
      <c r="M16" s="6">
        <f t="shared" si="1"/>
        <v>284</v>
      </c>
      <c r="N16" s="2">
        <f t="shared" si="4"/>
        <v>1225</v>
      </c>
      <c r="O16" s="19" t="s">
        <v>8</v>
      </c>
      <c r="P16" s="46">
        <v>71</v>
      </c>
      <c r="Q16" s="46">
        <v>288</v>
      </c>
      <c r="R16" s="46">
        <v>1</v>
      </c>
      <c r="S16" s="46">
        <v>2</v>
      </c>
      <c r="T16" s="6">
        <f t="shared" si="2"/>
        <v>330.5</v>
      </c>
      <c r="U16" s="2">
        <f t="shared" si="5"/>
        <v>1245</v>
      </c>
      <c r="AB16" s="81">
        <v>270.5</v>
      </c>
    </row>
    <row r="17" spans="1:28" ht="24" customHeight="1" x14ac:dyDescent="0.2">
      <c r="A17" s="18" t="s">
        <v>40</v>
      </c>
      <c r="B17" s="46">
        <v>57</v>
      </c>
      <c r="C17" s="46">
        <v>297</v>
      </c>
      <c r="D17" s="46">
        <v>0</v>
      </c>
      <c r="E17" s="46">
        <v>6</v>
      </c>
      <c r="F17" s="6">
        <f t="shared" si="0"/>
        <v>340.5</v>
      </c>
      <c r="G17" s="2">
        <f t="shared" si="3"/>
        <v>1367</v>
      </c>
      <c r="H17" s="19" t="s">
        <v>18</v>
      </c>
      <c r="I17" s="46">
        <v>31</v>
      </c>
      <c r="J17" s="46">
        <v>262</v>
      </c>
      <c r="K17" s="46">
        <v>0</v>
      </c>
      <c r="L17" s="46">
        <v>4</v>
      </c>
      <c r="M17" s="6">
        <f t="shared" si="1"/>
        <v>287.5</v>
      </c>
      <c r="N17" s="2">
        <f t="shared" si="4"/>
        <v>1156.5</v>
      </c>
      <c r="O17" s="19" t="s">
        <v>10</v>
      </c>
      <c r="P17" s="46">
        <v>67</v>
      </c>
      <c r="Q17" s="46">
        <v>305</v>
      </c>
      <c r="R17" s="46">
        <v>1</v>
      </c>
      <c r="S17" s="46">
        <v>3</v>
      </c>
      <c r="T17" s="6">
        <f t="shared" si="2"/>
        <v>348</v>
      </c>
      <c r="U17" s="2">
        <f t="shared" si="5"/>
        <v>1328.5</v>
      </c>
      <c r="AB17" s="81">
        <v>289.5</v>
      </c>
    </row>
    <row r="18" spans="1:28" ht="24" customHeight="1" x14ac:dyDescent="0.2">
      <c r="A18" s="18" t="s">
        <v>41</v>
      </c>
      <c r="B18" s="46">
        <v>38</v>
      </c>
      <c r="C18" s="46">
        <v>301</v>
      </c>
      <c r="D18" s="46">
        <v>0</v>
      </c>
      <c r="E18" s="46">
        <v>8</v>
      </c>
      <c r="F18" s="6">
        <f t="shared" si="0"/>
        <v>340</v>
      </c>
      <c r="G18" s="2">
        <f t="shared" si="3"/>
        <v>1376.5</v>
      </c>
      <c r="H18" s="19" t="s">
        <v>20</v>
      </c>
      <c r="I18" s="46">
        <v>46</v>
      </c>
      <c r="J18" s="46">
        <v>288</v>
      </c>
      <c r="K18" s="46">
        <v>0</v>
      </c>
      <c r="L18" s="46">
        <v>5</v>
      </c>
      <c r="M18" s="6">
        <f t="shared" si="1"/>
        <v>323.5</v>
      </c>
      <c r="N18" s="2">
        <f t="shared" si="4"/>
        <v>1179</v>
      </c>
      <c r="O18" s="19" t="s">
        <v>13</v>
      </c>
      <c r="P18" s="46">
        <v>60</v>
      </c>
      <c r="Q18" s="46">
        <v>260</v>
      </c>
      <c r="R18" s="46">
        <v>0</v>
      </c>
      <c r="S18" s="46">
        <v>6</v>
      </c>
      <c r="T18" s="6">
        <f t="shared" si="2"/>
        <v>305</v>
      </c>
      <c r="U18" s="2">
        <f t="shared" si="5"/>
        <v>1291.5</v>
      </c>
      <c r="AB18" s="81">
        <v>291</v>
      </c>
    </row>
    <row r="19" spans="1:28" ht="24" customHeight="1" thickBot="1" x14ac:dyDescent="0.25">
      <c r="A19" s="21" t="s">
        <v>42</v>
      </c>
      <c r="B19" s="47">
        <v>60</v>
      </c>
      <c r="C19" s="47">
        <v>280</v>
      </c>
      <c r="D19" s="47">
        <v>0</v>
      </c>
      <c r="E19" s="47">
        <v>9</v>
      </c>
      <c r="F19" s="7">
        <f t="shared" si="0"/>
        <v>332.5</v>
      </c>
      <c r="G19" s="3">
        <f t="shared" si="3"/>
        <v>1349</v>
      </c>
      <c r="H19" s="20" t="s">
        <v>22</v>
      </c>
      <c r="I19" s="45">
        <v>52</v>
      </c>
      <c r="J19" s="45">
        <v>305</v>
      </c>
      <c r="K19" s="45">
        <v>0</v>
      </c>
      <c r="L19" s="45">
        <v>1</v>
      </c>
      <c r="M19" s="6">
        <f t="shared" si="1"/>
        <v>333.5</v>
      </c>
      <c r="N19" s="2">
        <f>M16+M17+M18+M19</f>
        <v>1228.5</v>
      </c>
      <c r="O19" s="19" t="s">
        <v>16</v>
      </c>
      <c r="P19" s="46">
        <v>61</v>
      </c>
      <c r="Q19" s="46">
        <v>234</v>
      </c>
      <c r="R19" s="46">
        <v>1</v>
      </c>
      <c r="S19" s="46">
        <v>1</v>
      </c>
      <c r="T19" s="6">
        <f t="shared" si="2"/>
        <v>269</v>
      </c>
      <c r="U19" s="2">
        <f t="shared" si="5"/>
        <v>1252.5</v>
      </c>
      <c r="AB19" s="81">
        <v>294</v>
      </c>
    </row>
    <row r="20" spans="1:28" ht="24" customHeight="1" x14ac:dyDescent="0.2">
      <c r="A20" s="19" t="s">
        <v>27</v>
      </c>
      <c r="B20" s="45">
        <v>33</v>
      </c>
      <c r="C20" s="45">
        <v>256</v>
      </c>
      <c r="D20" s="45">
        <v>0</v>
      </c>
      <c r="E20" s="45">
        <v>6</v>
      </c>
      <c r="F20" s="8">
        <f t="shared" si="0"/>
        <v>287.5</v>
      </c>
      <c r="G20" s="35"/>
      <c r="H20" s="19" t="s">
        <v>24</v>
      </c>
      <c r="I20" s="46">
        <v>46</v>
      </c>
      <c r="J20" s="46">
        <v>318</v>
      </c>
      <c r="K20" s="46">
        <v>0</v>
      </c>
      <c r="L20" s="46">
        <v>2</v>
      </c>
      <c r="M20" s="8">
        <f t="shared" si="1"/>
        <v>346</v>
      </c>
      <c r="N20" s="2">
        <f>M17+M18+M19+M20</f>
        <v>1290.5</v>
      </c>
      <c r="O20" s="19" t="s">
        <v>45</v>
      </c>
      <c r="P20" s="45">
        <v>52</v>
      </c>
      <c r="Q20" s="45">
        <v>225</v>
      </c>
      <c r="R20" s="46">
        <v>0</v>
      </c>
      <c r="S20" s="45">
        <v>0</v>
      </c>
      <c r="T20" s="8">
        <f t="shared" si="2"/>
        <v>251</v>
      </c>
      <c r="U20" s="2">
        <f t="shared" si="5"/>
        <v>1173</v>
      </c>
      <c r="AB20" s="8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242</v>
      </c>
      <c r="D21" s="46">
        <v>0</v>
      </c>
      <c r="E21" s="46">
        <v>9</v>
      </c>
      <c r="F21" s="6">
        <f t="shared" si="0"/>
        <v>284.5</v>
      </c>
      <c r="G21" s="36"/>
      <c r="H21" s="20" t="s">
        <v>25</v>
      </c>
      <c r="I21" s="46">
        <v>44</v>
      </c>
      <c r="J21" s="46">
        <v>377</v>
      </c>
      <c r="K21" s="46">
        <v>0</v>
      </c>
      <c r="L21" s="46">
        <v>3</v>
      </c>
      <c r="M21" s="6">
        <f t="shared" si="1"/>
        <v>406.5</v>
      </c>
      <c r="N21" s="2">
        <f>M18+M19+M20+M21</f>
        <v>1409.5</v>
      </c>
      <c r="O21" s="21" t="s">
        <v>46</v>
      </c>
      <c r="P21" s="47">
        <v>69</v>
      </c>
      <c r="Q21" s="47">
        <v>250</v>
      </c>
      <c r="R21" s="47">
        <v>0</v>
      </c>
      <c r="S21" s="47">
        <v>0</v>
      </c>
      <c r="T21" s="7">
        <f t="shared" si="2"/>
        <v>284.5</v>
      </c>
      <c r="U21" s="3">
        <f t="shared" si="5"/>
        <v>1109.5</v>
      </c>
      <c r="AB21" s="81">
        <v>299.5</v>
      </c>
    </row>
    <row r="22" spans="1:28" ht="24" customHeight="1" thickBot="1" x14ac:dyDescent="0.25">
      <c r="A22" s="19" t="s">
        <v>1</v>
      </c>
      <c r="B22" s="46">
        <v>36</v>
      </c>
      <c r="C22" s="46">
        <v>240</v>
      </c>
      <c r="D22" s="46">
        <v>0</v>
      </c>
      <c r="E22" s="46">
        <v>6</v>
      </c>
      <c r="F22" s="6">
        <f t="shared" si="0"/>
        <v>273</v>
      </c>
      <c r="G22" s="2"/>
      <c r="H22" s="21" t="s">
        <v>26</v>
      </c>
      <c r="I22" s="47">
        <v>44</v>
      </c>
      <c r="J22" s="47">
        <v>279</v>
      </c>
      <c r="K22" s="47">
        <v>0</v>
      </c>
      <c r="L22" s="47">
        <v>2</v>
      </c>
      <c r="M22" s="6">
        <f t="shared" si="1"/>
        <v>306</v>
      </c>
      <c r="N22" s="3">
        <f>M19+M20+M21+M22</f>
        <v>1392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1376.5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1409.5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1328.5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86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85 X CR 52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8552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42803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29</v>
      </c>
      <c r="C10" s="61">
        <v>184</v>
      </c>
      <c r="D10" s="61">
        <v>0</v>
      </c>
      <c r="E10" s="61">
        <v>2</v>
      </c>
      <c r="F10" s="62">
        <f t="shared" ref="F10:F22" si="0">B10*0.5+C10*1+D10*2+E10*2.5</f>
        <v>203.5</v>
      </c>
      <c r="G10" s="63"/>
      <c r="H10" s="64" t="s">
        <v>4</v>
      </c>
      <c r="I10" s="46">
        <v>22</v>
      </c>
      <c r="J10" s="46">
        <v>118</v>
      </c>
      <c r="K10" s="46">
        <v>0</v>
      </c>
      <c r="L10" s="46">
        <v>0</v>
      </c>
      <c r="M10" s="62">
        <f t="shared" ref="M10:M22" si="1">I10*0.5+J10*1+K10*2+L10*2.5</f>
        <v>129</v>
      </c>
      <c r="N10" s="65">
        <f>F20+F21+F22+M10</f>
        <v>539</v>
      </c>
      <c r="O10" s="64" t="s">
        <v>43</v>
      </c>
      <c r="P10" s="46">
        <v>20</v>
      </c>
      <c r="Q10" s="46">
        <v>173</v>
      </c>
      <c r="R10" s="46">
        <v>0</v>
      </c>
      <c r="S10" s="46">
        <v>1</v>
      </c>
      <c r="T10" s="62">
        <f t="shared" ref="T10:T21" si="2">P10*0.5+Q10*1+R10*2+S10*2.5</f>
        <v>185.5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197</v>
      </c>
      <c r="D11" s="61">
        <v>0</v>
      </c>
      <c r="E11" s="61">
        <v>3</v>
      </c>
      <c r="F11" s="62">
        <f t="shared" si="0"/>
        <v>218.5</v>
      </c>
      <c r="G11" s="63"/>
      <c r="H11" s="64" t="s">
        <v>5</v>
      </c>
      <c r="I11" s="46">
        <v>26</v>
      </c>
      <c r="J11" s="46">
        <v>126</v>
      </c>
      <c r="K11" s="46">
        <v>0</v>
      </c>
      <c r="L11" s="46">
        <v>7</v>
      </c>
      <c r="M11" s="62">
        <f t="shared" si="1"/>
        <v>156.5</v>
      </c>
      <c r="N11" s="65">
        <f>F21+F22+M10+M11</f>
        <v>561</v>
      </c>
      <c r="O11" s="64" t="s">
        <v>44</v>
      </c>
      <c r="P11" s="46">
        <v>19</v>
      </c>
      <c r="Q11" s="46">
        <v>167</v>
      </c>
      <c r="R11" s="46">
        <v>0</v>
      </c>
      <c r="S11" s="46">
        <v>2</v>
      </c>
      <c r="T11" s="62">
        <f t="shared" si="2"/>
        <v>181.5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191</v>
      </c>
      <c r="D12" s="61">
        <v>0</v>
      </c>
      <c r="E12" s="61">
        <v>0</v>
      </c>
      <c r="F12" s="62">
        <f t="shared" si="0"/>
        <v>200</v>
      </c>
      <c r="G12" s="63"/>
      <c r="H12" s="64" t="s">
        <v>6</v>
      </c>
      <c r="I12" s="46">
        <v>27</v>
      </c>
      <c r="J12" s="46">
        <v>169</v>
      </c>
      <c r="K12" s="46">
        <v>0</v>
      </c>
      <c r="L12" s="46">
        <v>1</v>
      </c>
      <c r="M12" s="62">
        <f t="shared" si="1"/>
        <v>185</v>
      </c>
      <c r="N12" s="63">
        <f>F22+M10+M11+M12</f>
        <v>609.5</v>
      </c>
      <c r="O12" s="64" t="s">
        <v>32</v>
      </c>
      <c r="P12" s="46">
        <v>17</v>
      </c>
      <c r="Q12" s="46">
        <v>153</v>
      </c>
      <c r="R12" s="46">
        <v>0</v>
      </c>
      <c r="S12" s="46">
        <v>1</v>
      </c>
      <c r="T12" s="62">
        <f t="shared" si="2"/>
        <v>164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158</v>
      </c>
      <c r="D13" s="61">
        <v>0</v>
      </c>
      <c r="E13" s="61">
        <v>0</v>
      </c>
      <c r="F13" s="62">
        <f t="shared" si="0"/>
        <v>171</v>
      </c>
      <c r="G13" s="63">
        <f t="shared" ref="G13:G19" si="3">F10+F11+F12+F13</f>
        <v>793</v>
      </c>
      <c r="H13" s="64" t="s">
        <v>7</v>
      </c>
      <c r="I13" s="46">
        <v>21</v>
      </c>
      <c r="J13" s="46">
        <v>177</v>
      </c>
      <c r="K13" s="46">
        <v>0</v>
      </c>
      <c r="L13" s="46">
        <v>3</v>
      </c>
      <c r="M13" s="62">
        <f t="shared" si="1"/>
        <v>195</v>
      </c>
      <c r="N13" s="63">
        <f t="shared" ref="N13:N18" si="4">M10+M11+M12+M13</f>
        <v>665.5</v>
      </c>
      <c r="O13" s="64" t="s">
        <v>33</v>
      </c>
      <c r="P13" s="46">
        <v>15</v>
      </c>
      <c r="Q13" s="46">
        <v>202</v>
      </c>
      <c r="R13" s="46">
        <v>0</v>
      </c>
      <c r="S13" s="46">
        <v>1</v>
      </c>
      <c r="T13" s="62">
        <f t="shared" si="2"/>
        <v>212</v>
      </c>
      <c r="U13" s="63">
        <f t="shared" ref="U13:U21" si="5">T10+T11+T12+T13</f>
        <v>743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156</v>
      </c>
      <c r="D14" s="61">
        <v>0</v>
      </c>
      <c r="E14" s="61">
        <v>2</v>
      </c>
      <c r="F14" s="62">
        <f t="shared" si="0"/>
        <v>175</v>
      </c>
      <c r="G14" s="63">
        <f t="shared" si="3"/>
        <v>764.5</v>
      </c>
      <c r="H14" s="64" t="s">
        <v>9</v>
      </c>
      <c r="I14" s="46">
        <v>24</v>
      </c>
      <c r="J14" s="46">
        <v>167</v>
      </c>
      <c r="K14" s="46">
        <v>0</v>
      </c>
      <c r="L14" s="46">
        <v>1</v>
      </c>
      <c r="M14" s="62">
        <f t="shared" si="1"/>
        <v>181.5</v>
      </c>
      <c r="N14" s="63">
        <f t="shared" si="4"/>
        <v>718</v>
      </c>
      <c r="O14" s="64" t="s">
        <v>29</v>
      </c>
      <c r="P14" s="45">
        <v>20</v>
      </c>
      <c r="Q14" s="45">
        <v>141</v>
      </c>
      <c r="R14" s="45">
        <v>0</v>
      </c>
      <c r="S14" s="45">
        <v>1</v>
      </c>
      <c r="T14" s="62">
        <f t="shared" si="2"/>
        <v>153.5</v>
      </c>
      <c r="U14" s="63">
        <f t="shared" si="5"/>
        <v>711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154</v>
      </c>
      <c r="D15" s="61">
        <v>0</v>
      </c>
      <c r="E15" s="61">
        <v>7</v>
      </c>
      <c r="F15" s="62">
        <f t="shared" si="0"/>
        <v>182</v>
      </c>
      <c r="G15" s="63">
        <f t="shared" si="3"/>
        <v>728</v>
      </c>
      <c r="H15" s="64" t="s">
        <v>12</v>
      </c>
      <c r="I15" s="46">
        <v>23</v>
      </c>
      <c r="J15" s="46">
        <v>160</v>
      </c>
      <c r="K15" s="46">
        <v>0</v>
      </c>
      <c r="L15" s="46">
        <v>0</v>
      </c>
      <c r="M15" s="62">
        <f t="shared" si="1"/>
        <v>171.5</v>
      </c>
      <c r="N15" s="63">
        <f t="shared" si="4"/>
        <v>733</v>
      </c>
      <c r="O15" s="60" t="s">
        <v>30</v>
      </c>
      <c r="P15" s="46">
        <v>24</v>
      </c>
      <c r="Q15" s="46">
        <v>135</v>
      </c>
      <c r="R15" s="46">
        <v>0</v>
      </c>
      <c r="S15" s="46">
        <v>2</v>
      </c>
      <c r="T15" s="62">
        <f t="shared" si="2"/>
        <v>152</v>
      </c>
      <c r="U15" s="63">
        <f t="shared" si="5"/>
        <v>681.5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162</v>
      </c>
      <c r="D16" s="61">
        <v>0</v>
      </c>
      <c r="E16" s="61">
        <v>2</v>
      </c>
      <c r="F16" s="62">
        <f t="shared" si="0"/>
        <v>178.5</v>
      </c>
      <c r="G16" s="63">
        <f t="shared" si="3"/>
        <v>706.5</v>
      </c>
      <c r="H16" s="64" t="s">
        <v>15</v>
      </c>
      <c r="I16" s="46">
        <v>20</v>
      </c>
      <c r="J16" s="46">
        <v>158</v>
      </c>
      <c r="K16" s="46">
        <v>0</v>
      </c>
      <c r="L16" s="46">
        <v>1</v>
      </c>
      <c r="M16" s="62">
        <f t="shared" si="1"/>
        <v>170.5</v>
      </c>
      <c r="N16" s="63">
        <f t="shared" si="4"/>
        <v>718.5</v>
      </c>
      <c r="O16" s="64" t="s">
        <v>8</v>
      </c>
      <c r="P16" s="46">
        <v>23</v>
      </c>
      <c r="Q16" s="46">
        <v>182</v>
      </c>
      <c r="R16" s="46">
        <v>2</v>
      </c>
      <c r="S16" s="46">
        <v>0</v>
      </c>
      <c r="T16" s="62">
        <f t="shared" si="2"/>
        <v>197.5</v>
      </c>
      <c r="U16" s="63">
        <f t="shared" si="5"/>
        <v>715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131</v>
      </c>
      <c r="D17" s="61">
        <v>0</v>
      </c>
      <c r="E17" s="61">
        <v>0</v>
      </c>
      <c r="F17" s="62">
        <f t="shared" si="0"/>
        <v>145.5</v>
      </c>
      <c r="G17" s="63">
        <f t="shared" si="3"/>
        <v>681</v>
      </c>
      <c r="H17" s="64" t="s">
        <v>18</v>
      </c>
      <c r="I17" s="46">
        <v>17</v>
      </c>
      <c r="J17" s="46">
        <v>172</v>
      </c>
      <c r="K17" s="46">
        <v>0</v>
      </c>
      <c r="L17" s="46">
        <v>2</v>
      </c>
      <c r="M17" s="62">
        <f t="shared" si="1"/>
        <v>185.5</v>
      </c>
      <c r="N17" s="63">
        <f t="shared" si="4"/>
        <v>709</v>
      </c>
      <c r="O17" s="64" t="s">
        <v>10</v>
      </c>
      <c r="P17" s="46">
        <v>32</v>
      </c>
      <c r="Q17" s="46">
        <v>163</v>
      </c>
      <c r="R17" s="46">
        <v>0</v>
      </c>
      <c r="S17" s="46">
        <v>2</v>
      </c>
      <c r="T17" s="62">
        <f t="shared" si="2"/>
        <v>184</v>
      </c>
      <c r="U17" s="63">
        <f t="shared" si="5"/>
        <v>687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153</v>
      </c>
      <c r="D18" s="61">
        <v>0</v>
      </c>
      <c r="E18" s="61">
        <v>3</v>
      </c>
      <c r="F18" s="62">
        <f t="shared" si="0"/>
        <v>174</v>
      </c>
      <c r="G18" s="63">
        <f t="shared" si="3"/>
        <v>680</v>
      </c>
      <c r="H18" s="64" t="s">
        <v>20</v>
      </c>
      <c r="I18" s="46">
        <v>13</v>
      </c>
      <c r="J18" s="46">
        <v>191</v>
      </c>
      <c r="K18" s="46">
        <v>0</v>
      </c>
      <c r="L18" s="46">
        <v>4</v>
      </c>
      <c r="M18" s="62">
        <f t="shared" si="1"/>
        <v>207.5</v>
      </c>
      <c r="N18" s="63">
        <f t="shared" si="4"/>
        <v>735</v>
      </c>
      <c r="O18" s="64" t="s">
        <v>13</v>
      </c>
      <c r="P18" s="46">
        <v>19</v>
      </c>
      <c r="Q18" s="46">
        <v>147</v>
      </c>
      <c r="R18" s="46">
        <v>0</v>
      </c>
      <c r="S18" s="46">
        <v>1</v>
      </c>
      <c r="T18" s="62">
        <f t="shared" si="2"/>
        <v>159</v>
      </c>
      <c r="U18" s="63">
        <f t="shared" si="5"/>
        <v>692.5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183</v>
      </c>
      <c r="D19" s="69">
        <v>0</v>
      </c>
      <c r="E19" s="69">
        <v>3</v>
      </c>
      <c r="F19" s="70">
        <f t="shared" si="0"/>
        <v>198.5</v>
      </c>
      <c r="G19" s="71">
        <f t="shared" si="3"/>
        <v>696.5</v>
      </c>
      <c r="H19" s="72" t="s">
        <v>22</v>
      </c>
      <c r="I19" s="45">
        <v>19</v>
      </c>
      <c r="J19" s="45">
        <v>179</v>
      </c>
      <c r="K19" s="45">
        <v>0</v>
      </c>
      <c r="L19" s="45">
        <v>1</v>
      </c>
      <c r="M19" s="62">
        <f t="shared" si="1"/>
        <v>191</v>
      </c>
      <c r="N19" s="63">
        <f>M16+M17+M18+M19</f>
        <v>754.5</v>
      </c>
      <c r="O19" s="64" t="s">
        <v>16</v>
      </c>
      <c r="P19" s="46">
        <v>15</v>
      </c>
      <c r="Q19" s="46">
        <v>158</v>
      </c>
      <c r="R19" s="46">
        <v>0</v>
      </c>
      <c r="S19" s="46">
        <v>2</v>
      </c>
      <c r="T19" s="62">
        <f t="shared" si="2"/>
        <v>170.5</v>
      </c>
      <c r="U19" s="63">
        <f t="shared" si="5"/>
        <v>711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114</v>
      </c>
      <c r="D20" s="67">
        <v>0</v>
      </c>
      <c r="E20" s="67">
        <v>3</v>
      </c>
      <c r="F20" s="73">
        <f t="shared" si="0"/>
        <v>134.5</v>
      </c>
      <c r="G20" s="74"/>
      <c r="H20" s="64" t="s">
        <v>24</v>
      </c>
      <c r="I20" s="46">
        <v>21</v>
      </c>
      <c r="J20" s="46">
        <v>149</v>
      </c>
      <c r="K20" s="46">
        <v>0</v>
      </c>
      <c r="L20" s="46">
        <v>5</v>
      </c>
      <c r="M20" s="73">
        <f t="shared" si="1"/>
        <v>172</v>
      </c>
      <c r="N20" s="63">
        <f>M17+M18+M19+M20</f>
        <v>756</v>
      </c>
      <c r="O20" s="64" t="s">
        <v>45</v>
      </c>
      <c r="P20" s="45">
        <v>16</v>
      </c>
      <c r="Q20" s="45">
        <v>150</v>
      </c>
      <c r="R20" s="45">
        <v>0</v>
      </c>
      <c r="S20" s="45">
        <v>0</v>
      </c>
      <c r="T20" s="73">
        <f t="shared" si="2"/>
        <v>158</v>
      </c>
      <c r="U20" s="63">
        <f t="shared" si="5"/>
        <v>671.5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110</v>
      </c>
      <c r="D21" s="61">
        <v>0</v>
      </c>
      <c r="E21" s="61">
        <v>6</v>
      </c>
      <c r="F21" s="62">
        <f t="shared" si="0"/>
        <v>136.5</v>
      </c>
      <c r="G21" s="75"/>
      <c r="H21" s="72" t="s">
        <v>25</v>
      </c>
      <c r="I21" s="46">
        <v>35</v>
      </c>
      <c r="J21" s="46">
        <v>171</v>
      </c>
      <c r="K21" s="46">
        <v>0</v>
      </c>
      <c r="L21" s="46">
        <v>0</v>
      </c>
      <c r="M21" s="62">
        <f t="shared" si="1"/>
        <v>188.5</v>
      </c>
      <c r="N21" s="63">
        <f>M18+M19+M20+M21</f>
        <v>759</v>
      </c>
      <c r="O21" s="68" t="s">
        <v>46</v>
      </c>
      <c r="P21" s="47">
        <v>12</v>
      </c>
      <c r="Q21" s="47">
        <v>144</v>
      </c>
      <c r="R21" s="47">
        <v>0</v>
      </c>
      <c r="S21" s="47">
        <v>0</v>
      </c>
      <c r="T21" s="70">
        <f t="shared" si="2"/>
        <v>150</v>
      </c>
      <c r="U21" s="71">
        <f t="shared" si="5"/>
        <v>637.5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116</v>
      </c>
      <c r="D22" s="61">
        <v>0</v>
      </c>
      <c r="E22" s="61">
        <v>5</v>
      </c>
      <c r="F22" s="62">
        <f t="shared" si="0"/>
        <v>139</v>
      </c>
      <c r="G22" s="63"/>
      <c r="H22" s="68" t="s">
        <v>26</v>
      </c>
      <c r="I22" s="47">
        <v>14</v>
      </c>
      <c r="J22" s="47">
        <v>151</v>
      </c>
      <c r="K22" s="47">
        <v>0</v>
      </c>
      <c r="L22" s="47">
        <v>0</v>
      </c>
      <c r="M22" s="62">
        <f t="shared" si="1"/>
        <v>158</v>
      </c>
      <c r="N22" s="71">
        <f>M19+M20+M21+M22</f>
        <v>709.5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793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759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743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70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85 X CR 52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8552</v>
      </c>
      <c r="M6" s="173"/>
      <c r="N6" s="173"/>
      <c r="O6" s="12"/>
      <c r="P6" s="162" t="s">
        <v>58</v>
      </c>
      <c r="Q6" s="162"/>
      <c r="R6" s="162"/>
      <c r="S6" s="213">
        <f>'G-1'!S6:U6</f>
        <v>42803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55</v>
      </c>
      <c r="C10" s="46">
        <f>'G-1'!C10+'G-3'!C10</f>
        <v>464</v>
      </c>
      <c r="D10" s="46">
        <f>'G-1'!D10+'G-3'!D10</f>
        <v>0</v>
      </c>
      <c r="E10" s="46">
        <f>'G-1'!E10+'G-3'!E10</f>
        <v>4</v>
      </c>
      <c r="F10" s="6">
        <f t="shared" ref="F10:F22" si="0">B10*0.5+C10*1+D10*2+E10*2.5</f>
        <v>501.5</v>
      </c>
      <c r="G10" s="2"/>
      <c r="H10" s="19" t="s">
        <v>4</v>
      </c>
      <c r="I10" s="46">
        <f>'G-1'!I10+'G-3'!I10</f>
        <v>98</v>
      </c>
      <c r="J10" s="46">
        <f>'G-1'!J10+'G-3'!J10</f>
        <v>390</v>
      </c>
      <c r="K10" s="46">
        <f>'G-1'!K10+'G-3'!K10</f>
        <v>0</v>
      </c>
      <c r="L10" s="46">
        <f>'G-1'!L10+'G-3'!L10</f>
        <v>6</v>
      </c>
      <c r="M10" s="6">
        <f t="shared" ref="M10:M22" si="1">I10*0.5+J10*1+K10*2+L10*2.5</f>
        <v>454</v>
      </c>
      <c r="N10" s="9">
        <f>F20+F21+F22+M10</f>
        <v>1709</v>
      </c>
      <c r="O10" s="19" t="s">
        <v>43</v>
      </c>
      <c r="P10" s="46">
        <f>'G-1'!P10+'G-3'!P10</f>
        <v>25</v>
      </c>
      <c r="Q10" s="46">
        <f>'G-1'!Q10+'G-3'!Q10</f>
        <v>443</v>
      </c>
      <c r="R10" s="46">
        <f>'G-1'!R10+'G-3'!R10</f>
        <v>0</v>
      </c>
      <c r="S10" s="46">
        <f>'G-1'!S10+'G-3'!S10</f>
        <v>7</v>
      </c>
      <c r="T10" s="6">
        <f t="shared" ref="T10:T21" si="2">P10*0.5+Q10*1+R10*2+S10*2.5</f>
        <v>473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67</v>
      </c>
      <c r="C11" s="46">
        <f>'G-1'!C11+'G-3'!C11</f>
        <v>448</v>
      </c>
      <c r="D11" s="46">
        <f>'G-1'!D11+'G-3'!D11</f>
        <v>0</v>
      </c>
      <c r="E11" s="46">
        <f>'G-1'!E11+'G-3'!E11</f>
        <v>6</v>
      </c>
      <c r="F11" s="6">
        <f t="shared" si="0"/>
        <v>496.5</v>
      </c>
      <c r="G11" s="2"/>
      <c r="H11" s="19" t="s">
        <v>5</v>
      </c>
      <c r="I11" s="46">
        <f>'G-1'!I11+'G-3'!I11</f>
        <v>94</v>
      </c>
      <c r="J11" s="46">
        <f>'G-1'!J11+'G-3'!J11</f>
        <v>403</v>
      </c>
      <c r="K11" s="46">
        <f>'G-1'!K11+'G-3'!K11</f>
        <v>0</v>
      </c>
      <c r="L11" s="46">
        <f>'G-1'!L11+'G-3'!L11</f>
        <v>10</v>
      </c>
      <c r="M11" s="6">
        <f t="shared" si="1"/>
        <v>475</v>
      </c>
      <c r="N11" s="9">
        <f>F21+F22+M10+M11</f>
        <v>1762</v>
      </c>
      <c r="O11" s="19" t="s">
        <v>44</v>
      </c>
      <c r="P11" s="46">
        <f>'G-1'!P11+'G-3'!P11</f>
        <v>68</v>
      </c>
      <c r="Q11" s="46">
        <f>'G-1'!Q11+'G-3'!Q11</f>
        <v>418</v>
      </c>
      <c r="R11" s="46">
        <f>'G-1'!R11+'G-3'!R11</f>
        <v>0</v>
      </c>
      <c r="S11" s="46">
        <f>'G-1'!S11+'G-3'!S11</f>
        <v>6</v>
      </c>
      <c r="T11" s="6">
        <f t="shared" si="2"/>
        <v>467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52</v>
      </c>
      <c r="C12" s="46">
        <f>'G-1'!C12+'G-3'!C12</f>
        <v>521</v>
      </c>
      <c r="D12" s="46">
        <f>'G-1'!D12+'G-3'!D12</f>
        <v>0</v>
      </c>
      <c r="E12" s="46">
        <f>'G-1'!E12+'G-3'!E12</f>
        <v>2</v>
      </c>
      <c r="F12" s="6">
        <f t="shared" si="0"/>
        <v>552</v>
      </c>
      <c r="G12" s="2"/>
      <c r="H12" s="19" t="s">
        <v>6</v>
      </c>
      <c r="I12" s="46">
        <f>'G-1'!I12+'G-3'!I12</f>
        <v>74</v>
      </c>
      <c r="J12" s="46">
        <f>'G-1'!J12+'G-3'!J12</f>
        <v>464</v>
      </c>
      <c r="K12" s="46">
        <f>'G-1'!K12+'G-3'!K12</f>
        <v>0</v>
      </c>
      <c r="L12" s="46">
        <f>'G-1'!L12+'G-3'!L12</f>
        <v>6</v>
      </c>
      <c r="M12" s="6">
        <f t="shared" si="1"/>
        <v>516</v>
      </c>
      <c r="N12" s="2">
        <f>F22+M10+M11+M12</f>
        <v>1857</v>
      </c>
      <c r="O12" s="19" t="s">
        <v>32</v>
      </c>
      <c r="P12" s="46">
        <f>'G-1'!P12+'G-3'!P12</f>
        <v>57</v>
      </c>
      <c r="Q12" s="46">
        <f>'G-1'!Q12+'G-3'!Q12</f>
        <v>436</v>
      </c>
      <c r="R12" s="46">
        <f>'G-1'!R12+'G-3'!R12</f>
        <v>0</v>
      </c>
      <c r="S12" s="46">
        <f>'G-1'!S12+'G-3'!S12</f>
        <v>5</v>
      </c>
      <c r="T12" s="6">
        <f t="shared" si="2"/>
        <v>477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63</v>
      </c>
      <c r="C13" s="46">
        <f>'G-1'!C13+'G-3'!C13</f>
        <v>460</v>
      </c>
      <c r="D13" s="46">
        <f>'G-1'!D13+'G-3'!D13</f>
        <v>0</v>
      </c>
      <c r="E13" s="46">
        <f>'G-1'!E13+'G-3'!E13</f>
        <v>3</v>
      </c>
      <c r="F13" s="6">
        <f t="shared" si="0"/>
        <v>499</v>
      </c>
      <c r="G13" s="2">
        <f t="shared" ref="G13:G19" si="3">F10+F11+F12+F13</f>
        <v>2049</v>
      </c>
      <c r="H13" s="19" t="s">
        <v>7</v>
      </c>
      <c r="I13" s="46">
        <f>'G-1'!I13+'G-3'!I13</f>
        <v>76</v>
      </c>
      <c r="J13" s="46">
        <f>'G-1'!J13+'G-3'!J13</f>
        <v>488</v>
      </c>
      <c r="K13" s="46">
        <f>'G-1'!K13+'G-3'!K13</f>
        <v>0</v>
      </c>
      <c r="L13" s="46">
        <f>'G-1'!L13+'G-3'!L13</f>
        <v>10</v>
      </c>
      <c r="M13" s="6">
        <f t="shared" si="1"/>
        <v>551</v>
      </c>
      <c r="N13" s="2">
        <f t="shared" ref="N13:N18" si="4">M10+M11+M12+M13</f>
        <v>1996</v>
      </c>
      <c r="O13" s="19" t="s">
        <v>33</v>
      </c>
      <c r="P13" s="46">
        <f>'G-1'!P13+'G-3'!P13</f>
        <v>57</v>
      </c>
      <c r="Q13" s="46">
        <f>'G-1'!Q13+'G-3'!Q13</f>
        <v>433</v>
      </c>
      <c r="R13" s="46">
        <f>'G-1'!R13+'G-3'!R13</f>
        <v>0</v>
      </c>
      <c r="S13" s="46">
        <f>'G-1'!S13+'G-3'!S13</f>
        <v>6</v>
      </c>
      <c r="T13" s="6">
        <f t="shared" si="2"/>
        <v>476.5</v>
      </c>
      <c r="U13" s="2">
        <f t="shared" ref="U13:U21" si="5">T10+T11+T12+T13</f>
        <v>1893.5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66</v>
      </c>
      <c r="C14" s="46">
        <f>'G-1'!C14+'G-3'!C14</f>
        <v>455</v>
      </c>
      <c r="D14" s="46">
        <f>'G-1'!D14+'G-3'!D14</f>
        <v>0</v>
      </c>
      <c r="E14" s="46">
        <f>'G-1'!E14+'G-3'!E14</f>
        <v>7</v>
      </c>
      <c r="F14" s="6">
        <f t="shared" si="0"/>
        <v>505.5</v>
      </c>
      <c r="G14" s="2">
        <f t="shared" si="3"/>
        <v>2053</v>
      </c>
      <c r="H14" s="19" t="s">
        <v>9</v>
      </c>
      <c r="I14" s="46">
        <f>'G-1'!I14+'G-3'!I14</f>
        <v>64</v>
      </c>
      <c r="J14" s="46">
        <f>'G-1'!J14+'G-3'!J14</f>
        <v>438</v>
      </c>
      <c r="K14" s="46">
        <f>'G-1'!K14+'G-3'!K14</f>
        <v>0</v>
      </c>
      <c r="L14" s="46">
        <f>'G-1'!L14+'G-3'!L14</f>
        <v>5</v>
      </c>
      <c r="M14" s="6">
        <f t="shared" si="1"/>
        <v>482.5</v>
      </c>
      <c r="N14" s="2">
        <f t="shared" si="4"/>
        <v>2024.5</v>
      </c>
      <c r="O14" s="19" t="s">
        <v>29</v>
      </c>
      <c r="P14" s="46">
        <f>'G-1'!P14+'G-3'!P14</f>
        <v>89</v>
      </c>
      <c r="Q14" s="46">
        <f>'G-1'!Q14+'G-3'!Q14</f>
        <v>441</v>
      </c>
      <c r="R14" s="46">
        <f>'G-1'!R14+'G-3'!R14</f>
        <v>0</v>
      </c>
      <c r="S14" s="46">
        <f>'G-1'!S14+'G-3'!S14</f>
        <v>4</v>
      </c>
      <c r="T14" s="6">
        <f t="shared" si="2"/>
        <v>495.5</v>
      </c>
      <c r="U14" s="2">
        <f t="shared" si="5"/>
        <v>1916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67</v>
      </c>
      <c r="C15" s="46">
        <f>'G-1'!C15+'G-3'!C15</f>
        <v>486</v>
      </c>
      <c r="D15" s="46">
        <f>'G-1'!D15+'G-3'!D15</f>
        <v>0</v>
      </c>
      <c r="E15" s="46">
        <f>'G-1'!E15+'G-3'!E15</f>
        <v>9</v>
      </c>
      <c r="F15" s="6">
        <f t="shared" si="0"/>
        <v>542</v>
      </c>
      <c r="G15" s="2">
        <f t="shared" si="3"/>
        <v>2098.5</v>
      </c>
      <c r="H15" s="19" t="s">
        <v>12</v>
      </c>
      <c r="I15" s="46">
        <f>'G-1'!I15+'G-3'!I15</f>
        <v>61</v>
      </c>
      <c r="J15" s="46">
        <f>'G-1'!J15+'G-3'!J15</f>
        <v>420</v>
      </c>
      <c r="K15" s="46">
        <f>'G-1'!K15+'G-3'!K15</f>
        <v>0</v>
      </c>
      <c r="L15" s="46">
        <f>'G-1'!L15+'G-3'!L15</f>
        <v>2</v>
      </c>
      <c r="M15" s="6">
        <f t="shared" si="1"/>
        <v>455.5</v>
      </c>
      <c r="N15" s="2">
        <f t="shared" si="4"/>
        <v>2005</v>
      </c>
      <c r="O15" s="18" t="s">
        <v>30</v>
      </c>
      <c r="P15" s="46">
        <f>'G-1'!P15+'G-3'!P15</f>
        <v>98</v>
      </c>
      <c r="Q15" s="46">
        <f>'G-1'!Q15+'G-3'!Q15</f>
        <v>392</v>
      </c>
      <c r="R15" s="46">
        <f>'G-1'!R15+'G-3'!R15</f>
        <v>2</v>
      </c>
      <c r="S15" s="46">
        <f>'G-1'!S15+'G-3'!S15</f>
        <v>6</v>
      </c>
      <c r="T15" s="6">
        <f t="shared" si="2"/>
        <v>460</v>
      </c>
      <c r="U15" s="2">
        <f t="shared" si="5"/>
        <v>1909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62</v>
      </c>
      <c r="C16" s="46">
        <f>'G-1'!C16+'G-3'!C16</f>
        <v>466</v>
      </c>
      <c r="D16" s="46">
        <f>'G-1'!D16+'G-3'!D16</f>
        <v>0</v>
      </c>
      <c r="E16" s="46">
        <f>'G-1'!E16+'G-3'!E16</f>
        <v>7</v>
      </c>
      <c r="F16" s="6">
        <f t="shared" si="0"/>
        <v>514.5</v>
      </c>
      <c r="G16" s="2">
        <f t="shared" si="3"/>
        <v>2061</v>
      </c>
      <c r="H16" s="19" t="s">
        <v>15</v>
      </c>
      <c r="I16" s="46">
        <f>'G-1'!I16+'G-3'!I16</f>
        <v>55</v>
      </c>
      <c r="J16" s="46">
        <f>'G-1'!J16+'G-3'!J16</f>
        <v>417</v>
      </c>
      <c r="K16" s="46">
        <f>'G-1'!K16+'G-3'!K16</f>
        <v>0</v>
      </c>
      <c r="L16" s="46">
        <f>'G-1'!L16+'G-3'!L16</f>
        <v>4</v>
      </c>
      <c r="M16" s="6">
        <f t="shared" si="1"/>
        <v>454.5</v>
      </c>
      <c r="N16" s="2">
        <f t="shared" si="4"/>
        <v>1943.5</v>
      </c>
      <c r="O16" s="19" t="s">
        <v>8</v>
      </c>
      <c r="P16" s="46">
        <f>'G-1'!P16+'G-3'!P16</f>
        <v>94</v>
      </c>
      <c r="Q16" s="46">
        <f>'G-1'!Q16+'G-3'!Q16</f>
        <v>470</v>
      </c>
      <c r="R16" s="46">
        <f>'G-1'!R16+'G-3'!R16</f>
        <v>3</v>
      </c>
      <c r="S16" s="46">
        <f>'G-1'!S16+'G-3'!S16</f>
        <v>2</v>
      </c>
      <c r="T16" s="6">
        <f t="shared" si="2"/>
        <v>528</v>
      </c>
      <c r="U16" s="2">
        <f t="shared" si="5"/>
        <v>1960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86</v>
      </c>
      <c r="C17" s="46">
        <f>'G-1'!C17+'G-3'!C17</f>
        <v>428</v>
      </c>
      <c r="D17" s="46">
        <f>'G-1'!D17+'G-3'!D17</f>
        <v>0</v>
      </c>
      <c r="E17" s="46">
        <f>'G-1'!E17+'G-3'!E17</f>
        <v>6</v>
      </c>
      <c r="F17" s="6">
        <f t="shared" si="0"/>
        <v>486</v>
      </c>
      <c r="G17" s="2">
        <f t="shared" si="3"/>
        <v>2048</v>
      </c>
      <c r="H17" s="19" t="s">
        <v>18</v>
      </c>
      <c r="I17" s="46">
        <f>'G-1'!I17+'G-3'!I17</f>
        <v>48</v>
      </c>
      <c r="J17" s="46">
        <f>'G-1'!J17+'G-3'!J17</f>
        <v>434</v>
      </c>
      <c r="K17" s="46">
        <f>'G-1'!K17+'G-3'!K17</f>
        <v>0</v>
      </c>
      <c r="L17" s="46">
        <f>'G-1'!L17+'G-3'!L17</f>
        <v>6</v>
      </c>
      <c r="M17" s="6">
        <f t="shared" si="1"/>
        <v>473</v>
      </c>
      <c r="N17" s="2">
        <f t="shared" si="4"/>
        <v>1865.5</v>
      </c>
      <c r="O17" s="19" t="s">
        <v>10</v>
      </c>
      <c r="P17" s="46">
        <f>'G-1'!P17+'G-3'!P17</f>
        <v>99</v>
      </c>
      <c r="Q17" s="46">
        <f>'G-1'!Q17+'G-3'!Q17</f>
        <v>468</v>
      </c>
      <c r="R17" s="46">
        <f>'G-1'!R17+'G-3'!R17</f>
        <v>1</v>
      </c>
      <c r="S17" s="46">
        <f>'G-1'!S17+'G-3'!S17</f>
        <v>5</v>
      </c>
      <c r="T17" s="6">
        <f t="shared" si="2"/>
        <v>532</v>
      </c>
      <c r="U17" s="2">
        <f t="shared" si="5"/>
        <v>2015.5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65</v>
      </c>
      <c r="C18" s="46">
        <f>'G-1'!C18+'G-3'!C18</f>
        <v>454</v>
      </c>
      <c r="D18" s="46">
        <f>'G-1'!D18+'G-3'!D18</f>
        <v>0</v>
      </c>
      <c r="E18" s="46">
        <f>'G-1'!E18+'G-3'!E18</f>
        <v>11</v>
      </c>
      <c r="F18" s="6">
        <f t="shared" si="0"/>
        <v>514</v>
      </c>
      <c r="G18" s="2">
        <f t="shared" si="3"/>
        <v>2056.5</v>
      </c>
      <c r="H18" s="19" t="s">
        <v>20</v>
      </c>
      <c r="I18" s="46">
        <f>'G-1'!I18+'G-3'!I18</f>
        <v>59</v>
      </c>
      <c r="J18" s="46">
        <f>'G-1'!J18+'G-3'!J18</f>
        <v>479</v>
      </c>
      <c r="K18" s="46">
        <f>'G-1'!K18+'G-3'!K18</f>
        <v>0</v>
      </c>
      <c r="L18" s="46">
        <f>'G-1'!L18+'G-3'!L18</f>
        <v>9</v>
      </c>
      <c r="M18" s="6">
        <f t="shared" si="1"/>
        <v>531</v>
      </c>
      <c r="N18" s="2">
        <f t="shared" si="4"/>
        <v>1914</v>
      </c>
      <c r="O18" s="19" t="s">
        <v>13</v>
      </c>
      <c r="P18" s="46">
        <f>'G-1'!P18+'G-3'!P18</f>
        <v>79</v>
      </c>
      <c r="Q18" s="46">
        <f>'G-1'!Q18+'G-3'!Q18</f>
        <v>407</v>
      </c>
      <c r="R18" s="46">
        <f>'G-1'!R18+'G-3'!R18</f>
        <v>0</v>
      </c>
      <c r="S18" s="46">
        <f>'G-1'!S18+'G-3'!S18</f>
        <v>7</v>
      </c>
      <c r="T18" s="6">
        <f t="shared" si="2"/>
        <v>464</v>
      </c>
      <c r="U18" s="2">
        <f t="shared" si="5"/>
        <v>1984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76</v>
      </c>
      <c r="C19" s="47">
        <f>'G-1'!C19+'G-3'!C19</f>
        <v>463</v>
      </c>
      <c r="D19" s="47">
        <f>'G-1'!D19+'G-3'!D19</f>
        <v>0</v>
      </c>
      <c r="E19" s="47">
        <f>'G-1'!E19+'G-3'!E19</f>
        <v>12</v>
      </c>
      <c r="F19" s="7">
        <f t="shared" si="0"/>
        <v>531</v>
      </c>
      <c r="G19" s="3">
        <f t="shared" si="3"/>
        <v>2045.5</v>
      </c>
      <c r="H19" s="20" t="s">
        <v>22</v>
      </c>
      <c r="I19" s="46">
        <f>'G-1'!I19+'G-3'!I19</f>
        <v>71</v>
      </c>
      <c r="J19" s="46">
        <f>'G-1'!J19+'G-3'!J19</f>
        <v>484</v>
      </c>
      <c r="K19" s="46">
        <f>'G-1'!K19+'G-3'!K19</f>
        <v>0</v>
      </c>
      <c r="L19" s="46">
        <f>'G-1'!L19+'G-3'!L19</f>
        <v>2</v>
      </c>
      <c r="M19" s="6">
        <f t="shared" si="1"/>
        <v>524.5</v>
      </c>
      <c r="N19" s="2">
        <f>M16+M17+M18+M19</f>
        <v>1983</v>
      </c>
      <c r="O19" s="19" t="s">
        <v>16</v>
      </c>
      <c r="P19" s="46">
        <f>'G-1'!P19+'G-3'!P19</f>
        <v>76</v>
      </c>
      <c r="Q19" s="46">
        <f>'G-1'!Q19+'G-3'!Q19</f>
        <v>392</v>
      </c>
      <c r="R19" s="46">
        <f>'G-1'!R19+'G-3'!R19</f>
        <v>1</v>
      </c>
      <c r="S19" s="46">
        <f>'G-1'!S19+'G-3'!S19</f>
        <v>3</v>
      </c>
      <c r="T19" s="6">
        <f t="shared" si="2"/>
        <v>439.5</v>
      </c>
      <c r="U19" s="2">
        <f t="shared" si="5"/>
        <v>1963.5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59</v>
      </c>
      <c r="C20" s="45">
        <f>'G-1'!C20+'G-3'!C20</f>
        <v>370</v>
      </c>
      <c r="D20" s="45">
        <f>'G-1'!D20+'G-3'!D20</f>
        <v>0</v>
      </c>
      <c r="E20" s="45">
        <f>'G-1'!E20+'G-3'!E20</f>
        <v>9</v>
      </c>
      <c r="F20" s="8">
        <f t="shared" si="0"/>
        <v>422</v>
      </c>
      <c r="G20" s="35"/>
      <c r="H20" s="19" t="s">
        <v>24</v>
      </c>
      <c r="I20" s="46">
        <f>'G-1'!I20+'G-3'!I20</f>
        <v>67</v>
      </c>
      <c r="J20" s="46">
        <f>'G-1'!J20+'G-3'!J20</f>
        <v>467</v>
      </c>
      <c r="K20" s="46">
        <f>'G-1'!K20+'G-3'!K20</f>
        <v>0</v>
      </c>
      <c r="L20" s="46">
        <f>'G-1'!L20+'G-3'!L20</f>
        <v>7</v>
      </c>
      <c r="M20" s="8">
        <f t="shared" si="1"/>
        <v>518</v>
      </c>
      <c r="N20" s="2">
        <f>M17+M18+M19+M20</f>
        <v>2046.5</v>
      </c>
      <c r="O20" s="19" t="s">
        <v>45</v>
      </c>
      <c r="P20" s="46">
        <f>'G-1'!P20+'G-3'!P20</f>
        <v>68</v>
      </c>
      <c r="Q20" s="46">
        <f>'G-1'!Q20+'G-3'!Q20</f>
        <v>375</v>
      </c>
      <c r="R20" s="46">
        <f>'G-1'!R20+'G-3'!R20</f>
        <v>0</v>
      </c>
      <c r="S20" s="46">
        <f>'G-1'!S20+'G-3'!S20</f>
        <v>0</v>
      </c>
      <c r="T20" s="8">
        <f t="shared" si="2"/>
        <v>409</v>
      </c>
      <c r="U20" s="2">
        <f t="shared" si="5"/>
        <v>1844.5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63</v>
      </c>
      <c r="C21" s="45">
        <f>'G-1'!C21+'G-3'!C21</f>
        <v>352</v>
      </c>
      <c r="D21" s="45">
        <f>'G-1'!D21+'G-3'!D21</f>
        <v>0</v>
      </c>
      <c r="E21" s="45">
        <f>'G-1'!E21+'G-3'!E21</f>
        <v>15</v>
      </c>
      <c r="F21" s="6">
        <f t="shared" si="0"/>
        <v>421</v>
      </c>
      <c r="G21" s="36"/>
      <c r="H21" s="20" t="s">
        <v>25</v>
      </c>
      <c r="I21" s="46">
        <f>'G-1'!I21+'G-3'!I21</f>
        <v>79</v>
      </c>
      <c r="J21" s="46">
        <f>'G-1'!J21+'G-3'!J21</f>
        <v>548</v>
      </c>
      <c r="K21" s="46">
        <f>'G-1'!K21+'G-3'!K21</f>
        <v>0</v>
      </c>
      <c r="L21" s="46">
        <f>'G-1'!L21+'G-3'!L21</f>
        <v>3</v>
      </c>
      <c r="M21" s="6">
        <f t="shared" si="1"/>
        <v>595</v>
      </c>
      <c r="N21" s="2">
        <f>M18+M19+M20+M21</f>
        <v>2168.5</v>
      </c>
      <c r="O21" s="21" t="s">
        <v>46</v>
      </c>
      <c r="P21" s="47">
        <f>'G-1'!P21+'G-3'!P21</f>
        <v>81</v>
      </c>
      <c r="Q21" s="47">
        <f>'G-1'!Q21+'G-3'!Q21</f>
        <v>394</v>
      </c>
      <c r="R21" s="47">
        <f>'G-1'!R21+'G-3'!R21</f>
        <v>0</v>
      </c>
      <c r="S21" s="47">
        <f>'G-1'!S21+'G-3'!S21</f>
        <v>0</v>
      </c>
      <c r="T21" s="7">
        <f t="shared" si="2"/>
        <v>434.5</v>
      </c>
      <c r="U21" s="3">
        <f t="shared" si="5"/>
        <v>1747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57</v>
      </c>
      <c r="C22" s="45">
        <f>'G-1'!C22+'G-3'!C22</f>
        <v>356</v>
      </c>
      <c r="D22" s="45">
        <f>'G-1'!D22+'G-3'!D22</f>
        <v>0</v>
      </c>
      <c r="E22" s="45">
        <f>'G-1'!E22+'G-3'!E22</f>
        <v>11</v>
      </c>
      <c r="F22" s="6">
        <f t="shared" si="0"/>
        <v>412</v>
      </c>
      <c r="G22" s="2"/>
      <c r="H22" s="21" t="s">
        <v>26</v>
      </c>
      <c r="I22" s="46">
        <f>'G-1'!I22+'G-3'!I22</f>
        <v>58</v>
      </c>
      <c r="J22" s="46">
        <f>'G-1'!J22+'G-3'!J22</f>
        <v>430</v>
      </c>
      <c r="K22" s="46">
        <f>'G-1'!K22+'G-3'!K22</f>
        <v>0</v>
      </c>
      <c r="L22" s="46">
        <f>'G-1'!L22+'G-3'!L22</f>
        <v>2</v>
      </c>
      <c r="M22" s="6">
        <f t="shared" si="1"/>
        <v>464</v>
      </c>
      <c r="N22" s="3">
        <f>M19+M20+M21+M22</f>
        <v>2101.5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2098.5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2168.5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2015.5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F36" sqref="F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85 X CR 52</v>
      </c>
      <c r="D5" s="234"/>
      <c r="E5" s="234"/>
      <c r="F5" s="111"/>
      <c r="G5" s="112"/>
      <c r="H5" s="103" t="s">
        <v>53</v>
      </c>
      <c r="I5" s="235">
        <f>'G-1'!L5</f>
        <v>8552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42803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33</v>
      </c>
      <c r="F10" s="75">
        <v>156</v>
      </c>
      <c r="G10" s="75">
        <v>0</v>
      </c>
      <c r="H10" s="75">
        <v>5</v>
      </c>
      <c r="I10" s="75">
        <f>E10*0.5+F10+G10*2+H10*2.5</f>
        <v>185</v>
      </c>
      <c r="J10" s="124">
        <f>IF(I10=0,"0,00",I10/SUM(I10:I12)*100)</f>
        <v>27.326440177252586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74</v>
      </c>
      <c r="F11" s="126">
        <v>415</v>
      </c>
      <c r="G11" s="126">
        <v>0</v>
      </c>
      <c r="H11" s="126">
        <v>16</v>
      </c>
      <c r="I11" s="126">
        <f t="shared" ref="I11:I37" si="0">E11*0.5+F11+G11*2+H11*2.5</f>
        <v>492</v>
      </c>
      <c r="J11" s="127">
        <f>IF(I11=0,"0,00",I11/SUM(I10:I12)*100)</f>
        <v>72.673559822747407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23</v>
      </c>
      <c r="F13" s="75">
        <v>121</v>
      </c>
      <c r="G13" s="75">
        <v>0</v>
      </c>
      <c r="H13" s="75">
        <v>1</v>
      </c>
      <c r="I13" s="75">
        <f t="shared" si="0"/>
        <v>135</v>
      </c>
      <c r="J13" s="124">
        <f>IF(I13=0,"0,00",I13/SUM(I13:I15)*100)</f>
        <v>22.040816326530614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65</v>
      </c>
      <c r="F14" s="126">
        <v>435</v>
      </c>
      <c r="G14" s="126">
        <v>0</v>
      </c>
      <c r="H14" s="126">
        <v>4</v>
      </c>
      <c r="I14" s="126">
        <f t="shared" si="0"/>
        <v>477.5</v>
      </c>
      <c r="J14" s="127">
        <f>IF(I14=0,"0,00",I14/SUM(I13:I15)*100)</f>
        <v>77.959183673469397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28</v>
      </c>
      <c r="F16" s="75">
        <v>139</v>
      </c>
      <c r="G16" s="75">
        <v>0</v>
      </c>
      <c r="H16" s="75">
        <v>0</v>
      </c>
      <c r="I16" s="75">
        <f t="shared" si="0"/>
        <v>153</v>
      </c>
      <c r="J16" s="124">
        <f>IF(I16=0,"0,00",I16/SUM(I16:I18)*100)</f>
        <v>28.571428571428569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93</v>
      </c>
      <c r="F17" s="126">
        <v>336</v>
      </c>
      <c r="G17" s="126">
        <v>0</v>
      </c>
      <c r="H17" s="126">
        <v>0</v>
      </c>
      <c r="I17" s="126">
        <f t="shared" si="0"/>
        <v>382.5</v>
      </c>
      <c r="J17" s="127">
        <f>IF(I17=0,"0,00",I17/SUM(I16:I18)*100)</f>
        <v>71.428571428571431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33</v>
      </c>
      <c r="F29" s="126">
        <v>216</v>
      </c>
      <c r="G29" s="126">
        <v>0</v>
      </c>
      <c r="H29" s="126">
        <v>6</v>
      </c>
      <c r="I29" s="126">
        <f t="shared" si="0"/>
        <v>247.5</v>
      </c>
      <c r="J29" s="127">
        <f>IF(I29=0,"0,00",I29/SUM(I28:I30)*100)</f>
        <v>88.078291814946624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7</v>
      </c>
      <c r="F30" s="74">
        <v>30</v>
      </c>
      <c r="G30" s="74">
        <v>0</v>
      </c>
      <c r="H30" s="74">
        <v>0</v>
      </c>
      <c r="I30" s="130">
        <f t="shared" si="0"/>
        <v>33.5</v>
      </c>
      <c r="J30" s="131">
        <f>IF(I30=0,"0,00",I30/SUM(I28:I30)*100)</f>
        <v>11.921708185053381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45</v>
      </c>
      <c r="F32" s="126">
        <v>271</v>
      </c>
      <c r="G32" s="126">
        <v>0</v>
      </c>
      <c r="H32" s="126">
        <v>0</v>
      </c>
      <c r="I32" s="126">
        <f t="shared" si="0"/>
        <v>293.5</v>
      </c>
      <c r="J32" s="127">
        <f>IF(I32=0,"0,00",I32/SUM(I31:I33)*100)</f>
        <v>84.704184704184698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4</v>
      </c>
      <c r="F33" s="74">
        <v>51</v>
      </c>
      <c r="G33" s="74">
        <v>0</v>
      </c>
      <c r="H33" s="74">
        <v>0</v>
      </c>
      <c r="I33" s="130">
        <f t="shared" si="0"/>
        <v>53</v>
      </c>
      <c r="J33" s="131">
        <f>IF(I33=0,"0,00",I33/SUM(I31:I33)*100)</f>
        <v>15.295815295815295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22</v>
      </c>
      <c r="F35" s="126">
        <v>275</v>
      </c>
      <c r="G35" s="126">
        <v>0</v>
      </c>
      <c r="H35" s="126">
        <v>0</v>
      </c>
      <c r="I35" s="126">
        <f t="shared" si="0"/>
        <v>286</v>
      </c>
      <c r="J35" s="127">
        <f>IF(I35=0,"0,00",I35/SUM(I34:I36)*100)</f>
        <v>92.857142857142861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6</v>
      </c>
      <c r="F36" s="74">
        <v>19</v>
      </c>
      <c r="G36" s="74">
        <v>0</v>
      </c>
      <c r="H36" s="74">
        <v>0</v>
      </c>
      <c r="I36" s="130">
        <f t="shared" si="0"/>
        <v>22</v>
      </c>
      <c r="J36" s="131">
        <f>IF(I36=0,"0,00",I36/SUM(I34:I36)*100)</f>
        <v>7.1428571428571423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85 X CR 52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8552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42803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1256</v>
      </c>
      <c r="AV12" s="97">
        <f t="shared" si="0"/>
        <v>1288.5</v>
      </c>
      <c r="AW12" s="97">
        <f t="shared" si="0"/>
        <v>1370.5</v>
      </c>
      <c r="AX12" s="97">
        <f t="shared" si="0"/>
        <v>1354.5</v>
      </c>
      <c r="AY12" s="97">
        <f t="shared" si="0"/>
        <v>1367</v>
      </c>
      <c r="AZ12" s="97">
        <f t="shared" si="0"/>
        <v>1376.5</v>
      </c>
      <c r="BA12" s="97">
        <f t="shared" si="0"/>
        <v>1349</v>
      </c>
      <c r="BB12" s="97"/>
      <c r="BC12" s="97"/>
      <c r="BD12" s="97"/>
      <c r="BE12" s="97">
        <f t="shared" ref="BE12:BQ12" si="1">P14</f>
        <v>1170</v>
      </c>
      <c r="BF12" s="97">
        <f t="shared" si="1"/>
        <v>1201</v>
      </c>
      <c r="BG12" s="97">
        <f t="shared" si="1"/>
        <v>1247.5</v>
      </c>
      <c r="BH12" s="97">
        <f t="shared" si="1"/>
        <v>1330.5</v>
      </c>
      <c r="BI12" s="97">
        <f t="shared" si="1"/>
        <v>1306.5</v>
      </c>
      <c r="BJ12" s="97">
        <f t="shared" si="1"/>
        <v>1272</v>
      </c>
      <c r="BK12" s="97">
        <f t="shared" si="1"/>
        <v>1225</v>
      </c>
      <c r="BL12" s="97">
        <f t="shared" si="1"/>
        <v>1156.5</v>
      </c>
      <c r="BM12" s="97">
        <f t="shared" si="1"/>
        <v>1179</v>
      </c>
      <c r="BN12" s="97">
        <f t="shared" si="1"/>
        <v>1228.5</v>
      </c>
      <c r="BO12" s="97">
        <f t="shared" si="1"/>
        <v>1290.5</v>
      </c>
      <c r="BP12" s="97">
        <f t="shared" si="1"/>
        <v>1409.5</v>
      </c>
      <c r="BQ12" s="97">
        <f t="shared" si="1"/>
        <v>1392</v>
      </c>
      <c r="BR12" s="97"/>
      <c r="BS12" s="97"/>
      <c r="BT12" s="97"/>
      <c r="BU12" s="97">
        <f t="shared" ref="BU12:CC12" si="2">AG14</f>
        <v>1150.5</v>
      </c>
      <c r="BV12" s="97">
        <f t="shared" si="2"/>
        <v>1205</v>
      </c>
      <c r="BW12" s="97">
        <f t="shared" si="2"/>
        <v>1227.5</v>
      </c>
      <c r="BX12" s="97">
        <f t="shared" si="2"/>
        <v>1245</v>
      </c>
      <c r="BY12" s="97">
        <f t="shared" si="2"/>
        <v>1328.5</v>
      </c>
      <c r="BZ12" s="97">
        <f t="shared" si="2"/>
        <v>1291.5</v>
      </c>
      <c r="CA12" s="97">
        <f t="shared" si="2"/>
        <v>1252.5</v>
      </c>
      <c r="CB12" s="97">
        <f t="shared" si="2"/>
        <v>1173</v>
      </c>
      <c r="CC12" s="97">
        <f t="shared" si="2"/>
        <v>1109.5</v>
      </c>
    </row>
    <row r="13" spans="1:81" ht="16.5" customHeight="1" x14ac:dyDescent="0.2">
      <c r="A13" s="100" t="s">
        <v>103</v>
      </c>
      <c r="B13" s="148">
        <f>'G-1'!F10</f>
        <v>298</v>
      </c>
      <c r="C13" s="148">
        <f>'G-1'!F11</f>
        <v>278</v>
      </c>
      <c r="D13" s="148">
        <f>'G-1'!F12</f>
        <v>352</v>
      </c>
      <c r="E13" s="148">
        <f>'G-1'!F13</f>
        <v>328</v>
      </c>
      <c r="F13" s="148">
        <f>'G-1'!F14</f>
        <v>330.5</v>
      </c>
      <c r="G13" s="148">
        <f>'G-1'!F15</f>
        <v>360</v>
      </c>
      <c r="H13" s="148">
        <f>'G-1'!F16</f>
        <v>336</v>
      </c>
      <c r="I13" s="148">
        <f>'G-1'!F17</f>
        <v>340.5</v>
      </c>
      <c r="J13" s="148">
        <f>'G-1'!F18</f>
        <v>340</v>
      </c>
      <c r="K13" s="148">
        <f>'G-1'!F19</f>
        <v>332.5</v>
      </c>
      <c r="L13" s="149"/>
      <c r="M13" s="148">
        <f>'G-1'!F20</f>
        <v>287.5</v>
      </c>
      <c r="N13" s="148">
        <f>'G-1'!F21</f>
        <v>284.5</v>
      </c>
      <c r="O13" s="148">
        <f>'G-1'!F22</f>
        <v>273</v>
      </c>
      <c r="P13" s="148">
        <f>'G-1'!M10</f>
        <v>325</v>
      </c>
      <c r="Q13" s="148">
        <f>'G-1'!M11</f>
        <v>318.5</v>
      </c>
      <c r="R13" s="148">
        <f>'G-1'!M12</f>
        <v>331</v>
      </c>
      <c r="S13" s="148">
        <f>'G-1'!M13</f>
        <v>356</v>
      </c>
      <c r="T13" s="148">
        <f>'G-1'!M14</f>
        <v>301</v>
      </c>
      <c r="U13" s="148">
        <f>'G-1'!M15</f>
        <v>284</v>
      </c>
      <c r="V13" s="148">
        <f>'G-1'!M16</f>
        <v>284</v>
      </c>
      <c r="W13" s="148">
        <f>'G-1'!M17</f>
        <v>287.5</v>
      </c>
      <c r="X13" s="148">
        <f>'G-1'!M18</f>
        <v>323.5</v>
      </c>
      <c r="Y13" s="148">
        <f>'G-1'!M19</f>
        <v>333.5</v>
      </c>
      <c r="Z13" s="148">
        <f>'G-1'!M20</f>
        <v>346</v>
      </c>
      <c r="AA13" s="148">
        <f>'G-1'!M21</f>
        <v>406.5</v>
      </c>
      <c r="AB13" s="148">
        <f>'G-1'!M22</f>
        <v>306</v>
      </c>
      <c r="AC13" s="149"/>
      <c r="AD13" s="148">
        <f>'G-1'!T10</f>
        <v>287.5</v>
      </c>
      <c r="AE13" s="148">
        <f>'G-1'!T11</f>
        <v>285.5</v>
      </c>
      <c r="AF13" s="148">
        <f>'G-1'!T12</f>
        <v>313</v>
      </c>
      <c r="AG13" s="148">
        <f>'G-1'!T13</f>
        <v>264.5</v>
      </c>
      <c r="AH13" s="148">
        <f>'G-1'!T14</f>
        <v>342</v>
      </c>
      <c r="AI13" s="148">
        <f>'G-1'!T15</f>
        <v>308</v>
      </c>
      <c r="AJ13" s="148">
        <f>'G-1'!T16</f>
        <v>330.5</v>
      </c>
      <c r="AK13" s="148">
        <f>'G-1'!T17</f>
        <v>348</v>
      </c>
      <c r="AL13" s="148">
        <f>'G-1'!T18</f>
        <v>305</v>
      </c>
      <c r="AM13" s="148">
        <f>'G-1'!T19</f>
        <v>269</v>
      </c>
      <c r="AN13" s="148">
        <f>'G-1'!T20</f>
        <v>251</v>
      </c>
      <c r="AO13" s="148">
        <f>'G-1'!T21</f>
        <v>284.5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1256</v>
      </c>
      <c r="F14" s="148">
        <f t="shared" ref="F14:K14" si="3">C13+D13+E13+F13</f>
        <v>1288.5</v>
      </c>
      <c r="G14" s="148">
        <f t="shared" si="3"/>
        <v>1370.5</v>
      </c>
      <c r="H14" s="148">
        <f t="shared" si="3"/>
        <v>1354.5</v>
      </c>
      <c r="I14" s="148">
        <f t="shared" si="3"/>
        <v>1367</v>
      </c>
      <c r="J14" s="148">
        <f t="shared" si="3"/>
        <v>1376.5</v>
      </c>
      <c r="K14" s="148">
        <f t="shared" si="3"/>
        <v>1349</v>
      </c>
      <c r="L14" s="149"/>
      <c r="M14" s="148"/>
      <c r="N14" s="148"/>
      <c r="O14" s="148"/>
      <c r="P14" s="148">
        <f>M13+N13+O13+P13</f>
        <v>1170</v>
      </c>
      <c r="Q14" s="148">
        <f t="shared" ref="Q14:AB14" si="4">N13+O13+P13+Q13</f>
        <v>1201</v>
      </c>
      <c r="R14" s="148">
        <f t="shared" si="4"/>
        <v>1247.5</v>
      </c>
      <c r="S14" s="148">
        <f t="shared" si="4"/>
        <v>1330.5</v>
      </c>
      <c r="T14" s="148">
        <f t="shared" si="4"/>
        <v>1306.5</v>
      </c>
      <c r="U14" s="148">
        <f t="shared" si="4"/>
        <v>1272</v>
      </c>
      <c r="V14" s="148">
        <f t="shared" si="4"/>
        <v>1225</v>
      </c>
      <c r="W14" s="148">
        <f t="shared" si="4"/>
        <v>1156.5</v>
      </c>
      <c r="X14" s="148">
        <f t="shared" si="4"/>
        <v>1179</v>
      </c>
      <c r="Y14" s="148">
        <f t="shared" si="4"/>
        <v>1228.5</v>
      </c>
      <c r="Z14" s="148">
        <f t="shared" si="4"/>
        <v>1290.5</v>
      </c>
      <c r="AA14" s="148">
        <f t="shared" si="4"/>
        <v>1409.5</v>
      </c>
      <c r="AB14" s="148">
        <f t="shared" si="4"/>
        <v>1392</v>
      </c>
      <c r="AC14" s="149"/>
      <c r="AD14" s="148"/>
      <c r="AE14" s="148"/>
      <c r="AF14" s="148"/>
      <c r="AG14" s="148">
        <f>AD13+AE13+AF13+AG13</f>
        <v>1150.5</v>
      </c>
      <c r="AH14" s="148">
        <f t="shared" ref="AH14:AO14" si="5">AE13+AF13+AG13+AH13</f>
        <v>1205</v>
      </c>
      <c r="AI14" s="148">
        <f t="shared" si="5"/>
        <v>1227.5</v>
      </c>
      <c r="AJ14" s="148">
        <f t="shared" si="5"/>
        <v>1245</v>
      </c>
      <c r="AK14" s="148">
        <f t="shared" si="5"/>
        <v>1328.5</v>
      </c>
      <c r="AL14" s="148">
        <f t="shared" si="5"/>
        <v>1291.5</v>
      </c>
      <c r="AM14" s="148">
        <f t="shared" si="5"/>
        <v>1252.5</v>
      </c>
      <c r="AN14" s="148">
        <f t="shared" si="5"/>
        <v>1173</v>
      </c>
      <c r="AO14" s="148">
        <f t="shared" si="5"/>
        <v>1109.5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0.27326440177252587</v>
      </c>
      <c r="E15" s="151"/>
      <c r="F15" s="151" t="s">
        <v>107</v>
      </c>
      <c r="G15" s="152">
        <f>DIRECCIONALIDAD!J11/100</f>
        <v>0.72673559822747402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0.22040816326530613</v>
      </c>
      <c r="Q15" s="151"/>
      <c r="R15" s="151"/>
      <c r="S15" s="151"/>
      <c r="T15" s="151" t="s">
        <v>107</v>
      </c>
      <c r="U15" s="152">
        <f>DIRECCIONALIDAD!J14/100</f>
        <v>0.77959183673469401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0.2857142857142857</v>
      </c>
      <c r="AG15" s="151"/>
      <c r="AH15" s="151"/>
      <c r="AI15" s="151"/>
      <c r="AJ15" s="151" t="s">
        <v>107</v>
      </c>
      <c r="AK15" s="152">
        <f>DIRECCIONALIDAD!J17/100</f>
        <v>0.7142857142857143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793</v>
      </c>
      <c r="AV19" s="92">
        <f t="shared" si="15"/>
        <v>764.5</v>
      </c>
      <c r="AW19" s="92">
        <f t="shared" si="15"/>
        <v>728</v>
      </c>
      <c r="AX19" s="92">
        <f t="shared" si="15"/>
        <v>706.5</v>
      </c>
      <c r="AY19" s="92">
        <f t="shared" si="15"/>
        <v>681</v>
      </c>
      <c r="AZ19" s="92">
        <f t="shared" si="15"/>
        <v>680</v>
      </c>
      <c r="BA19" s="92">
        <f t="shared" si="15"/>
        <v>696.5</v>
      </c>
      <c r="BB19" s="92"/>
      <c r="BC19" s="92"/>
      <c r="BD19" s="92"/>
      <c r="BE19" s="92">
        <f t="shared" ref="BE19:BQ19" si="16">P22</f>
        <v>539</v>
      </c>
      <c r="BF19" s="92">
        <f t="shared" si="16"/>
        <v>561</v>
      </c>
      <c r="BG19" s="92">
        <f t="shared" si="16"/>
        <v>609.5</v>
      </c>
      <c r="BH19" s="92">
        <f t="shared" si="16"/>
        <v>665.5</v>
      </c>
      <c r="BI19" s="92">
        <f t="shared" si="16"/>
        <v>718</v>
      </c>
      <c r="BJ19" s="92">
        <f t="shared" si="16"/>
        <v>733</v>
      </c>
      <c r="BK19" s="92">
        <f t="shared" si="16"/>
        <v>718.5</v>
      </c>
      <c r="BL19" s="92">
        <f t="shared" si="16"/>
        <v>709</v>
      </c>
      <c r="BM19" s="92">
        <f t="shared" si="16"/>
        <v>735</v>
      </c>
      <c r="BN19" s="92">
        <f t="shared" si="16"/>
        <v>754.5</v>
      </c>
      <c r="BO19" s="92">
        <f t="shared" si="16"/>
        <v>756</v>
      </c>
      <c r="BP19" s="92">
        <f t="shared" si="16"/>
        <v>759</v>
      </c>
      <c r="BQ19" s="92">
        <f t="shared" si="16"/>
        <v>709.5</v>
      </c>
      <c r="BR19" s="92"/>
      <c r="BS19" s="92"/>
      <c r="BT19" s="92"/>
      <c r="BU19" s="92">
        <f t="shared" ref="BU19:CC19" si="17">AG22</f>
        <v>743</v>
      </c>
      <c r="BV19" s="92">
        <f t="shared" si="17"/>
        <v>711</v>
      </c>
      <c r="BW19" s="92">
        <f t="shared" si="17"/>
        <v>681.5</v>
      </c>
      <c r="BX19" s="92">
        <f t="shared" si="17"/>
        <v>715</v>
      </c>
      <c r="BY19" s="92">
        <f t="shared" si="17"/>
        <v>687</v>
      </c>
      <c r="BZ19" s="92">
        <f t="shared" si="17"/>
        <v>692.5</v>
      </c>
      <c r="CA19" s="92">
        <f t="shared" si="17"/>
        <v>711</v>
      </c>
      <c r="CB19" s="92">
        <f t="shared" si="17"/>
        <v>671.5</v>
      </c>
      <c r="CC19" s="92">
        <f t="shared" si="17"/>
        <v>637.5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2049</v>
      </c>
      <c r="AV20" s="92">
        <f t="shared" si="18"/>
        <v>2053</v>
      </c>
      <c r="AW20" s="92">
        <f t="shared" si="18"/>
        <v>2098.5</v>
      </c>
      <c r="AX20" s="92">
        <f t="shared" si="18"/>
        <v>2061</v>
      </c>
      <c r="AY20" s="92">
        <f t="shared" si="18"/>
        <v>2048</v>
      </c>
      <c r="AZ20" s="92">
        <f t="shared" si="18"/>
        <v>2056.5</v>
      </c>
      <c r="BA20" s="92">
        <f t="shared" si="18"/>
        <v>2045.5</v>
      </c>
      <c r="BB20" s="92"/>
      <c r="BC20" s="92"/>
      <c r="BD20" s="92"/>
      <c r="BE20" s="92">
        <f t="shared" ref="BE20:BQ20" si="19">P30</f>
        <v>1709</v>
      </c>
      <c r="BF20" s="92">
        <f t="shared" si="19"/>
        <v>1762</v>
      </c>
      <c r="BG20" s="92">
        <f t="shared" si="19"/>
        <v>1857</v>
      </c>
      <c r="BH20" s="92">
        <f t="shared" si="19"/>
        <v>1996</v>
      </c>
      <c r="BI20" s="92">
        <f t="shared" si="19"/>
        <v>2024.5</v>
      </c>
      <c r="BJ20" s="92">
        <f t="shared" si="19"/>
        <v>2005</v>
      </c>
      <c r="BK20" s="92">
        <f t="shared" si="19"/>
        <v>1943.5</v>
      </c>
      <c r="BL20" s="92">
        <f t="shared" si="19"/>
        <v>1865.5</v>
      </c>
      <c r="BM20" s="92">
        <f t="shared" si="19"/>
        <v>1914</v>
      </c>
      <c r="BN20" s="92">
        <f t="shared" si="19"/>
        <v>1983</v>
      </c>
      <c r="BO20" s="92">
        <f t="shared" si="19"/>
        <v>2046.5</v>
      </c>
      <c r="BP20" s="92">
        <f t="shared" si="19"/>
        <v>2168.5</v>
      </c>
      <c r="BQ20" s="92">
        <f t="shared" si="19"/>
        <v>2101.5</v>
      </c>
      <c r="BR20" s="92"/>
      <c r="BS20" s="92"/>
      <c r="BT20" s="92"/>
      <c r="BU20" s="92">
        <f t="shared" ref="BU20:CC20" si="20">AG30</f>
        <v>1893.5</v>
      </c>
      <c r="BV20" s="92">
        <f t="shared" si="20"/>
        <v>1916</v>
      </c>
      <c r="BW20" s="92">
        <f t="shared" si="20"/>
        <v>1909</v>
      </c>
      <c r="BX20" s="92">
        <f t="shared" si="20"/>
        <v>1960</v>
      </c>
      <c r="BY20" s="92">
        <f t="shared" si="20"/>
        <v>2015.5</v>
      </c>
      <c r="BZ20" s="92">
        <f t="shared" si="20"/>
        <v>1984</v>
      </c>
      <c r="CA20" s="92">
        <f t="shared" si="20"/>
        <v>1963.5</v>
      </c>
      <c r="CB20" s="92">
        <f t="shared" si="20"/>
        <v>1844.5</v>
      </c>
      <c r="CC20" s="92">
        <f t="shared" si="20"/>
        <v>1747</v>
      </c>
    </row>
    <row r="21" spans="1:81" ht="16.5" customHeight="1" x14ac:dyDescent="0.2">
      <c r="A21" s="100" t="s">
        <v>103</v>
      </c>
      <c r="B21" s="148">
        <f>'G-3'!F10</f>
        <v>203.5</v>
      </c>
      <c r="C21" s="148">
        <f>'G-3'!F11</f>
        <v>218.5</v>
      </c>
      <c r="D21" s="148">
        <f>'G-3'!F12</f>
        <v>200</v>
      </c>
      <c r="E21" s="148">
        <f>'G-3'!F13</f>
        <v>171</v>
      </c>
      <c r="F21" s="148">
        <f>'G-3'!F14</f>
        <v>175</v>
      </c>
      <c r="G21" s="148">
        <f>'G-3'!F15</f>
        <v>182</v>
      </c>
      <c r="H21" s="148">
        <f>'G-3'!F16</f>
        <v>178.5</v>
      </c>
      <c r="I21" s="148">
        <f>'G-3'!F17</f>
        <v>145.5</v>
      </c>
      <c r="J21" s="148">
        <f>'G-3'!F18</f>
        <v>174</v>
      </c>
      <c r="K21" s="148">
        <f>'G-3'!F19</f>
        <v>198.5</v>
      </c>
      <c r="L21" s="149"/>
      <c r="M21" s="148">
        <f>'G-3'!F20</f>
        <v>134.5</v>
      </c>
      <c r="N21" s="148">
        <f>'G-3'!F21</f>
        <v>136.5</v>
      </c>
      <c r="O21" s="148">
        <f>'G-3'!F22</f>
        <v>139</v>
      </c>
      <c r="P21" s="148">
        <f>'G-3'!M10</f>
        <v>129</v>
      </c>
      <c r="Q21" s="148">
        <f>'G-3'!M11</f>
        <v>156.5</v>
      </c>
      <c r="R21" s="148">
        <f>'G-3'!M12</f>
        <v>185</v>
      </c>
      <c r="S21" s="148">
        <f>'G-3'!M13</f>
        <v>195</v>
      </c>
      <c r="T21" s="148">
        <f>'G-3'!M14</f>
        <v>181.5</v>
      </c>
      <c r="U21" s="148">
        <f>'G-3'!M15</f>
        <v>171.5</v>
      </c>
      <c r="V21" s="148">
        <f>'G-3'!M16</f>
        <v>170.5</v>
      </c>
      <c r="W21" s="148">
        <f>'G-3'!M17</f>
        <v>185.5</v>
      </c>
      <c r="X21" s="148">
        <f>'G-3'!M18</f>
        <v>207.5</v>
      </c>
      <c r="Y21" s="148">
        <f>'G-3'!M19</f>
        <v>191</v>
      </c>
      <c r="Z21" s="148">
        <f>'G-3'!M20</f>
        <v>172</v>
      </c>
      <c r="AA21" s="148">
        <f>'G-3'!M21</f>
        <v>188.5</v>
      </c>
      <c r="AB21" s="148">
        <f>'G-3'!M22</f>
        <v>158</v>
      </c>
      <c r="AC21" s="149"/>
      <c r="AD21" s="148">
        <f>'G-3'!T10</f>
        <v>185.5</v>
      </c>
      <c r="AE21" s="148">
        <f>'G-3'!T11</f>
        <v>181.5</v>
      </c>
      <c r="AF21" s="148">
        <f>'G-3'!T12</f>
        <v>164</v>
      </c>
      <c r="AG21" s="148">
        <f>'G-3'!T13</f>
        <v>212</v>
      </c>
      <c r="AH21" s="148">
        <f>'G-3'!T14</f>
        <v>153.5</v>
      </c>
      <c r="AI21" s="148">
        <f>'G-3'!T15</f>
        <v>152</v>
      </c>
      <c r="AJ21" s="148">
        <f>'G-3'!T16</f>
        <v>197.5</v>
      </c>
      <c r="AK21" s="148">
        <f>'G-3'!T17</f>
        <v>184</v>
      </c>
      <c r="AL21" s="148">
        <f>'G-3'!T18</f>
        <v>159</v>
      </c>
      <c r="AM21" s="148">
        <f>'G-3'!T19</f>
        <v>170.5</v>
      </c>
      <c r="AN21" s="148">
        <f>'G-3'!T20</f>
        <v>158</v>
      </c>
      <c r="AO21" s="148">
        <f>'G-3'!T21</f>
        <v>150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793</v>
      </c>
      <c r="F22" s="148">
        <f t="shared" ref="F22:K22" si="21">C21+D21+E21+F21</f>
        <v>764.5</v>
      </c>
      <c r="G22" s="148">
        <f t="shared" si="21"/>
        <v>728</v>
      </c>
      <c r="H22" s="148">
        <f t="shared" si="21"/>
        <v>706.5</v>
      </c>
      <c r="I22" s="148">
        <f t="shared" si="21"/>
        <v>681</v>
      </c>
      <c r="J22" s="148">
        <f t="shared" si="21"/>
        <v>680</v>
      </c>
      <c r="K22" s="148">
        <f t="shared" si="21"/>
        <v>696.5</v>
      </c>
      <c r="L22" s="149"/>
      <c r="M22" s="148"/>
      <c r="N22" s="148"/>
      <c r="O22" s="148"/>
      <c r="P22" s="148">
        <f>M21+N21+O21+P21</f>
        <v>539</v>
      </c>
      <c r="Q22" s="148">
        <f t="shared" ref="Q22:AB22" si="22">N21+O21+P21+Q21</f>
        <v>561</v>
      </c>
      <c r="R22" s="148">
        <f t="shared" si="22"/>
        <v>609.5</v>
      </c>
      <c r="S22" s="148">
        <f t="shared" si="22"/>
        <v>665.5</v>
      </c>
      <c r="T22" s="148">
        <f t="shared" si="22"/>
        <v>718</v>
      </c>
      <c r="U22" s="148">
        <f t="shared" si="22"/>
        <v>733</v>
      </c>
      <c r="V22" s="148">
        <f t="shared" si="22"/>
        <v>718.5</v>
      </c>
      <c r="W22" s="148">
        <f t="shared" si="22"/>
        <v>709</v>
      </c>
      <c r="X22" s="148">
        <f t="shared" si="22"/>
        <v>735</v>
      </c>
      <c r="Y22" s="148">
        <f t="shared" si="22"/>
        <v>754.5</v>
      </c>
      <c r="Z22" s="148">
        <f t="shared" si="22"/>
        <v>756</v>
      </c>
      <c r="AA22" s="148">
        <f t="shared" si="22"/>
        <v>759</v>
      </c>
      <c r="AB22" s="148">
        <f t="shared" si="22"/>
        <v>709.5</v>
      </c>
      <c r="AC22" s="149"/>
      <c r="AD22" s="148"/>
      <c r="AE22" s="148"/>
      <c r="AF22" s="148"/>
      <c r="AG22" s="148">
        <f>AD21+AE21+AF21+AG21</f>
        <v>743</v>
      </c>
      <c r="AH22" s="148">
        <f t="shared" ref="AH22:AO22" si="23">AE21+AF21+AG21+AH21</f>
        <v>711</v>
      </c>
      <c r="AI22" s="148">
        <f t="shared" si="23"/>
        <v>681.5</v>
      </c>
      <c r="AJ22" s="148">
        <f t="shared" si="23"/>
        <v>715</v>
      </c>
      <c r="AK22" s="148">
        <f t="shared" si="23"/>
        <v>687</v>
      </c>
      <c r="AL22" s="148">
        <f t="shared" si="23"/>
        <v>692.5</v>
      </c>
      <c r="AM22" s="148">
        <f t="shared" si="23"/>
        <v>711</v>
      </c>
      <c r="AN22" s="148">
        <f t="shared" si="23"/>
        <v>671.5</v>
      </c>
      <c r="AO22" s="148">
        <f t="shared" si="23"/>
        <v>637.5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0.88078291814946619</v>
      </c>
      <c r="H23" s="151"/>
      <c r="I23" s="151" t="s">
        <v>108</v>
      </c>
      <c r="J23" s="152">
        <f>DIRECCIONALIDAD!J30/100</f>
        <v>0.11921708185053381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0.84704184704184693</v>
      </c>
      <c r="V23" s="151"/>
      <c r="W23" s="151"/>
      <c r="X23" s="151"/>
      <c r="Y23" s="151" t="s">
        <v>108</v>
      </c>
      <c r="Z23" s="152">
        <f>DIRECCIONALIDAD!J33/100</f>
        <v>0.15295815295815296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0.9285714285714286</v>
      </c>
      <c r="AL23" s="151"/>
      <c r="AM23" s="151"/>
      <c r="AN23" s="151" t="s">
        <v>108</v>
      </c>
      <c r="AO23" s="152">
        <f>DIRECCIONALIDAD!J36/100</f>
        <v>7.1428571428571425E-2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501.5</v>
      </c>
      <c r="C29" s="148">
        <f t="shared" ref="C29:K29" si="27">C13+C17+C21+C25</f>
        <v>496.5</v>
      </c>
      <c r="D29" s="148">
        <f t="shared" si="27"/>
        <v>552</v>
      </c>
      <c r="E29" s="148">
        <f t="shared" si="27"/>
        <v>499</v>
      </c>
      <c r="F29" s="148">
        <f t="shared" si="27"/>
        <v>505.5</v>
      </c>
      <c r="G29" s="148">
        <f t="shared" si="27"/>
        <v>542</v>
      </c>
      <c r="H29" s="148">
        <f t="shared" si="27"/>
        <v>514.5</v>
      </c>
      <c r="I29" s="148">
        <f t="shared" si="27"/>
        <v>486</v>
      </c>
      <c r="J29" s="148">
        <f t="shared" si="27"/>
        <v>514</v>
      </c>
      <c r="K29" s="148">
        <f t="shared" si="27"/>
        <v>531</v>
      </c>
      <c r="L29" s="149"/>
      <c r="M29" s="148">
        <f>M13+M17+M21+M25</f>
        <v>422</v>
      </c>
      <c r="N29" s="148">
        <f t="shared" ref="N29:AB29" si="28">N13+N17+N21+N25</f>
        <v>421</v>
      </c>
      <c r="O29" s="148">
        <f t="shared" si="28"/>
        <v>412</v>
      </c>
      <c r="P29" s="148">
        <f t="shared" si="28"/>
        <v>454</v>
      </c>
      <c r="Q29" s="148">
        <f t="shared" si="28"/>
        <v>475</v>
      </c>
      <c r="R29" s="148">
        <f t="shared" si="28"/>
        <v>516</v>
      </c>
      <c r="S29" s="148">
        <f t="shared" si="28"/>
        <v>551</v>
      </c>
      <c r="T29" s="148">
        <f t="shared" si="28"/>
        <v>482.5</v>
      </c>
      <c r="U29" s="148">
        <f t="shared" si="28"/>
        <v>455.5</v>
      </c>
      <c r="V29" s="148">
        <f t="shared" si="28"/>
        <v>454.5</v>
      </c>
      <c r="W29" s="148">
        <f t="shared" si="28"/>
        <v>473</v>
      </c>
      <c r="X29" s="148">
        <f t="shared" si="28"/>
        <v>531</v>
      </c>
      <c r="Y29" s="148">
        <f t="shared" si="28"/>
        <v>524.5</v>
      </c>
      <c r="Z29" s="148">
        <f t="shared" si="28"/>
        <v>518</v>
      </c>
      <c r="AA29" s="148">
        <f t="shared" si="28"/>
        <v>595</v>
      </c>
      <c r="AB29" s="148">
        <f t="shared" si="28"/>
        <v>464</v>
      </c>
      <c r="AC29" s="149"/>
      <c r="AD29" s="148">
        <f>AD13+AD17+AD21+AD25</f>
        <v>473</v>
      </c>
      <c r="AE29" s="148">
        <f t="shared" ref="AE29:AO29" si="29">AE13+AE17+AE21+AE25</f>
        <v>467</v>
      </c>
      <c r="AF29" s="148">
        <f t="shared" si="29"/>
        <v>477</v>
      </c>
      <c r="AG29" s="148">
        <f t="shared" si="29"/>
        <v>476.5</v>
      </c>
      <c r="AH29" s="148">
        <f t="shared" si="29"/>
        <v>495.5</v>
      </c>
      <c r="AI29" s="148">
        <f t="shared" si="29"/>
        <v>460</v>
      </c>
      <c r="AJ29" s="148">
        <f t="shared" si="29"/>
        <v>528</v>
      </c>
      <c r="AK29" s="148">
        <f t="shared" si="29"/>
        <v>532</v>
      </c>
      <c r="AL29" s="148">
        <f t="shared" si="29"/>
        <v>464</v>
      </c>
      <c r="AM29" s="148">
        <f t="shared" si="29"/>
        <v>439.5</v>
      </c>
      <c r="AN29" s="148">
        <f t="shared" si="29"/>
        <v>409</v>
      </c>
      <c r="AO29" s="148">
        <f t="shared" si="29"/>
        <v>434.5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2049</v>
      </c>
      <c r="F30" s="148">
        <f t="shared" ref="F30:K30" si="30">C29+D29+E29+F29</f>
        <v>2053</v>
      </c>
      <c r="G30" s="148">
        <f t="shared" si="30"/>
        <v>2098.5</v>
      </c>
      <c r="H30" s="148">
        <f t="shared" si="30"/>
        <v>2061</v>
      </c>
      <c r="I30" s="148">
        <f t="shared" si="30"/>
        <v>2048</v>
      </c>
      <c r="J30" s="148">
        <f t="shared" si="30"/>
        <v>2056.5</v>
      </c>
      <c r="K30" s="148">
        <f t="shared" si="30"/>
        <v>2045.5</v>
      </c>
      <c r="L30" s="149"/>
      <c r="M30" s="148"/>
      <c r="N30" s="148"/>
      <c r="O30" s="148"/>
      <c r="P30" s="148">
        <f>M29+N29+O29+P29</f>
        <v>1709</v>
      </c>
      <c r="Q30" s="148">
        <f t="shared" ref="Q30:AB30" si="31">N29+O29+P29+Q29</f>
        <v>1762</v>
      </c>
      <c r="R30" s="148">
        <f t="shared" si="31"/>
        <v>1857</v>
      </c>
      <c r="S30" s="148">
        <f t="shared" si="31"/>
        <v>1996</v>
      </c>
      <c r="T30" s="148">
        <f t="shared" si="31"/>
        <v>2024.5</v>
      </c>
      <c r="U30" s="148">
        <f t="shared" si="31"/>
        <v>2005</v>
      </c>
      <c r="V30" s="148">
        <f t="shared" si="31"/>
        <v>1943.5</v>
      </c>
      <c r="W30" s="148">
        <f t="shared" si="31"/>
        <v>1865.5</v>
      </c>
      <c r="X30" s="148">
        <f t="shared" si="31"/>
        <v>1914</v>
      </c>
      <c r="Y30" s="148">
        <f t="shared" si="31"/>
        <v>1983</v>
      </c>
      <c r="Z30" s="148">
        <f t="shared" si="31"/>
        <v>2046.5</v>
      </c>
      <c r="AA30" s="148">
        <f t="shared" si="31"/>
        <v>2168.5</v>
      </c>
      <c r="AB30" s="148">
        <f t="shared" si="31"/>
        <v>2101.5</v>
      </c>
      <c r="AC30" s="149"/>
      <c r="AD30" s="148"/>
      <c r="AE30" s="148"/>
      <c r="AF30" s="148"/>
      <c r="AG30" s="148">
        <f>AD29+AE29+AF29+AG29</f>
        <v>1893.5</v>
      </c>
      <c r="AH30" s="148">
        <f t="shared" ref="AH30:AO30" si="32">AE29+AF29+AG29+AH29</f>
        <v>1916</v>
      </c>
      <c r="AI30" s="148">
        <f t="shared" si="32"/>
        <v>1909</v>
      </c>
      <c r="AJ30" s="148">
        <f t="shared" si="32"/>
        <v>1960</v>
      </c>
      <c r="AK30" s="148">
        <f t="shared" si="32"/>
        <v>2015.5</v>
      </c>
      <c r="AL30" s="148">
        <f t="shared" si="32"/>
        <v>1984</v>
      </c>
      <c r="AM30" s="148">
        <f t="shared" si="32"/>
        <v>1963.5</v>
      </c>
      <c r="AN30" s="148">
        <f t="shared" si="32"/>
        <v>1844.5</v>
      </c>
      <c r="AO30" s="148">
        <f t="shared" si="32"/>
        <v>1747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2017-03-30T23:09:38Z</dcterms:modified>
</cp:coreProperties>
</file>