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68\CR 5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M12" i="4697" s="1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N29" i="4696" s="1"/>
  <c r="F26" i="4696"/>
  <c r="T25" i="4696"/>
  <c r="M25" i="4696"/>
  <c r="N28" i="4696" s="1"/>
  <c r="F25" i="4696"/>
  <c r="T24" i="4696"/>
  <c r="M24" i="4696"/>
  <c r="N27" i="4696" s="1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N23" i="4696" s="1"/>
  <c r="F20" i="4696"/>
  <c r="G20" i="4696" s="1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G13" i="4696" s="1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29" i="4696" l="1"/>
  <c r="U31" i="4696"/>
  <c r="U27" i="4696"/>
  <c r="U30" i="4696"/>
  <c r="U28" i="4696"/>
  <c r="U26" i="4696"/>
  <c r="U23" i="4696"/>
  <c r="U25" i="4696"/>
  <c r="T10" i="4697"/>
  <c r="U21" i="4696"/>
  <c r="U16" i="4696"/>
  <c r="U22" i="4696"/>
  <c r="U24" i="4696"/>
  <c r="U19" i="4696"/>
  <c r="U20" i="4696"/>
  <c r="U18" i="4696"/>
  <c r="U15" i="4696"/>
  <c r="N26" i="4696"/>
  <c r="N24" i="4696"/>
  <c r="N25" i="4696"/>
  <c r="N21" i="4696"/>
  <c r="N20" i="4696"/>
  <c r="N17" i="4696"/>
  <c r="N18" i="4696"/>
  <c r="N19" i="4696"/>
  <c r="N16" i="4696"/>
  <c r="N12" i="4696"/>
  <c r="G28" i="4696"/>
  <c r="G27" i="4696"/>
  <c r="N11" i="4696"/>
  <c r="G30" i="4696"/>
  <c r="N10" i="4696"/>
  <c r="G29" i="4696"/>
  <c r="G31" i="4696"/>
  <c r="G26" i="4696"/>
  <c r="G25" i="4696"/>
  <c r="G24" i="4696"/>
  <c r="G21" i="4696"/>
  <c r="G22" i="4696"/>
  <c r="G23" i="4696"/>
  <c r="T30" i="4697"/>
  <c r="T31" i="4697"/>
  <c r="T17" i="4697"/>
  <c r="T14" i="4697"/>
  <c r="T15" i="4697"/>
  <c r="T12" i="4697"/>
  <c r="T19" i="4697"/>
  <c r="T18" i="4697"/>
  <c r="T16" i="4697"/>
  <c r="T13" i="4697"/>
  <c r="U14" i="4697" s="1"/>
  <c r="M16" i="4697"/>
  <c r="M15" i="4697"/>
  <c r="M14" i="4697"/>
  <c r="M19" i="4697"/>
  <c r="M18" i="4697"/>
  <c r="M17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G32" i="4696" l="1"/>
  <c r="N32" i="4696"/>
  <c r="U30" i="4678"/>
  <c r="U31" i="4697"/>
  <c r="U31" i="4678"/>
  <c r="U30" i="4697"/>
  <c r="U29" i="4678"/>
  <c r="U29" i="4697"/>
  <c r="U27" i="4678"/>
  <c r="U13" i="4697"/>
  <c r="U25" i="4678"/>
  <c r="U23" i="4678"/>
  <c r="U21" i="4678"/>
  <c r="U21" i="4697"/>
  <c r="U20" i="4697"/>
  <c r="U25" i="4697"/>
  <c r="U19" i="4697"/>
  <c r="U20" i="4678"/>
  <c r="U18" i="4697"/>
  <c r="U19" i="4678"/>
  <c r="U16" i="4697"/>
  <c r="U17" i="4697"/>
  <c r="U17" i="4678"/>
  <c r="U14" i="4678"/>
  <c r="U15" i="4678"/>
  <c r="U15" i="4697"/>
  <c r="N16" i="4697"/>
  <c r="N17" i="4697"/>
  <c r="N28" i="4697"/>
  <c r="N20" i="4697"/>
  <c r="N18" i="4697"/>
  <c r="N14" i="4697"/>
  <c r="N24" i="4678"/>
  <c r="N24" i="4697"/>
  <c r="N22" i="4678"/>
  <c r="N20" i="4678"/>
  <c r="N18" i="4678"/>
  <c r="N19" i="4697"/>
  <c r="N16" i="4678"/>
  <c r="N13" i="4697"/>
  <c r="N15" i="4697"/>
  <c r="G21" i="4697"/>
  <c r="G30" i="4678"/>
  <c r="G28" i="4678"/>
  <c r="G27" i="4697"/>
  <c r="G26" i="4678"/>
  <c r="G22" i="4678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43" i="4689" l="1"/>
  <c r="J40" i="4689"/>
  <c r="J37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<sst xmlns="http://schemas.openxmlformats.org/spreadsheetml/2006/main" count="751" uniqueCount="143">
  <si>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</si>
  <si>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</si>
  <si>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</si>
  <si>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</si>
  <si>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</si>
  <si>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</si>
  <si>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</si>
  <si>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</si>
  <si>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</si>
  <si>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</si>
  <si>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</si>
  <si>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</si>
  <si>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</si>
  <si>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</si>
  <si>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</si>
  <si>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</si>
  <si>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</si>
  <si>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</si>
  <si>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</si>
  <si>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</si>
  <si>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</si>
  <si>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</si>
  <si>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</si>
  <si>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</si>
  <si>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</si>
  <si>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</si>
  <si>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</si>
  <si>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</si>
  <si>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</si>
  <si>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</si>
  <si>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</si>
  <si>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</si>
  <si>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</si>
  <si>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</si>
  <si>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</si>
  <si>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</si>
  <si>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</si>
  <si>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</si>
  <si>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</si>
  <si>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</si>
  <si>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</si>
  <si>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</si>
  <si>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</si>
  <si>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</si>
  <si>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</si>
  <si>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</si>
  <si>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</si>
  <si>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</si>
  <si>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</si>
  <si>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</si>
  <si>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</si>
  <si>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</si>
  <si>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</si>
  <si>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</si>
  <si>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</si>
  <si>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</si>
  <si>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</si>
  <si>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</si>
  <si>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</si>
  <si>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</si>
  <si>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</si>
  <si>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</si>
  <si>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</si>
  <si>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</si>
  <si>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</si>
  <si>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</si>
  <si>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</si>
  <si>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</si>
  <si>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</si>
  <si>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</si>
  <si>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</si>
  <si>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</si>
  <si>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</si>
  <si>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</si>
  <si>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</si>
  <si>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</si>
  <si>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</si>
  <si>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</si>
  <si>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</si>
  <si>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</si>
  <si>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</si>
  <si>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</si>
  <si>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</si>
  <si>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</si>
  <si>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</si>
  <si>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</si>
  <si>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</si>
  <si>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</si>
  <si>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</si>
  <si>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</si>
  <si>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</si>
  <si>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</si>
  <si>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</si>
  <si>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</si>
  <si>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</si>
  <si>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</si>
  <si>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</si>
  <si>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</si>
  <si>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</si>
  <si>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</si>
  <si>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</si>
  <si>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</si>
  <si>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</si>
  <si>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</si>
  <si>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</si>
  <si>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</si>
  <si>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</si>
  <si>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</si>
  <si>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</si>
  <si>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</si>
  <si>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</si>
  <si>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</si>
  <si>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</si>
  <si>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</si>
  <si>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</si>
  <si>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</si>
  <si>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</si>
  <si>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</si>
  <si>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</si>
  <si>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</si>
  <si>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</si>
  <si>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</si>
  <si>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</si>
  <si>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</si>
  <si>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</si>
  <si>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</si>
  <si>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</si>
  <si>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</si>
  <si>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</si>
  <si>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</si>
  <si>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</si>
  <si>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</si>
  <si>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</si>
  <si>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</si>
  <si>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70 - CR 53</t>
  </si>
  <si>
    <t>ADOLFREDO FLOREZ</t>
  </si>
  <si>
    <t>7:45 - 8:45</t>
  </si>
  <si>
    <t>13:45 - 14:45</t>
  </si>
  <si>
    <t>17:30 - 18:30</t>
  </si>
  <si>
    <t>GEOVANNIS GONZALEZ</t>
  </si>
  <si>
    <t>7:30 - 8:30</t>
  </si>
  <si>
    <t>14:00 - 15:00</t>
  </si>
  <si>
    <t>17:15 - 18:15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</si>
</sst>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306.5</c:v>
                </c:pt>
                <c:pt idx="11">
                  <c:v>398</c:v>
                </c:pt>
                <c:pt idx="12">
                  <c:v>385.5</c:v>
                </c:pt>
                <c:pt idx="13">
                  <c:v>372</c:v>
                </c:pt>
                <c:pt idx="14">
                  <c:v>351</c:v>
                </c:pt>
                <c:pt idx="15">
                  <c:v>356</c:v>
                </c:pt>
                <c:pt idx="16">
                  <c:v>300</c:v>
                </c:pt>
                <c:pt idx="17">
                  <c:v>319.5</c:v>
                </c:pt>
                <c:pt idx="18">
                  <c:v>288</c:v>
                </c:pt>
                <c:pt idx="19">
                  <c:v>273.5</c:v>
                </c:pt>
                <c:pt idx="20">
                  <c:v>242</c:v>
                </c:pt>
                <c:pt idx="2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7992"/>
        <c:axId val="174534448"/>
      </c:barChart>
      <c:catAx>
        <c:axId val="17449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347</c:v>
                </c:pt>
                <c:pt idx="11">
                  <c:v>399.5</c:v>
                </c:pt>
                <c:pt idx="12">
                  <c:v>378</c:v>
                </c:pt>
                <c:pt idx="13">
                  <c:v>336.5</c:v>
                </c:pt>
                <c:pt idx="14">
                  <c:v>287</c:v>
                </c:pt>
                <c:pt idx="15">
                  <c:v>271.5</c:v>
                </c:pt>
                <c:pt idx="16">
                  <c:v>295</c:v>
                </c:pt>
                <c:pt idx="17">
                  <c:v>270</c:v>
                </c:pt>
                <c:pt idx="18">
                  <c:v>263</c:v>
                </c:pt>
                <c:pt idx="19">
                  <c:v>256.5</c:v>
                </c:pt>
                <c:pt idx="20">
                  <c:v>304</c:v>
                </c:pt>
                <c:pt idx="21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87304"/>
        <c:axId val="174442336"/>
      </c:barChart>
      <c:catAx>
        <c:axId val="17288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4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8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314.5</c:v>
                </c:pt>
                <c:pt idx="3">
                  <c:v>299.5</c:v>
                </c:pt>
                <c:pt idx="4">
                  <c:v>301</c:v>
                </c:pt>
                <c:pt idx="5">
                  <c:v>309.5</c:v>
                </c:pt>
                <c:pt idx="6">
                  <c:v>335</c:v>
                </c:pt>
                <c:pt idx="7">
                  <c:v>302</c:v>
                </c:pt>
                <c:pt idx="8">
                  <c:v>277.5</c:v>
                </c:pt>
                <c:pt idx="9">
                  <c:v>269.5</c:v>
                </c:pt>
                <c:pt idx="10">
                  <c:v>259</c:v>
                </c:pt>
                <c:pt idx="11">
                  <c:v>264</c:v>
                </c:pt>
                <c:pt idx="12">
                  <c:v>238.5</c:v>
                </c:pt>
                <c:pt idx="13">
                  <c:v>279.5</c:v>
                </c:pt>
                <c:pt idx="14">
                  <c:v>325.5</c:v>
                </c:pt>
                <c:pt idx="15">
                  <c:v>338.5</c:v>
                </c:pt>
                <c:pt idx="16">
                  <c:v>304.5</c:v>
                </c:pt>
                <c:pt idx="17">
                  <c:v>291.5</c:v>
                </c:pt>
                <c:pt idx="18">
                  <c:v>0</c:v>
                </c:pt>
                <c:pt idx="19">
                  <c:v>0</c:v>
                </c:pt>
                <c:pt idx="20">
                  <c:v>283</c:v>
                </c:pt>
                <c:pt idx="21">
                  <c:v>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43120"/>
        <c:axId val="174443512"/>
      </c:barChart>
      <c:catAx>
        <c:axId val="17444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43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4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275</c:v>
                </c:pt>
                <c:pt idx="1">
                  <c:v>309</c:v>
                </c:pt>
                <c:pt idx="2">
                  <c:v>293.5</c:v>
                </c:pt>
                <c:pt idx="3">
                  <c:v>298</c:v>
                </c:pt>
                <c:pt idx="4">
                  <c:v>279</c:v>
                </c:pt>
                <c:pt idx="5">
                  <c:v>330.5</c:v>
                </c:pt>
                <c:pt idx="6">
                  <c:v>310</c:v>
                </c:pt>
                <c:pt idx="7">
                  <c:v>286.5</c:v>
                </c:pt>
                <c:pt idx="8">
                  <c:v>238</c:v>
                </c:pt>
                <c:pt idx="9">
                  <c:v>229</c:v>
                </c:pt>
                <c:pt idx="10">
                  <c:v>243.5</c:v>
                </c:pt>
                <c:pt idx="11">
                  <c:v>180.5</c:v>
                </c:pt>
                <c:pt idx="12">
                  <c:v>159</c:v>
                </c:pt>
                <c:pt idx="13">
                  <c:v>145.5</c:v>
                </c:pt>
                <c:pt idx="14">
                  <c:v>139</c:v>
                </c:pt>
                <c:pt idx="15">
                  <c:v>105.5</c:v>
                </c:pt>
                <c:pt idx="16">
                  <c:v>94</c:v>
                </c:pt>
                <c:pt idx="17">
                  <c:v>123.5</c:v>
                </c:pt>
                <c:pt idx="18">
                  <c:v>86</c:v>
                </c:pt>
                <c:pt idx="1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44296"/>
        <c:axId val="174444688"/>
      </c:barChart>
      <c:catAx>
        <c:axId val="17444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4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653.5</c:v>
                </c:pt>
                <c:pt idx="11">
                  <c:v>797.5</c:v>
                </c:pt>
                <c:pt idx="12">
                  <c:v>763.5</c:v>
                </c:pt>
                <c:pt idx="13">
                  <c:v>708.5</c:v>
                </c:pt>
                <c:pt idx="14">
                  <c:v>638</c:v>
                </c:pt>
                <c:pt idx="15">
                  <c:v>627.5</c:v>
                </c:pt>
                <c:pt idx="16">
                  <c:v>595</c:v>
                </c:pt>
                <c:pt idx="17">
                  <c:v>589.5</c:v>
                </c:pt>
                <c:pt idx="18">
                  <c:v>551</c:v>
                </c:pt>
                <c:pt idx="19">
                  <c:v>530</c:v>
                </c:pt>
                <c:pt idx="20">
                  <c:v>546</c:v>
                </c:pt>
                <c:pt idx="21">
                  <c:v>606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7040"/>
        <c:axId val="176087432"/>
      </c:barChart>
      <c:catAx>
        <c:axId val="17608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555</c:v>
                </c:pt>
                <c:pt idx="3">
                  <c:v>566.5</c:v>
                </c:pt>
                <c:pt idx="4">
                  <c:v>542</c:v>
                </c:pt>
                <c:pt idx="5">
                  <c:v>586.5</c:v>
                </c:pt>
                <c:pt idx="6">
                  <c:v>560</c:v>
                </c:pt>
                <c:pt idx="7">
                  <c:v>518</c:v>
                </c:pt>
                <c:pt idx="8">
                  <c:v>503.5</c:v>
                </c:pt>
                <c:pt idx="9">
                  <c:v>481</c:v>
                </c:pt>
                <c:pt idx="10">
                  <c:v>448.5</c:v>
                </c:pt>
                <c:pt idx="11">
                  <c:v>463</c:v>
                </c:pt>
                <c:pt idx="12">
                  <c:v>516</c:v>
                </c:pt>
                <c:pt idx="13">
                  <c:v>541.5</c:v>
                </c:pt>
                <c:pt idx="14">
                  <c:v>625.5</c:v>
                </c:pt>
                <c:pt idx="15">
                  <c:v>625.5</c:v>
                </c:pt>
                <c:pt idx="16">
                  <c:v>590.5</c:v>
                </c:pt>
                <c:pt idx="17">
                  <c:v>549</c:v>
                </c:pt>
                <c:pt idx="18">
                  <c:v>0</c:v>
                </c:pt>
                <c:pt idx="19">
                  <c:v>0</c:v>
                </c:pt>
                <c:pt idx="20">
                  <c:v>513.5</c:v>
                </c:pt>
                <c:pt idx="21">
                  <c:v>581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8216"/>
        <c:axId val="176088608"/>
      </c:barChart>
      <c:catAx>
        <c:axId val="17608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88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08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493.5</c:v>
                </c:pt>
                <c:pt idx="1">
                  <c:v>496.5</c:v>
                </c:pt>
                <c:pt idx="2">
                  <c:v>456</c:v>
                </c:pt>
                <c:pt idx="3">
                  <c:v>475</c:v>
                </c:pt>
                <c:pt idx="4">
                  <c:v>505</c:v>
                </c:pt>
                <c:pt idx="5">
                  <c:v>616</c:v>
                </c:pt>
                <c:pt idx="6">
                  <c:v>564</c:v>
                </c:pt>
                <c:pt idx="7">
                  <c:v>545</c:v>
                </c:pt>
                <c:pt idx="8">
                  <c:v>355</c:v>
                </c:pt>
                <c:pt idx="9">
                  <c:v>348.5</c:v>
                </c:pt>
                <c:pt idx="10">
                  <c:v>459</c:v>
                </c:pt>
                <c:pt idx="11">
                  <c:v>376</c:v>
                </c:pt>
                <c:pt idx="12">
                  <c:v>353</c:v>
                </c:pt>
                <c:pt idx="13">
                  <c:v>315.5</c:v>
                </c:pt>
                <c:pt idx="14">
                  <c:v>330.5</c:v>
                </c:pt>
                <c:pt idx="15">
                  <c:v>281</c:v>
                </c:pt>
                <c:pt idx="16">
                  <c:v>246.5</c:v>
                </c:pt>
                <c:pt idx="17">
                  <c:v>287</c:v>
                </c:pt>
                <c:pt idx="18">
                  <c:v>227</c:v>
                </c:pt>
                <c:pt idx="19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9392"/>
        <c:axId val="176089784"/>
      </c:barChart>
      <c:catAx>
        <c:axId val="17608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240.5</c:v>
                </c:pt>
                <c:pt idx="3">
                  <c:v>267</c:v>
                </c:pt>
                <c:pt idx="4">
                  <c:v>241</c:v>
                </c:pt>
                <c:pt idx="5">
                  <c:v>277</c:v>
                </c:pt>
                <c:pt idx="6">
                  <c:v>225</c:v>
                </c:pt>
                <c:pt idx="7">
                  <c:v>216</c:v>
                </c:pt>
                <c:pt idx="8">
                  <c:v>226</c:v>
                </c:pt>
                <c:pt idx="9">
                  <c:v>211.5</c:v>
                </c:pt>
                <c:pt idx="10">
                  <c:v>189.5</c:v>
                </c:pt>
                <c:pt idx="11">
                  <c:v>199</c:v>
                </c:pt>
                <c:pt idx="12">
                  <c:v>277.5</c:v>
                </c:pt>
                <c:pt idx="13">
                  <c:v>262</c:v>
                </c:pt>
                <c:pt idx="14">
                  <c:v>300</c:v>
                </c:pt>
                <c:pt idx="15">
                  <c:v>287</c:v>
                </c:pt>
                <c:pt idx="16">
                  <c:v>286</c:v>
                </c:pt>
                <c:pt idx="17">
                  <c:v>257.5</c:v>
                </c:pt>
                <c:pt idx="18">
                  <c:v>0</c:v>
                </c:pt>
                <c:pt idx="19">
                  <c:v>0</c:v>
                </c:pt>
                <c:pt idx="20">
                  <c:v>230.5</c:v>
                </c:pt>
                <c:pt idx="21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5576"/>
        <c:axId val="174605960"/>
      </c:barChart>
      <c:catAx>
        <c:axId val="17460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05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0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218.5</c:v>
                </c:pt>
                <c:pt idx="1">
                  <c:v>187.5</c:v>
                </c:pt>
                <c:pt idx="2">
                  <c:v>162.5</c:v>
                </c:pt>
                <c:pt idx="3">
                  <c:v>177</c:v>
                </c:pt>
                <c:pt idx="4">
                  <c:v>226</c:v>
                </c:pt>
                <c:pt idx="5">
                  <c:v>285.5</c:v>
                </c:pt>
                <c:pt idx="6">
                  <c:v>254</c:v>
                </c:pt>
                <c:pt idx="7">
                  <c:v>258.5</c:v>
                </c:pt>
                <c:pt idx="8">
                  <c:v>117</c:v>
                </c:pt>
                <c:pt idx="9">
                  <c:v>119.5</c:v>
                </c:pt>
                <c:pt idx="10">
                  <c:v>215.5</c:v>
                </c:pt>
                <c:pt idx="11">
                  <c:v>195.5</c:v>
                </c:pt>
                <c:pt idx="12">
                  <c:v>194</c:v>
                </c:pt>
                <c:pt idx="13">
                  <c:v>170</c:v>
                </c:pt>
                <c:pt idx="14">
                  <c:v>191.5</c:v>
                </c:pt>
                <c:pt idx="15">
                  <c:v>175.5</c:v>
                </c:pt>
                <c:pt idx="16">
                  <c:v>152.5</c:v>
                </c:pt>
                <c:pt idx="17">
                  <c:v>163.5</c:v>
                </c:pt>
                <c:pt idx="18">
                  <c:v>141</c:v>
                </c:pt>
                <c:pt idx="19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7704"/>
        <c:axId val="174698088"/>
      </c:barChart>
      <c:catAx>
        <c:axId val="17469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7464"/>
        <c:axId val="175017616"/>
      </c:barChart>
      <c:catAx>
        <c:axId val="17478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1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58864"/>
        <c:axId val="175059256"/>
      </c:barChart>
      <c:catAx>
        <c:axId val="17505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059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05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5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0040"/>
        <c:axId val="175060432"/>
      </c:barChart>
      <c:catAx>
        <c:axId val="17506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1216"/>
        <c:axId val="175061608"/>
      </c:barChart>
      <c:catAx>
        <c:axId val="17506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2392"/>
        <c:axId val="174441552"/>
      </c:barChart>
      <c:catAx>
        <c:axId val="17506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41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4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86520"/>
        <c:axId val="172884560"/>
      </c:barChart>
      <c:catAx>
        <c:axId val="17288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8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8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8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9" zoomScaleNormal="100" workbookViewId="0">
      <selection activeCell="U17" sqref="U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43080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774.5</v>
      </c>
      <c r="O10" s="92" t="s">
        <v>131</v>
      </c>
      <c r="P10" s="91">
        <v>60</v>
      </c>
      <c r="Q10" s="91">
        <v>170</v>
      </c>
      <c r="R10" s="91">
        <v>8</v>
      </c>
      <c r="S10" s="91">
        <v>1</v>
      </c>
      <c r="T10" s="103">
        <f t="shared" ref="T10:T29" si="2">P10*0.5+Q10*1+R10*2+S10*2.5</f>
        <v>218.5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501</v>
      </c>
      <c r="O11" s="15" t="s">
        <v>130</v>
      </c>
      <c r="P11" s="99">
        <v>64</v>
      </c>
      <c r="Q11" s="39">
        <v>145</v>
      </c>
      <c r="R11" s="39">
        <v>4</v>
      </c>
      <c r="S11" s="99">
        <v>1</v>
      </c>
      <c r="T11" s="6">
        <f t="shared" si="2"/>
        <v>187.5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57</v>
      </c>
      <c r="J12" s="99">
        <v>195</v>
      </c>
      <c r="K12" s="99">
        <v>6</v>
      </c>
      <c r="L12" s="99">
        <v>2</v>
      </c>
      <c r="M12" s="6">
        <f t="shared" si="1"/>
        <v>240.5</v>
      </c>
      <c r="N12" s="100">
        <f>M12+M11+M10+F31</f>
        <v>499.5</v>
      </c>
      <c r="O12" s="16" t="s">
        <v>29</v>
      </c>
      <c r="P12" s="99">
        <v>46</v>
      </c>
      <c r="Q12" s="39">
        <v>121</v>
      </c>
      <c r="R12" s="39">
        <v>8</v>
      </c>
      <c r="S12" s="99">
        <v>1</v>
      </c>
      <c r="T12" s="6">
        <f t="shared" si="2"/>
        <v>162.5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67</v>
      </c>
      <c r="J13" s="39">
        <v>210</v>
      </c>
      <c r="K13" s="39">
        <v>8</v>
      </c>
      <c r="L13" s="39">
        <v>3</v>
      </c>
      <c r="M13" s="6">
        <f t="shared" si="1"/>
        <v>267</v>
      </c>
      <c r="N13" s="2">
        <f>M13+M12+M11+M10</f>
        <v>507.5</v>
      </c>
      <c r="O13" s="16" t="s">
        <v>30</v>
      </c>
      <c r="P13" s="39">
        <v>85</v>
      </c>
      <c r="Q13" s="39">
        <v>120</v>
      </c>
      <c r="R13" s="39">
        <v>6</v>
      </c>
      <c r="S13" s="39">
        <v>1</v>
      </c>
      <c r="T13" s="6">
        <f t="shared" si="2"/>
        <v>177</v>
      </c>
      <c r="U13" s="95">
        <f>T13+T12+T11+T10</f>
        <v>745.5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65</v>
      </c>
      <c r="J14" s="39">
        <v>187</v>
      </c>
      <c r="K14" s="39">
        <v>7</v>
      </c>
      <c r="L14" s="39">
        <v>3</v>
      </c>
      <c r="M14" s="6">
        <f t="shared" si="1"/>
        <v>241</v>
      </c>
      <c r="N14" s="2">
        <f t="shared" ref="N14:N31" si="4">M14+M13+M12+M11</f>
        <v>748.5</v>
      </c>
      <c r="O14" s="16" t="s">
        <v>8</v>
      </c>
      <c r="P14" s="39">
        <v>73</v>
      </c>
      <c r="Q14" s="39">
        <v>162</v>
      </c>
      <c r="R14" s="39">
        <v>10</v>
      </c>
      <c r="S14" s="39">
        <v>3</v>
      </c>
      <c r="T14" s="6">
        <f t="shared" si="2"/>
        <v>226</v>
      </c>
      <c r="U14" s="95">
        <f t="shared" ref="U14:U29" si="5">T14+T13+T12+T11</f>
        <v>753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89</v>
      </c>
      <c r="J15" s="39">
        <v>210</v>
      </c>
      <c r="K15" s="39">
        <v>5</v>
      </c>
      <c r="L15" s="39">
        <v>5</v>
      </c>
      <c r="M15" s="6">
        <f t="shared" si="1"/>
        <v>277</v>
      </c>
      <c r="N15" s="2">
        <f t="shared" si="4"/>
        <v>1025.5</v>
      </c>
      <c r="O15" s="15" t="s">
        <v>10</v>
      </c>
      <c r="P15" s="39">
        <v>104</v>
      </c>
      <c r="Q15" s="39">
        <v>215</v>
      </c>
      <c r="R15" s="39">
        <v>8</v>
      </c>
      <c r="S15" s="39">
        <v>1</v>
      </c>
      <c r="T15" s="6">
        <f t="shared" si="2"/>
        <v>285.5</v>
      </c>
      <c r="U15" s="95">
        <f t="shared" si="5"/>
        <v>851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80</v>
      </c>
      <c r="J16" s="39">
        <v>170</v>
      </c>
      <c r="K16" s="39">
        <v>5</v>
      </c>
      <c r="L16" s="39">
        <v>2</v>
      </c>
      <c r="M16" s="6">
        <f t="shared" si="1"/>
        <v>225</v>
      </c>
      <c r="N16" s="2">
        <f t="shared" si="4"/>
        <v>1010</v>
      </c>
      <c r="O16" s="15" t="s">
        <v>13</v>
      </c>
      <c r="P16" s="39">
        <v>98</v>
      </c>
      <c r="Q16" s="39">
        <v>193</v>
      </c>
      <c r="R16" s="39">
        <v>6</v>
      </c>
      <c r="S16" s="39">
        <v>0</v>
      </c>
      <c r="T16" s="6">
        <f t="shared" si="2"/>
        <v>254</v>
      </c>
      <c r="U16" s="95">
        <f t="shared" si="5"/>
        <v>942.5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66</v>
      </c>
      <c r="J17" s="39">
        <v>166</v>
      </c>
      <c r="K17" s="39">
        <v>6</v>
      </c>
      <c r="L17" s="39">
        <v>2</v>
      </c>
      <c r="M17" s="6">
        <f t="shared" si="1"/>
        <v>216</v>
      </c>
      <c r="N17" s="2">
        <f t="shared" si="4"/>
        <v>959</v>
      </c>
      <c r="O17" s="15" t="s">
        <v>16</v>
      </c>
      <c r="P17" s="39">
        <v>101</v>
      </c>
      <c r="Q17" s="39">
        <v>195</v>
      </c>
      <c r="R17" s="39">
        <v>4</v>
      </c>
      <c r="S17" s="39">
        <v>2</v>
      </c>
      <c r="T17" s="6">
        <f t="shared" si="2"/>
        <v>258.5</v>
      </c>
      <c r="U17" s="95">
        <f t="shared" si="5"/>
        <v>1024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53</v>
      </c>
      <c r="J18" s="39">
        <v>181</v>
      </c>
      <c r="K18" s="39">
        <v>8</v>
      </c>
      <c r="L18" s="39">
        <v>1</v>
      </c>
      <c r="M18" s="6">
        <f t="shared" si="1"/>
        <v>226</v>
      </c>
      <c r="N18" s="2">
        <f t="shared" si="4"/>
        <v>944</v>
      </c>
      <c r="O18" s="15" t="s">
        <v>41</v>
      </c>
      <c r="P18" s="39">
        <v>55</v>
      </c>
      <c r="Q18" s="39">
        <v>83</v>
      </c>
      <c r="R18" s="39">
        <v>2</v>
      </c>
      <c r="S18" s="39">
        <v>1</v>
      </c>
      <c r="T18" s="6">
        <f t="shared" si="2"/>
        <v>117</v>
      </c>
      <c r="U18" s="95">
        <f t="shared" si="5"/>
        <v>915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45</v>
      </c>
      <c r="J19" s="39">
        <v>170</v>
      </c>
      <c r="K19" s="39">
        <v>7</v>
      </c>
      <c r="L19" s="39">
        <v>2</v>
      </c>
      <c r="M19" s="6">
        <f t="shared" si="1"/>
        <v>211.5</v>
      </c>
      <c r="N19" s="2">
        <f t="shared" si="4"/>
        <v>878.5</v>
      </c>
      <c r="O19" s="15" t="s">
        <v>42</v>
      </c>
      <c r="P19" s="39">
        <v>50</v>
      </c>
      <c r="Q19" s="39">
        <v>77</v>
      </c>
      <c r="R19" s="39">
        <v>5</v>
      </c>
      <c r="S19" s="39">
        <v>3</v>
      </c>
      <c r="T19" s="6">
        <f t="shared" si="2"/>
        <v>119.5</v>
      </c>
      <c r="U19" s="95">
        <f t="shared" si="5"/>
        <v>749</v>
      </c>
    </row>
    <row r="20" spans="1:21" ht="24" customHeight="1" x14ac:dyDescent="0.2">
      <c r="A20" s="94" t="s">
        <v>11</v>
      </c>
      <c r="B20" s="39">
        <v>71</v>
      </c>
      <c r="C20" s="39">
        <v>251</v>
      </c>
      <c r="D20" s="39">
        <v>10</v>
      </c>
      <c r="E20" s="39">
        <v>0</v>
      </c>
      <c r="F20" s="6">
        <f t="shared" si="0"/>
        <v>306.5</v>
      </c>
      <c r="G20" s="2">
        <f t="shared" si="3"/>
        <v>306.5</v>
      </c>
      <c r="H20" s="15" t="s">
        <v>12</v>
      </c>
      <c r="I20" s="39">
        <v>42</v>
      </c>
      <c r="J20" s="39">
        <v>156</v>
      </c>
      <c r="K20" s="39">
        <v>5</v>
      </c>
      <c r="L20" s="39">
        <v>1</v>
      </c>
      <c r="M20" s="6">
        <f t="shared" si="1"/>
        <v>189.5</v>
      </c>
      <c r="N20" s="2">
        <f t="shared" si="4"/>
        <v>843</v>
      </c>
      <c r="O20" s="15" t="s">
        <v>109</v>
      </c>
      <c r="P20" s="39">
        <v>66</v>
      </c>
      <c r="Q20" s="39">
        <v>170</v>
      </c>
      <c r="R20" s="39">
        <v>5</v>
      </c>
      <c r="S20" s="39">
        <v>1</v>
      </c>
      <c r="T20" s="6">
        <f t="shared" si="2"/>
        <v>215.5</v>
      </c>
      <c r="U20" s="95">
        <f t="shared" si="5"/>
        <v>710.5</v>
      </c>
    </row>
    <row r="21" spans="1:21" ht="24" customHeight="1" x14ac:dyDescent="0.2">
      <c r="A21" s="94" t="s">
        <v>14</v>
      </c>
      <c r="B21" s="39">
        <v>77</v>
      </c>
      <c r="C21" s="39">
        <v>338</v>
      </c>
      <c r="D21" s="39">
        <v>7</v>
      </c>
      <c r="E21" s="39">
        <v>3</v>
      </c>
      <c r="F21" s="6">
        <f t="shared" si="0"/>
        <v>398</v>
      </c>
      <c r="G21" s="2">
        <f t="shared" si="3"/>
        <v>704.5</v>
      </c>
      <c r="H21" s="15" t="s">
        <v>15</v>
      </c>
      <c r="I21" s="39">
        <v>40</v>
      </c>
      <c r="J21" s="39">
        <v>162</v>
      </c>
      <c r="K21" s="39">
        <v>6</v>
      </c>
      <c r="L21" s="39">
        <v>2</v>
      </c>
      <c r="M21" s="6">
        <f t="shared" si="1"/>
        <v>199</v>
      </c>
      <c r="N21" s="2">
        <f t="shared" si="4"/>
        <v>826</v>
      </c>
      <c r="O21" s="15" t="s">
        <v>110</v>
      </c>
      <c r="P21" s="39">
        <v>57</v>
      </c>
      <c r="Q21" s="39">
        <v>146</v>
      </c>
      <c r="R21" s="39">
        <v>8</v>
      </c>
      <c r="S21" s="39">
        <v>2</v>
      </c>
      <c r="T21" s="6">
        <f t="shared" si="2"/>
        <v>195.5</v>
      </c>
      <c r="U21" s="95">
        <f t="shared" si="5"/>
        <v>647.5</v>
      </c>
    </row>
    <row r="22" spans="1:21" ht="24" customHeight="1" x14ac:dyDescent="0.2">
      <c r="A22" s="94" t="s">
        <v>17</v>
      </c>
      <c r="B22" s="39">
        <v>81</v>
      </c>
      <c r="C22" s="39">
        <v>322</v>
      </c>
      <c r="D22" s="39">
        <v>9</v>
      </c>
      <c r="E22" s="39">
        <v>2</v>
      </c>
      <c r="F22" s="6">
        <f t="shared" si="0"/>
        <v>385.5</v>
      </c>
      <c r="G22" s="2">
        <f t="shared" si="3"/>
        <v>1090</v>
      </c>
      <c r="H22" s="15" t="s">
        <v>18</v>
      </c>
      <c r="I22" s="39">
        <v>52</v>
      </c>
      <c r="J22" s="39">
        <v>230</v>
      </c>
      <c r="K22" s="39">
        <v>7</v>
      </c>
      <c r="L22" s="39">
        <v>3</v>
      </c>
      <c r="M22" s="6">
        <f t="shared" si="1"/>
        <v>277.5</v>
      </c>
      <c r="N22" s="2">
        <f t="shared" si="4"/>
        <v>877.5</v>
      </c>
      <c r="O22" s="15" t="s">
        <v>111</v>
      </c>
      <c r="P22" s="39">
        <v>59</v>
      </c>
      <c r="Q22" s="39">
        <v>150</v>
      </c>
      <c r="R22" s="39">
        <v>6</v>
      </c>
      <c r="S22" s="39">
        <v>1</v>
      </c>
      <c r="T22" s="6">
        <f t="shared" si="2"/>
        <v>194</v>
      </c>
      <c r="U22" s="95">
        <f t="shared" si="5"/>
        <v>724.5</v>
      </c>
    </row>
    <row r="23" spans="1:21" ht="24" customHeight="1" x14ac:dyDescent="0.2">
      <c r="A23" s="94" t="s">
        <v>19</v>
      </c>
      <c r="B23" s="39">
        <v>86</v>
      </c>
      <c r="C23" s="39">
        <v>303</v>
      </c>
      <c r="D23" s="39">
        <v>8</v>
      </c>
      <c r="E23" s="39">
        <v>4</v>
      </c>
      <c r="F23" s="6">
        <f t="shared" si="0"/>
        <v>372</v>
      </c>
      <c r="G23" s="2">
        <f t="shared" si="3"/>
        <v>1462</v>
      </c>
      <c r="H23" s="15" t="s">
        <v>20</v>
      </c>
      <c r="I23" s="39">
        <v>45</v>
      </c>
      <c r="J23" s="39">
        <v>210</v>
      </c>
      <c r="K23" s="39">
        <v>11</v>
      </c>
      <c r="L23" s="39">
        <v>3</v>
      </c>
      <c r="M23" s="6">
        <f t="shared" si="1"/>
        <v>262</v>
      </c>
      <c r="N23" s="2">
        <f t="shared" si="4"/>
        <v>928</v>
      </c>
      <c r="O23" s="15" t="s">
        <v>112</v>
      </c>
      <c r="P23" s="39">
        <v>38</v>
      </c>
      <c r="Q23" s="39">
        <v>135</v>
      </c>
      <c r="R23" s="39">
        <v>3</v>
      </c>
      <c r="S23" s="39">
        <v>4</v>
      </c>
      <c r="T23" s="6">
        <f t="shared" si="2"/>
        <v>170</v>
      </c>
      <c r="U23" s="95">
        <f t="shared" si="5"/>
        <v>775</v>
      </c>
    </row>
    <row r="24" spans="1:21" ht="24" customHeight="1" x14ac:dyDescent="0.2">
      <c r="A24" s="94" t="s">
        <v>21</v>
      </c>
      <c r="B24" s="39">
        <v>58</v>
      </c>
      <c r="C24" s="39">
        <v>292</v>
      </c>
      <c r="D24" s="39">
        <v>10</v>
      </c>
      <c r="E24" s="39">
        <v>4</v>
      </c>
      <c r="F24" s="6">
        <f t="shared" si="0"/>
        <v>351</v>
      </c>
      <c r="G24" s="2">
        <f t="shared" si="3"/>
        <v>1506.5</v>
      </c>
      <c r="H24" s="15" t="s">
        <v>22</v>
      </c>
      <c r="I24" s="39">
        <v>54</v>
      </c>
      <c r="J24" s="39">
        <v>255</v>
      </c>
      <c r="K24" s="39">
        <v>4</v>
      </c>
      <c r="L24" s="39">
        <v>4</v>
      </c>
      <c r="M24" s="6">
        <f t="shared" si="1"/>
        <v>300</v>
      </c>
      <c r="N24" s="2">
        <f t="shared" si="4"/>
        <v>1038.5</v>
      </c>
      <c r="O24" s="15" t="s">
        <v>118</v>
      </c>
      <c r="P24" s="39">
        <v>31</v>
      </c>
      <c r="Q24" s="39">
        <v>170</v>
      </c>
      <c r="R24" s="39">
        <v>3</v>
      </c>
      <c r="S24" s="39">
        <v>0</v>
      </c>
      <c r="T24" s="6">
        <f t="shared" si="2"/>
        <v>191.5</v>
      </c>
      <c r="U24" s="95">
        <f t="shared" si="5"/>
        <v>751</v>
      </c>
    </row>
    <row r="25" spans="1:21" ht="24" customHeight="1" x14ac:dyDescent="0.2">
      <c r="A25" s="94" t="s">
        <v>23</v>
      </c>
      <c r="B25" s="39">
        <v>71</v>
      </c>
      <c r="C25" s="39">
        <v>291</v>
      </c>
      <c r="D25" s="39">
        <v>6</v>
      </c>
      <c r="E25" s="39">
        <v>7</v>
      </c>
      <c r="F25" s="6">
        <f t="shared" si="0"/>
        <v>356</v>
      </c>
      <c r="G25" s="2">
        <f t="shared" si="3"/>
        <v>1464.5</v>
      </c>
      <c r="H25" s="15" t="s">
        <v>24</v>
      </c>
      <c r="I25" s="39">
        <v>67</v>
      </c>
      <c r="J25" s="39">
        <v>234</v>
      </c>
      <c r="K25" s="39">
        <v>6</v>
      </c>
      <c r="L25" s="39">
        <v>3</v>
      </c>
      <c r="M25" s="6">
        <f t="shared" si="1"/>
        <v>287</v>
      </c>
      <c r="N25" s="2">
        <f t="shared" si="4"/>
        <v>1126.5</v>
      </c>
      <c r="O25" s="15" t="s">
        <v>119</v>
      </c>
      <c r="P25" s="39">
        <v>28</v>
      </c>
      <c r="Q25" s="39">
        <v>151</v>
      </c>
      <c r="R25" s="39">
        <v>4</v>
      </c>
      <c r="S25" s="39">
        <v>1</v>
      </c>
      <c r="T25" s="6">
        <f t="shared" si="2"/>
        <v>175.5</v>
      </c>
      <c r="U25" s="95">
        <f t="shared" si="5"/>
        <v>731</v>
      </c>
    </row>
    <row r="26" spans="1:21" ht="24" customHeight="1" x14ac:dyDescent="0.2">
      <c r="A26" s="94" t="s">
        <v>37</v>
      </c>
      <c r="B26" s="39">
        <v>61</v>
      </c>
      <c r="C26" s="39">
        <v>237</v>
      </c>
      <c r="D26" s="39">
        <v>10</v>
      </c>
      <c r="E26" s="39">
        <v>5</v>
      </c>
      <c r="F26" s="6">
        <f t="shared" si="0"/>
        <v>300</v>
      </c>
      <c r="G26" s="2">
        <f t="shared" si="3"/>
        <v>1379</v>
      </c>
      <c r="H26" s="15" t="s">
        <v>25</v>
      </c>
      <c r="I26" s="39">
        <v>74</v>
      </c>
      <c r="J26" s="39">
        <v>227</v>
      </c>
      <c r="K26" s="39">
        <v>6</v>
      </c>
      <c r="L26" s="39">
        <v>4</v>
      </c>
      <c r="M26" s="6">
        <f t="shared" si="1"/>
        <v>286</v>
      </c>
      <c r="N26" s="2">
        <f t="shared" si="4"/>
        <v>1135</v>
      </c>
      <c r="O26" s="15" t="s">
        <v>120</v>
      </c>
      <c r="P26" s="39">
        <v>24</v>
      </c>
      <c r="Q26" s="39">
        <v>138</v>
      </c>
      <c r="R26" s="39">
        <v>0</v>
      </c>
      <c r="S26" s="39">
        <v>1</v>
      </c>
      <c r="T26" s="6">
        <f t="shared" si="2"/>
        <v>152.5</v>
      </c>
      <c r="U26" s="95">
        <f t="shared" si="5"/>
        <v>689.5</v>
      </c>
    </row>
    <row r="27" spans="1:21" ht="24" customHeight="1" x14ac:dyDescent="0.2">
      <c r="A27" s="94" t="s">
        <v>38</v>
      </c>
      <c r="B27" s="39">
        <v>95</v>
      </c>
      <c r="C27" s="39">
        <v>220</v>
      </c>
      <c r="D27" s="39">
        <v>16</v>
      </c>
      <c r="E27" s="39">
        <v>8</v>
      </c>
      <c r="F27" s="6">
        <f t="shared" si="0"/>
        <v>319.5</v>
      </c>
      <c r="G27" s="2">
        <f t="shared" si="3"/>
        <v>1326.5</v>
      </c>
      <c r="H27" s="15" t="s">
        <v>26</v>
      </c>
      <c r="I27" s="39">
        <v>92</v>
      </c>
      <c r="J27" s="39">
        <v>184</v>
      </c>
      <c r="K27" s="39">
        <v>5</v>
      </c>
      <c r="L27" s="39">
        <v>7</v>
      </c>
      <c r="M27" s="6">
        <f t="shared" si="1"/>
        <v>257.5</v>
      </c>
      <c r="N27" s="2">
        <f t="shared" si="4"/>
        <v>1130.5</v>
      </c>
      <c r="O27" s="15" t="s">
        <v>121</v>
      </c>
      <c r="P27" s="39">
        <v>31</v>
      </c>
      <c r="Q27" s="39">
        <v>148</v>
      </c>
      <c r="R27" s="39">
        <v>0</v>
      </c>
      <c r="S27" s="39">
        <v>0</v>
      </c>
      <c r="T27" s="6">
        <f t="shared" si="2"/>
        <v>163.5</v>
      </c>
      <c r="U27" s="95">
        <f t="shared" si="5"/>
        <v>683</v>
      </c>
    </row>
    <row r="28" spans="1:21" ht="24" customHeight="1" x14ac:dyDescent="0.2">
      <c r="A28" s="94" t="s">
        <v>39</v>
      </c>
      <c r="B28" s="39">
        <v>56</v>
      </c>
      <c r="C28" s="39">
        <v>225</v>
      </c>
      <c r="D28" s="39">
        <v>5</v>
      </c>
      <c r="E28" s="39">
        <v>10</v>
      </c>
      <c r="F28" s="6">
        <f t="shared" si="0"/>
        <v>288</v>
      </c>
      <c r="G28" s="2">
        <f t="shared" si="3"/>
        <v>1263.5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830.5</v>
      </c>
      <c r="O28" s="15" t="s">
        <v>122</v>
      </c>
      <c r="P28" s="39">
        <v>22</v>
      </c>
      <c r="Q28" s="39">
        <v>123</v>
      </c>
      <c r="R28" s="39">
        <v>1</v>
      </c>
      <c r="S28" s="39">
        <v>2</v>
      </c>
      <c r="T28" s="6">
        <f t="shared" si="2"/>
        <v>141</v>
      </c>
      <c r="U28" s="95">
        <f t="shared" si="5"/>
        <v>632.5</v>
      </c>
    </row>
    <row r="29" spans="1:21" ht="24" customHeight="1" x14ac:dyDescent="0.2">
      <c r="A29" s="94" t="s">
        <v>40</v>
      </c>
      <c r="B29" s="39">
        <v>71</v>
      </c>
      <c r="C29" s="39">
        <v>212</v>
      </c>
      <c r="D29" s="39">
        <v>8</v>
      </c>
      <c r="E29" s="39">
        <v>4</v>
      </c>
      <c r="F29" s="6">
        <f t="shared" si="0"/>
        <v>273.5</v>
      </c>
      <c r="G29" s="2">
        <f t="shared" si="3"/>
        <v>1181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543.5</v>
      </c>
      <c r="O29" s="15" t="s">
        <v>123</v>
      </c>
      <c r="P29" s="39">
        <v>16</v>
      </c>
      <c r="Q29" s="39">
        <v>124</v>
      </c>
      <c r="R29" s="39">
        <v>0</v>
      </c>
      <c r="S29" s="39">
        <v>0</v>
      </c>
      <c r="T29" s="6">
        <f t="shared" si="2"/>
        <v>132</v>
      </c>
      <c r="U29" s="95">
        <f t="shared" si="5"/>
        <v>589</v>
      </c>
    </row>
    <row r="30" spans="1:21" ht="24" customHeight="1" x14ac:dyDescent="0.2">
      <c r="A30" s="94" t="s">
        <v>103</v>
      </c>
      <c r="B30" s="39">
        <v>77</v>
      </c>
      <c r="C30" s="39">
        <v>185</v>
      </c>
      <c r="D30" s="39">
        <v>8</v>
      </c>
      <c r="E30" s="39">
        <v>1</v>
      </c>
      <c r="F30" s="6">
        <f t="shared" si="0"/>
        <v>242</v>
      </c>
      <c r="G30" s="2">
        <f t="shared" si="3"/>
        <v>1123</v>
      </c>
      <c r="H30" s="16" t="s">
        <v>132</v>
      </c>
      <c r="I30" s="39">
        <v>66</v>
      </c>
      <c r="J30" s="39">
        <v>170</v>
      </c>
      <c r="K30" s="39">
        <v>10</v>
      </c>
      <c r="L30" s="39">
        <v>3</v>
      </c>
      <c r="M30" s="6">
        <f t="shared" si="1"/>
        <v>230.5</v>
      </c>
      <c r="N30" s="2">
        <f t="shared" si="4"/>
        <v>488</v>
      </c>
      <c r="O30" s="15" t="s">
        <v>124</v>
      </c>
      <c r="P30" s="99">
        <v>10</v>
      </c>
      <c r="Q30" s="99">
        <v>81</v>
      </c>
      <c r="R30" s="99">
        <v>0</v>
      </c>
      <c r="S30" s="99">
        <v>0</v>
      </c>
      <c r="T30" s="6">
        <f t="shared" ref="T30:T31" si="6">P30*0.5+Q30*1+R30*2+S30*2.5</f>
        <v>86</v>
      </c>
      <c r="U30" s="95">
        <f t="shared" ref="U30:U31" si="7">T30+T29+T28+T27</f>
        <v>522.5</v>
      </c>
    </row>
    <row r="31" spans="1:21" ht="24" customHeight="1" thickBot="1" x14ac:dyDescent="0.25">
      <c r="A31" s="96" t="s">
        <v>104</v>
      </c>
      <c r="B31" s="40">
        <v>70</v>
      </c>
      <c r="C31" s="40">
        <v>204</v>
      </c>
      <c r="D31" s="40">
        <v>5</v>
      </c>
      <c r="E31" s="40">
        <v>4</v>
      </c>
      <c r="F31" s="7">
        <f t="shared" si="0"/>
        <v>259</v>
      </c>
      <c r="G31" s="3">
        <f t="shared" si="3"/>
        <v>1062.5</v>
      </c>
      <c r="H31" s="17" t="s">
        <v>133</v>
      </c>
      <c r="I31" s="40">
        <v>84</v>
      </c>
      <c r="J31" s="40">
        <v>185</v>
      </c>
      <c r="K31" s="40">
        <v>12</v>
      </c>
      <c r="L31" s="40">
        <v>2</v>
      </c>
      <c r="M31" s="7">
        <f t="shared" si="1"/>
        <v>256</v>
      </c>
      <c r="N31" s="3">
        <f t="shared" si="4"/>
        <v>486.5</v>
      </c>
      <c r="O31" s="104" t="s">
        <v>125</v>
      </c>
      <c r="P31" s="40">
        <v>8</v>
      </c>
      <c r="Q31" s="40">
        <v>57</v>
      </c>
      <c r="R31" s="40">
        <v>0</v>
      </c>
      <c r="S31" s="40">
        <v>0</v>
      </c>
      <c r="T31" s="7">
        <f t="shared" si="6"/>
        <v>61</v>
      </c>
      <c r="U31" s="97">
        <f t="shared" si="7"/>
        <v>420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1506.5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1135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1024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27" sqref="N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3</v>
      </c>
      <c r="M6" s="121"/>
      <c r="N6" s="121"/>
      <c r="O6" s="36"/>
      <c r="P6" s="115" t="s">
        <v>54</v>
      </c>
      <c r="Q6" s="115"/>
      <c r="R6" s="115"/>
      <c r="S6" s="129">
        <f>'G-1'!S6:U6</f>
        <v>43080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907.5</v>
      </c>
      <c r="O10" s="92" t="s">
        <v>131</v>
      </c>
      <c r="P10" s="91">
        <v>99</v>
      </c>
      <c r="Q10" s="91">
        <v>208</v>
      </c>
      <c r="R10" s="91">
        <v>5</v>
      </c>
      <c r="S10" s="91">
        <v>3</v>
      </c>
      <c r="T10" s="103">
        <f t="shared" ref="T10:T31" si="2">P10*0.5+Q10*1+R10*2+S10*2.5</f>
        <v>275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651</v>
      </c>
      <c r="O11" s="15" t="s">
        <v>130</v>
      </c>
      <c r="P11" s="99">
        <v>74</v>
      </c>
      <c r="Q11" s="39">
        <v>246</v>
      </c>
      <c r="R11" s="39">
        <v>8</v>
      </c>
      <c r="S11" s="99">
        <v>4</v>
      </c>
      <c r="T11" s="6">
        <f t="shared" si="2"/>
        <v>309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90</v>
      </c>
      <c r="J12" s="99">
        <v>236</v>
      </c>
      <c r="K12" s="99">
        <v>8</v>
      </c>
      <c r="L12" s="99">
        <v>7</v>
      </c>
      <c r="M12" s="6">
        <f t="shared" si="1"/>
        <v>314.5</v>
      </c>
      <c r="N12" s="100">
        <f>M12+M11+M10+F31</f>
        <v>661.5</v>
      </c>
      <c r="O12" s="16" t="s">
        <v>29</v>
      </c>
      <c r="P12" s="99">
        <v>76</v>
      </c>
      <c r="Q12" s="39">
        <v>240</v>
      </c>
      <c r="R12" s="39">
        <v>4</v>
      </c>
      <c r="S12" s="99">
        <v>3</v>
      </c>
      <c r="T12" s="6">
        <f t="shared" si="2"/>
        <v>293.5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93</v>
      </c>
      <c r="J13" s="39">
        <v>234</v>
      </c>
      <c r="K13" s="39">
        <v>7</v>
      </c>
      <c r="L13" s="39">
        <v>2</v>
      </c>
      <c r="M13" s="6">
        <f t="shared" si="1"/>
        <v>299.5</v>
      </c>
      <c r="N13" s="2">
        <f>M13+M12+M11+M10</f>
        <v>614</v>
      </c>
      <c r="O13" s="16" t="s">
        <v>30</v>
      </c>
      <c r="P13" s="39">
        <v>89</v>
      </c>
      <c r="Q13" s="39">
        <v>228</v>
      </c>
      <c r="R13" s="39">
        <v>9</v>
      </c>
      <c r="S13" s="39">
        <v>3</v>
      </c>
      <c r="T13" s="6">
        <f t="shared" si="2"/>
        <v>298</v>
      </c>
      <c r="U13" s="95">
        <f>T13+T12+T11+T10</f>
        <v>1175.5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92</v>
      </c>
      <c r="J14" s="39">
        <v>235</v>
      </c>
      <c r="K14" s="39">
        <v>5</v>
      </c>
      <c r="L14" s="39">
        <v>4</v>
      </c>
      <c r="M14" s="6">
        <f t="shared" si="1"/>
        <v>301</v>
      </c>
      <c r="N14" s="2">
        <f t="shared" ref="N14:N31" si="4">M14+M13+M12+M11</f>
        <v>915</v>
      </c>
      <c r="O14" s="16" t="s">
        <v>8</v>
      </c>
      <c r="P14" s="39">
        <v>73</v>
      </c>
      <c r="Q14" s="39">
        <v>228</v>
      </c>
      <c r="R14" s="39">
        <v>6</v>
      </c>
      <c r="S14" s="39">
        <v>1</v>
      </c>
      <c r="T14" s="6">
        <f t="shared" si="2"/>
        <v>279</v>
      </c>
      <c r="U14" s="95">
        <f t="shared" ref="U14:U31" si="5">T14+T13+T12+T11</f>
        <v>1179.5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68</v>
      </c>
      <c r="J15" s="39">
        <v>252</v>
      </c>
      <c r="K15" s="39">
        <v>8</v>
      </c>
      <c r="L15" s="39">
        <v>3</v>
      </c>
      <c r="M15" s="6">
        <f t="shared" si="1"/>
        <v>309.5</v>
      </c>
      <c r="N15" s="2">
        <f t="shared" si="4"/>
        <v>1224.5</v>
      </c>
      <c r="O15" s="15" t="s">
        <v>10</v>
      </c>
      <c r="P15" s="39">
        <v>88</v>
      </c>
      <c r="Q15" s="39">
        <v>259</v>
      </c>
      <c r="R15" s="39">
        <v>10</v>
      </c>
      <c r="S15" s="39">
        <v>3</v>
      </c>
      <c r="T15" s="6">
        <f t="shared" si="2"/>
        <v>330.5</v>
      </c>
      <c r="U15" s="95">
        <f t="shared" si="5"/>
        <v>1201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57</v>
      </c>
      <c r="J16" s="39">
        <v>287</v>
      </c>
      <c r="K16" s="39">
        <v>6</v>
      </c>
      <c r="L16" s="39">
        <v>3</v>
      </c>
      <c r="M16" s="6">
        <f t="shared" si="1"/>
        <v>335</v>
      </c>
      <c r="N16" s="2">
        <f t="shared" si="4"/>
        <v>1245</v>
      </c>
      <c r="O16" s="15" t="s">
        <v>13</v>
      </c>
      <c r="P16" s="39">
        <v>91</v>
      </c>
      <c r="Q16" s="39">
        <v>243</v>
      </c>
      <c r="R16" s="39">
        <v>7</v>
      </c>
      <c r="S16" s="39">
        <v>3</v>
      </c>
      <c r="T16" s="6">
        <f t="shared" si="2"/>
        <v>310</v>
      </c>
      <c r="U16" s="95">
        <f t="shared" si="5"/>
        <v>1217.5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50</v>
      </c>
      <c r="J17" s="39">
        <v>251</v>
      </c>
      <c r="K17" s="39">
        <v>3</v>
      </c>
      <c r="L17" s="39">
        <v>8</v>
      </c>
      <c r="M17" s="6">
        <f t="shared" si="1"/>
        <v>302</v>
      </c>
      <c r="N17" s="2">
        <f t="shared" si="4"/>
        <v>1247.5</v>
      </c>
      <c r="O17" s="15" t="s">
        <v>16</v>
      </c>
      <c r="P17" s="39">
        <v>81</v>
      </c>
      <c r="Q17" s="39">
        <v>240</v>
      </c>
      <c r="R17" s="39">
        <v>3</v>
      </c>
      <c r="S17" s="39">
        <v>0</v>
      </c>
      <c r="T17" s="6">
        <f t="shared" si="2"/>
        <v>286.5</v>
      </c>
      <c r="U17" s="95">
        <f t="shared" si="5"/>
        <v>1206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69</v>
      </c>
      <c r="J18" s="39">
        <v>214</v>
      </c>
      <c r="K18" s="39">
        <v>7</v>
      </c>
      <c r="L18" s="39">
        <v>6</v>
      </c>
      <c r="M18" s="6">
        <f t="shared" si="1"/>
        <v>277.5</v>
      </c>
      <c r="N18" s="2">
        <f t="shared" si="4"/>
        <v>1224</v>
      </c>
      <c r="O18" s="15" t="s">
        <v>41</v>
      </c>
      <c r="P18" s="39">
        <v>57</v>
      </c>
      <c r="Q18" s="39">
        <v>193</v>
      </c>
      <c r="R18" s="39">
        <v>7</v>
      </c>
      <c r="S18" s="39">
        <v>1</v>
      </c>
      <c r="T18" s="6">
        <f t="shared" si="2"/>
        <v>238</v>
      </c>
      <c r="U18" s="95">
        <f t="shared" si="5"/>
        <v>1165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58</v>
      </c>
      <c r="J19" s="39">
        <v>221</v>
      </c>
      <c r="K19" s="39">
        <v>6</v>
      </c>
      <c r="L19" s="39">
        <v>3</v>
      </c>
      <c r="M19" s="6">
        <f t="shared" si="1"/>
        <v>269.5</v>
      </c>
      <c r="N19" s="2">
        <f t="shared" si="4"/>
        <v>1184</v>
      </c>
      <c r="O19" s="15" t="s">
        <v>42</v>
      </c>
      <c r="P19" s="39">
        <v>52</v>
      </c>
      <c r="Q19" s="39">
        <v>193</v>
      </c>
      <c r="R19" s="39">
        <v>5</v>
      </c>
      <c r="S19" s="39">
        <v>0</v>
      </c>
      <c r="T19" s="6">
        <f t="shared" si="2"/>
        <v>229</v>
      </c>
      <c r="U19" s="95">
        <f t="shared" si="5"/>
        <v>1063.5</v>
      </c>
    </row>
    <row r="20" spans="1:21" ht="24" customHeight="1" x14ac:dyDescent="0.2">
      <c r="A20" s="94" t="s">
        <v>11</v>
      </c>
      <c r="B20" s="39">
        <v>130</v>
      </c>
      <c r="C20" s="39">
        <v>255</v>
      </c>
      <c r="D20" s="39">
        <v>11</v>
      </c>
      <c r="E20" s="39">
        <v>2</v>
      </c>
      <c r="F20" s="6">
        <f t="shared" si="0"/>
        <v>347</v>
      </c>
      <c r="G20" s="2">
        <f t="shared" si="3"/>
        <v>347</v>
      </c>
      <c r="H20" s="15" t="s">
        <v>12</v>
      </c>
      <c r="I20" s="39">
        <v>52</v>
      </c>
      <c r="J20" s="39">
        <v>218</v>
      </c>
      <c r="K20" s="39">
        <v>5</v>
      </c>
      <c r="L20" s="39">
        <v>2</v>
      </c>
      <c r="M20" s="6">
        <f t="shared" si="1"/>
        <v>259</v>
      </c>
      <c r="N20" s="2">
        <f t="shared" si="4"/>
        <v>1108</v>
      </c>
      <c r="O20" s="15" t="s">
        <v>109</v>
      </c>
      <c r="P20" s="39">
        <v>36</v>
      </c>
      <c r="Q20" s="39">
        <v>209</v>
      </c>
      <c r="R20" s="39">
        <v>7</v>
      </c>
      <c r="S20" s="39">
        <v>1</v>
      </c>
      <c r="T20" s="6">
        <f t="shared" si="2"/>
        <v>243.5</v>
      </c>
      <c r="U20" s="95">
        <f t="shared" si="5"/>
        <v>997</v>
      </c>
    </row>
    <row r="21" spans="1:21" ht="24" customHeight="1" x14ac:dyDescent="0.2">
      <c r="A21" s="94" t="s">
        <v>14</v>
      </c>
      <c r="B21" s="39">
        <v>167</v>
      </c>
      <c r="C21" s="39">
        <v>297</v>
      </c>
      <c r="D21" s="39">
        <v>7</v>
      </c>
      <c r="E21" s="39">
        <v>2</v>
      </c>
      <c r="F21" s="6">
        <f t="shared" si="0"/>
        <v>399.5</v>
      </c>
      <c r="G21" s="2">
        <f t="shared" si="3"/>
        <v>746.5</v>
      </c>
      <c r="H21" s="15" t="s">
        <v>15</v>
      </c>
      <c r="I21" s="39">
        <v>59</v>
      </c>
      <c r="J21" s="39">
        <v>210</v>
      </c>
      <c r="K21" s="39">
        <v>6</v>
      </c>
      <c r="L21" s="39">
        <v>5</v>
      </c>
      <c r="M21" s="6">
        <f t="shared" si="1"/>
        <v>264</v>
      </c>
      <c r="N21" s="2">
        <f t="shared" si="4"/>
        <v>1070</v>
      </c>
      <c r="O21" s="15" t="s">
        <v>110</v>
      </c>
      <c r="P21" s="39">
        <v>35</v>
      </c>
      <c r="Q21" s="39">
        <v>153</v>
      </c>
      <c r="R21" s="39">
        <v>5</v>
      </c>
      <c r="S21" s="39">
        <v>0</v>
      </c>
      <c r="T21" s="6">
        <f t="shared" si="2"/>
        <v>180.5</v>
      </c>
      <c r="U21" s="95">
        <f t="shared" si="5"/>
        <v>891</v>
      </c>
    </row>
    <row r="22" spans="1:21" ht="24" customHeight="1" x14ac:dyDescent="0.2">
      <c r="A22" s="94" t="s">
        <v>17</v>
      </c>
      <c r="B22" s="39">
        <v>146</v>
      </c>
      <c r="C22" s="39">
        <v>270</v>
      </c>
      <c r="D22" s="39">
        <v>10</v>
      </c>
      <c r="E22" s="39">
        <v>6</v>
      </c>
      <c r="F22" s="6">
        <f t="shared" si="0"/>
        <v>378</v>
      </c>
      <c r="G22" s="2">
        <f t="shared" si="3"/>
        <v>1124.5</v>
      </c>
      <c r="H22" s="15" t="s">
        <v>18</v>
      </c>
      <c r="I22" s="39">
        <v>68</v>
      </c>
      <c r="J22" s="39">
        <v>185</v>
      </c>
      <c r="K22" s="39">
        <v>6</v>
      </c>
      <c r="L22" s="39">
        <v>3</v>
      </c>
      <c r="M22" s="6">
        <f t="shared" si="1"/>
        <v>238.5</v>
      </c>
      <c r="N22" s="2">
        <f t="shared" si="4"/>
        <v>1031</v>
      </c>
      <c r="O22" s="15" t="s">
        <v>111</v>
      </c>
      <c r="P22" s="39">
        <v>20</v>
      </c>
      <c r="Q22" s="39">
        <v>141</v>
      </c>
      <c r="R22" s="39">
        <v>4</v>
      </c>
      <c r="S22" s="39">
        <v>0</v>
      </c>
      <c r="T22" s="6">
        <f t="shared" si="2"/>
        <v>159</v>
      </c>
      <c r="U22" s="95">
        <f t="shared" si="5"/>
        <v>812</v>
      </c>
    </row>
    <row r="23" spans="1:21" ht="24" customHeight="1" x14ac:dyDescent="0.2">
      <c r="A23" s="94" t="s">
        <v>19</v>
      </c>
      <c r="B23" s="39">
        <v>118</v>
      </c>
      <c r="C23" s="39">
        <v>251</v>
      </c>
      <c r="D23" s="39">
        <v>7</v>
      </c>
      <c r="E23" s="39">
        <v>5</v>
      </c>
      <c r="F23" s="6">
        <f t="shared" si="0"/>
        <v>336.5</v>
      </c>
      <c r="G23" s="2">
        <f t="shared" si="3"/>
        <v>1461</v>
      </c>
      <c r="H23" s="15" t="s">
        <v>20</v>
      </c>
      <c r="I23" s="39">
        <v>88</v>
      </c>
      <c r="J23" s="39">
        <v>204</v>
      </c>
      <c r="K23" s="39">
        <v>7</v>
      </c>
      <c r="L23" s="39">
        <v>7</v>
      </c>
      <c r="M23" s="6">
        <f t="shared" si="1"/>
        <v>279.5</v>
      </c>
      <c r="N23" s="2">
        <f t="shared" si="4"/>
        <v>1041</v>
      </c>
      <c r="O23" s="15" t="s">
        <v>112</v>
      </c>
      <c r="P23" s="39">
        <v>24</v>
      </c>
      <c r="Q23" s="39">
        <v>121</v>
      </c>
      <c r="R23" s="39">
        <v>5</v>
      </c>
      <c r="S23" s="39">
        <v>1</v>
      </c>
      <c r="T23" s="6">
        <f t="shared" si="2"/>
        <v>145.5</v>
      </c>
      <c r="U23" s="95">
        <f t="shared" si="5"/>
        <v>728.5</v>
      </c>
    </row>
    <row r="24" spans="1:21" ht="24" customHeight="1" x14ac:dyDescent="0.2">
      <c r="A24" s="94" t="s">
        <v>21</v>
      </c>
      <c r="B24" s="39">
        <v>90</v>
      </c>
      <c r="C24" s="39">
        <v>213</v>
      </c>
      <c r="D24" s="39">
        <v>7</v>
      </c>
      <c r="E24" s="39">
        <v>6</v>
      </c>
      <c r="F24" s="6">
        <f t="shared" si="0"/>
        <v>287</v>
      </c>
      <c r="G24" s="2">
        <f t="shared" si="3"/>
        <v>1401</v>
      </c>
      <c r="H24" s="15" t="s">
        <v>22</v>
      </c>
      <c r="I24" s="39">
        <v>84</v>
      </c>
      <c r="J24" s="39">
        <v>257</v>
      </c>
      <c r="K24" s="39">
        <v>7</v>
      </c>
      <c r="L24" s="39">
        <v>5</v>
      </c>
      <c r="M24" s="6">
        <f t="shared" si="1"/>
        <v>325.5</v>
      </c>
      <c r="N24" s="2">
        <f t="shared" si="4"/>
        <v>1107.5</v>
      </c>
      <c r="O24" s="15" t="s">
        <v>118</v>
      </c>
      <c r="P24" s="39">
        <v>16</v>
      </c>
      <c r="Q24" s="39">
        <v>125</v>
      </c>
      <c r="R24" s="39">
        <v>3</v>
      </c>
      <c r="S24" s="39">
        <v>0</v>
      </c>
      <c r="T24" s="6">
        <f t="shared" si="2"/>
        <v>139</v>
      </c>
      <c r="U24" s="95">
        <f t="shared" si="5"/>
        <v>624</v>
      </c>
    </row>
    <row r="25" spans="1:21" ht="24" customHeight="1" x14ac:dyDescent="0.2">
      <c r="A25" s="94" t="s">
        <v>23</v>
      </c>
      <c r="B25" s="39">
        <v>88</v>
      </c>
      <c r="C25" s="39">
        <v>193</v>
      </c>
      <c r="D25" s="39">
        <v>11</v>
      </c>
      <c r="E25" s="39">
        <v>5</v>
      </c>
      <c r="F25" s="6">
        <f t="shared" si="0"/>
        <v>271.5</v>
      </c>
      <c r="G25" s="2">
        <f t="shared" si="3"/>
        <v>1273</v>
      </c>
      <c r="H25" s="15" t="s">
        <v>24</v>
      </c>
      <c r="I25" s="39">
        <v>88</v>
      </c>
      <c r="J25" s="39">
        <v>270</v>
      </c>
      <c r="K25" s="39">
        <v>6</v>
      </c>
      <c r="L25" s="39">
        <v>5</v>
      </c>
      <c r="M25" s="6">
        <f t="shared" si="1"/>
        <v>338.5</v>
      </c>
      <c r="N25" s="2">
        <f t="shared" si="4"/>
        <v>1182</v>
      </c>
      <c r="O25" s="15" t="s">
        <v>119</v>
      </c>
      <c r="P25" s="39">
        <v>25</v>
      </c>
      <c r="Q25" s="39">
        <v>91</v>
      </c>
      <c r="R25" s="39">
        <v>1</v>
      </c>
      <c r="S25" s="39">
        <v>0</v>
      </c>
      <c r="T25" s="6">
        <f t="shared" si="2"/>
        <v>105.5</v>
      </c>
      <c r="U25" s="95">
        <f t="shared" si="5"/>
        <v>549</v>
      </c>
    </row>
    <row r="26" spans="1:21" ht="24" customHeight="1" x14ac:dyDescent="0.2">
      <c r="A26" s="94" t="s">
        <v>37</v>
      </c>
      <c r="B26" s="39">
        <v>87</v>
      </c>
      <c r="C26" s="39">
        <v>225</v>
      </c>
      <c r="D26" s="39">
        <v>7</v>
      </c>
      <c r="E26" s="39">
        <v>5</v>
      </c>
      <c r="F26" s="6">
        <f t="shared" si="0"/>
        <v>295</v>
      </c>
      <c r="G26" s="2">
        <f t="shared" si="3"/>
        <v>1190</v>
      </c>
      <c r="H26" s="15" t="s">
        <v>25</v>
      </c>
      <c r="I26" s="39">
        <v>109</v>
      </c>
      <c r="J26" s="39">
        <v>228</v>
      </c>
      <c r="K26" s="39">
        <v>6</v>
      </c>
      <c r="L26" s="39">
        <v>4</v>
      </c>
      <c r="M26" s="6">
        <f t="shared" si="1"/>
        <v>304.5</v>
      </c>
      <c r="N26" s="2">
        <f t="shared" si="4"/>
        <v>1248</v>
      </c>
      <c r="O26" s="15" t="s">
        <v>120</v>
      </c>
      <c r="P26" s="39">
        <v>8</v>
      </c>
      <c r="Q26" s="39">
        <v>88</v>
      </c>
      <c r="R26" s="39">
        <v>1</v>
      </c>
      <c r="S26" s="39">
        <v>0</v>
      </c>
      <c r="T26" s="6">
        <f t="shared" si="2"/>
        <v>94</v>
      </c>
      <c r="U26" s="95">
        <f t="shared" si="5"/>
        <v>484</v>
      </c>
    </row>
    <row r="27" spans="1:21" ht="24" customHeight="1" x14ac:dyDescent="0.2">
      <c r="A27" s="94" t="s">
        <v>38</v>
      </c>
      <c r="B27" s="39">
        <v>85</v>
      </c>
      <c r="C27" s="39">
        <v>200</v>
      </c>
      <c r="D27" s="39">
        <v>10</v>
      </c>
      <c r="E27" s="39">
        <v>3</v>
      </c>
      <c r="F27" s="6">
        <f t="shared" si="0"/>
        <v>270</v>
      </c>
      <c r="G27" s="2">
        <f t="shared" si="3"/>
        <v>1123.5</v>
      </c>
      <c r="H27" s="15" t="s">
        <v>26</v>
      </c>
      <c r="I27" s="39">
        <v>84</v>
      </c>
      <c r="J27" s="39">
        <v>232</v>
      </c>
      <c r="K27" s="39">
        <v>5</v>
      </c>
      <c r="L27" s="39">
        <v>3</v>
      </c>
      <c r="M27" s="6">
        <f t="shared" si="1"/>
        <v>291.5</v>
      </c>
      <c r="N27" s="2">
        <f t="shared" si="4"/>
        <v>1260</v>
      </c>
      <c r="O27" s="15" t="s">
        <v>121</v>
      </c>
      <c r="P27" s="39">
        <v>15</v>
      </c>
      <c r="Q27" s="39">
        <v>102</v>
      </c>
      <c r="R27" s="39">
        <v>7</v>
      </c>
      <c r="S27" s="39">
        <v>0</v>
      </c>
      <c r="T27" s="6">
        <f t="shared" si="2"/>
        <v>123.5</v>
      </c>
      <c r="U27" s="95">
        <f t="shared" si="5"/>
        <v>462</v>
      </c>
    </row>
    <row r="28" spans="1:21" ht="24" customHeight="1" x14ac:dyDescent="0.2">
      <c r="A28" s="94" t="s">
        <v>39</v>
      </c>
      <c r="B28" s="39">
        <v>84</v>
      </c>
      <c r="C28" s="39">
        <v>195</v>
      </c>
      <c r="D28" s="39">
        <v>8</v>
      </c>
      <c r="E28" s="39">
        <v>4</v>
      </c>
      <c r="F28" s="6">
        <f t="shared" si="0"/>
        <v>263</v>
      </c>
      <c r="G28" s="2">
        <f t="shared" si="3"/>
        <v>1099.5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934.5</v>
      </c>
      <c r="O28" s="15" t="s">
        <v>122</v>
      </c>
      <c r="P28" s="39">
        <v>10</v>
      </c>
      <c r="Q28" s="39">
        <v>79</v>
      </c>
      <c r="R28" s="39">
        <v>1</v>
      </c>
      <c r="S28" s="39">
        <v>0</v>
      </c>
      <c r="T28" s="6">
        <f t="shared" si="2"/>
        <v>86</v>
      </c>
      <c r="U28" s="95">
        <f t="shared" si="5"/>
        <v>409</v>
      </c>
    </row>
    <row r="29" spans="1:21" ht="24" customHeight="1" x14ac:dyDescent="0.2">
      <c r="A29" s="94" t="s">
        <v>40</v>
      </c>
      <c r="B29" s="39">
        <v>69</v>
      </c>
      <c r="C29" s="39">
        <v>207</v>
      </c>
      <c r="D29" s="39">
        <v>5</v>
      </c>
      <c r="E29" s="39">
        <v>2</v>
      </c>
      <c r="F29" s="6">
        <f t="shared" si="0"/>
        <v>256.5</v>
      </c>
      <c r="G29" s="2">
        <f t="shared" si="3"/>
        <v>1084.5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596</v>
      </c>
      <c r="O29" s="15" t="s">
        <v>123</v>
      </c>
      <c r="P29" s="39">
        <v>8</v>
      </c>
      <c r="Q29" s="39">
        <v>87</v>
      </c>
      <c r="R29" s="39">
        <v>1</v>
      </c>
      <c r="S29" s="39">
        <v>0</v>
      </c>
      <c r="T29" s="6">
        <f t="shared" si="2"/>
        <v>93</v>
      </c>
      <c r="U29" s="95">
        <f t="shared" si="5"/>
        <v>396.5</v>
      </c>
    </row>
    <row r="30" spans="1:21" ht="24" customHeight="1" x14ac:dyDescent="0.2">
      <c r="A30" s="94" t="s">
        <v>103</v>
      </c>
      <c r="B30" s="39">
        <v>92</v>
      </c>
      <c r="C30" s="39">
        <v>230</v>
      </c>
      <c r="D30" s="39">
        <v>9</v>
      </c>
      <c r="E30" s="39">
        <v>4</v>
      </c>
      <c r="F30" s="6">
        <f t="shared" si="0"/>
        <v>304</v>
      </c>
      <c r="G30" s="2">
        <f t="shared" si="3"/>
        <v>1093.5</v>
      </c>
      <c r="H30" s="16" t="s">
        <v>132</v>
      </c>
      <c r="I30" s="39">
        <v>87</v>
      </c>
      <c r="J30" s="39">
        <v>221</v>
      </c>
      <c r="K30" s="39">
        <v>8</v>
      </c>
      <c r="L30" s="39">
        <v>1</v>
      </c>
      <c r="M30" s="6">
        <f t="shared" si="1"/>
        <v>283</v>
      </c>
      <c r="N30" s="2">
        <f t="shared" si="4"/>
        <v>574.5</v>
      </c>
      <c r="O30" s="15" t="s">
        <v>124</v>
      </c>
      <c r="P30" s="99">
        <v>6</v>
      </c>
      <c r="Q30" s="99">
        <v>61</v>
      </c>
      <c r="R30" s="99">
        <v>1</v>
      </c>
      <c r="S30" s="99">
        <v>0</v>
      </c>
      <c r="T30" s="6">
        <f t="shared" si="2"/>
        <v>66</v>
      </c>
      <c r="U30" s="95">
        <f t="shared" si="5"/>
        <v>368.5</v>
      </c>
    </row>
    <row r="31" spans="1:21" ht="24" customHeight="1" thickBot="1" x14ac:dyDescent="0.25">
      <c r="A31" s="96" t="s">
        <v>104</v>
      </c>
      <c r="B31" s="40">
        <v>85</v>
      </c>
      <c r="C31" s="40">
        <v>256</v>
      </c>
      <c r="D31" s="40">
        <v>8</v>
      </c>
      <c r="E31" s="40">
        <v>13</v>
      </c>
      <c r="F31" s="7">
        <f t="shared" si="0"/>
        <v>347</v>
      </c>
      <c r="G31" s="3">
        <f t="shared" si="3"/>
        <v>1170.5</v>
      </c>
      <c r="H31" s="17" t="s">
        <v>133</v>
      </c>
      <c r="I31" s="40">
        <v>99</v>
      </c>
      <c r="J31" s="40">
        <v>239</v>
      </c>
      <c r="K31" s="40">
        <v>7</v>
      </c>
      <c r="L31" s="40">
        <v>9</v>
      </c>
      <c r="M31" s="7">
        <f t="shared" si="1"/>
        <v>325</v>
      </c>
      <c r="N31" s="3">
        <f t="shared" si="4"/>
        <v>608</v>
      </c>
      <c r="O31" s="104" t="s">
        <v>125</v>
      </c>
      <c r="P31" s="40">
        <v>6</v>
      </c>
      <c r="Q31" s="40">
        <v>52</v>
      </c>
      <c r="R31" s="40">
        <v>0</v>
      </c>
      <c r="S31" s="40">
        <v>0</v>
      </c>
      <c r="T31" s="7">
        <f t="shared" si="2"/>
        <v>55</v>
      </c>
      <c r="U31" s="97">
        <f t="shared" si="5"/>
        <v>300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1461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1260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1217.5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AB40" sqref="AB4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1682</v>
      </c>
      <c r="O10" s="92" t="s">
        <v>131</v>
      </c>
      <c r="P10" s="91">
        <f>'G-1'!P10+'G-2'!P10+'G-3'!P10+'G-4'!P10</f>
        <v>159</v>
      </c>
      <c r="Q10" s="91">
        <f>'G-1'!Q10+'G-2'!Q10+'G-3'!Q10+'G-4'!Q10</f>
        <v>378</v>
      </c>
      <c r="R10" s="91">
        <f>'G-1'!R10+'G-2'!R10+'G-3'!R10+'G-4'!R10</f>
        <v>13</v>
      </c>
      <c r="S10" s="91">
        <f>'G-1'!S10+'G-2'!S10+'G-3'!S10+'G-4'!S10</f>
        <v>4</v>
      </c>
      <c r="T10" s="103">
        <f t="shared" ref="T10:T29" si="2">P10*0.5+Q10*1+R10*2+S10*2.5</f>
        <v>493.5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1152</v>
      </c>
      <c r="O11" s="15" t="s">
        <v>130</v>
      </c>
      <c r="P11" s="39">
        <f>'G-1'!P11+'G-2'!P11+'G-3'!P11+'G-4'!P11</f>
        <v>138</v>
      </c>
      <c r="Q11" s="39">
        <f>'G-1'!Q11+'G-2'!Q11+'G-3'!Q11+'G-4'!Q11</f>
        <v>391</v>
      </c>
      <c r="R11" s="39">
        <f>'G-1'!R11+'G-2'!R11+'G-3'!R11+'G-4'!R11</f>
        <v>12</v>
      </c>
      <c r="S11" s="39">
        <f>'G-1'!S11+'G-2'!S11+'G-3'!S11+'G-4'!S11</f>
        <v>5</v>
      </c>
      <c r="T11" s="6">
        <f t="shared" si="2"/>
        <v>496.5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147</v>
      </c>
      <c r="J12" s="39">
        <f>'G-1'!J12+'G-2'!J12+'G-3'!J12+'G-4'!J12</f>
        <v>431</v>
      </c>
      <c r="K12" s="39">
        <f>'G-1'!K12+'G-2'!K12+'G-3'!K12+'G-4'!K12</f>
        <v>14</v>
      </c>
      <c r="L12" s="39">
        <f>'G-1'!L12+'G-2'!L12+'G-3'!L12+'G-4'!L12</f>
        <v>9</v>
      </c>
      <c r="M12" s="6">
        <f t="shared" si="1"/>
        <v>555</v>
      </c>
      <c r="N12" s="100">
        <f>M12+M11+M10+F31</f>
        <v>1161</v>
      </c>
      <c r="O12" s="16" t="s">
        <v>29</v>
      </c>
      <c r="P12" s="39">
        <f>'G-1'!P12+'G-2'!P12+'G-3'!P12+'G-4'!P12</f>
        <v>122</v>
      </c>
      <c r="Q12" s="39">
        <f>'G-1'!Q12+'G-2'!Q12+'G-3'!Q12+'G-4'!Q12</f>
        <v>361</v>
      </c>
      <c r="R12" s="39">
        <f>'G-1'!R12+'G-2'!R12+'G-3'!R12+'G-4'!R12</f>
        <v>12</v>
      </c>
      <c r="S12" s="39">
        <f>'G-1'!S12+'G-2'!S12+'G-3'!S12+'G-4'!S12</f>
        <v>4</v>
      </c>
      <c r="T12" s="6">
        <f t="shared" si="2"/>
        <v>456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160</v>
      </c>
      <c r="J13" s="39">
        <f>'G-1'!J13+'G-2'!J13+'G-3'!J13+'G-4'!J13</f>
        <v>444</v>
      </c>
      <c r="K13" s="39">
        <f>'G-1'!K13+'G-2'!K13+'G-3'!K13+'G-4'!K13</f>
        <v>15</v>
      </c>
      <c r="L13" s="39">
        <f>'G-1'!L13+'G-2'!L13+'G-3'!L13+'G-4'!L13</f>
        <v>5</v>
      </c>
      <c r="M13" s="6">
        <f t="shared" si="1"/>
        <v>566.5</v>
      </c>
      <c r="N13" s="2">
        <f>M13+M12+M11+M10</f>
        <v>1121.5</v>
      </c>
      <c r="O13" s="16" t="s">
        <v>30</v>
      </c>
      <c r="P13" s="39">
        <f>'G-1'!P13+'G-2'!P13+'G-3'!P13+'G-4'!P13</f>
        <v>174</v>
      </c>
      <c r="Q13" s="39">
        <f>'G-1'!Q13+'G-2'!Q13+'G-3'!Q13+'G-4'!Q13</f>
        <v>348</v>
      </c>
      <c r="R13" s="39">
        <f>'G-1'!R13+'G-2'!R13+'G-3'!R13+'G-4'!R13</f>
        <v>15</v>
      </c>
      <c r="S13" s="39">
        <f>'G-1'!S13+'G-2'!S13+'G-3'!S13+'G-4'!S13</f>
        <v>4</v>
      </c>
      <c r="T13" s="6">
        <f t="shared" si="2"/>
        <v>475</v>
      </c>
      <c r="U13" s="95">
        <f>T13+T12+T11+T10</f>
        <v>1921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157</v>
      </c>
      <c r="J14" s="39">
        <f>'G-1'!J14+'G-2'!J14+'G-3'!J14+'G-4'!J14</f>
        <v>422</v>
      </c>
      <c r="K14" s="39">
        <f>'G-1'!K14+'G-2'!K14+'G-3'!K14+'G-4'!K14</f>
        <v>12</v>
      </c>
      <c r="L14" s="39">
        <f>'G-1'!L14+'G-2'!L14+'G-3'!L14+'G-4'!L14</f>
        <v>7</v>
      </c>
      <c r="M14" s="6">
        <f t="shared" si="1"/>
        <v>542</v>
      </c>
      <c r="N14" s="2">
        <f t="shared" ref="N14:N31" si="4">M14+M13+M12+M11</f>
        <v>1663.5</v>
      </c>
      <c r="O14" s="16" t="s">
        <v>8</v>
      </c>
      <c r="P14" s="39">
        <f>'G-1'!P14+'G-2'!P14+'G-3'!P14+'G-4'!P14</f>
        <v>146</v>
      </c>
      <c r="Q14" s="39">
        <f>'G-1'!Q14+'G-2'!Q14+'G-3'!Q14+'G-4'!Q14</f>
        <v>390</v>
      </c>
      <c r="R14" s="39">
        <f>'G-1'!R14+'G-2'!R14+'G-3'!R14+'G-4'!R14</f>
        <v>16</v>
      </c>
      <c r="S14" s="39">
        <f>'G-1'!S14+'G-2'!S14+'G-3'!S14+'G-4'!S14</f>
        <v>4</v>
      </c>
      <c r="T14" s="6">
        <f t="shared" si="2"/>
        <v>505</v>
      </c>
      <c r="U14" s="95">
        <f t="shared" ref="U14:U29" si="5">T14+T13+T12+T11</f>
        <v>1932.5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157</v>
      </c>
      <c r="J15" s="39">
        <f>'G-1'!J15+'G-2'!J15+'G-3'!J15+'G-4'!J15</f>
        <v>462</v>
      </c>
      <c r="K15" s="39">
        <f>'G-1'!K15+'G-2'!K15+'G-3'!K15+'G-4'!K15</f>
        <v>13</v>
      </c>
      <c r="L15" s="39">
        <f>'G-1'!L15+'G-2'!L15+'G-3'!L15+'G-4'!L15</f>
        <v>8</v>
      </c>
      <c r="M15" s="6">
        <f t="shared" si="1"/>
        <v>586.5</v>
      </c>
      <c r="N15" s="2">
        <f t="shared" si="4"/>
        <v>2250</v>
      </c>
      <c r="O15" s="15" t="s">
        <v>10</v>
      </c>
      <c r="P15" s="39">
        <f>'G-1'!P15+'G-2'!P15+'G-3'!P15+'G-4'!P15</f>
        <v>192</v>
      </c>
      <c r="Q15" s="39">
        <f>'G-1'!Q15+'G-2'!Q15+'G-3'!Q15+'G-4'!Q15</f>
        <v>474</v>
      </c>
      <c r="R15" s="39">
        <f>'G-1'!R15+'G-2'!R15+'G-3'!R15+'G-4'!R15</f>
        <v>18</v>
      </c>
      <c r="S15" s="39">
        <f>'G-1'!S15+'G-2'!S15+'G-3'!S15+'G-4'!S15</f>
        <v>4</v>
      </c>
      <c r="T15" s="6">
        <f t="shared" si="2"/>
        <v>616</v>
      </c>
      <c r="U15" s="95">
        <f t="shared" si="5"/>
        <v>2052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137</v>
      </c>
      <c r="J16" s="39">
        <f>'G-1'!J16+'G-2'!J16+'G-3'!J16+'G-4'!J16</f>
        <v>457</v>
      </c>
      <c r="K16" s="39">
        <f>'G-1'!K16+'G-2'!K16+'G-3'!K16+'G-4'!K16</f>
        <v>11</v>
      </c>
      <c r="L16" s="39">
        <f>'G-1'!L16+'G-2'!L16+'G-3'!L16+'G-4'!L16</f>
        <v>5</v>
      </c>
      <c r="M16" s="6">
        <f t="shared" si="1"/>
        <v>560</v>
      </c>
      <c r="N16" s="2">
        <f t="shared" si="4"/>
        <v>2255</v>
      </c>
      <c r="O16" s="15" t="s">
        <v>13</v>
      </c>
      <c r="P16" s="39">
        <f>'G-1'!P16+'G-2'!P16+'G-3'!P16+'G-4'!P16</f>
        <v>189</v>
      </c>
      <c r="Q16" s="39">
        <f>'G-1'!Q16+'G-2'!Q16+'G-3'!Q16+'G-4'!Q16</f>
        <v>436</v>
      </c>
      <c r="R16" s="39">
        <f>'G-1'!R16+'G-2'!R16+'G-3'!R16+'G-4'!R16</f>
        <v>13</v>
      </c>
      <c r="S16" s="39">
        <f>'G-1'!S16+'G-2'!S16+'G-3'!S16+'G-4'!S16</f>
        <v>3</v>
      </c>
      <c r="T16" s="6">
        <f t="shared" si="2"/>
        <v>564</v>
      </c>
      <c r="U16" s="95">
        <f t="shared" si="5"/>
        <v>2160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116</v>
      </c>
      <c r="J17" s="39">
        <f>'G-1'!J17+'G-2'!J17+'G-3'!J17+'G-4'!J17</f>
        <v>417</v>
      </c>
      <c r="K17" s="39">
        <f>'G-1'!K17+'G-2'!K17+'G-3'!K17+'G-4'!K17</f>
        <v>9</v>
      </c>
      <c r="L17" s="39">
        <f>'G-1'!L17+'G-2'!L17+'G-3'!L17+'G-4'!L17</f>
        <v>10</v>
      </c>
      <c r="M17" s="6">
        <f t="shared" si="1"/>
        <v>518</v>
      </c>
      <c r="N17" s="2">
        <f t="shared" si="4"/>
        <v>2206.5</v>
      </c>
      <c r="O17" s="15" t="s">
        <v>16</v>
      </c>
      <c r="P17" s="39">
        <f>'G-1'!P17+'G-2'!P17+'G-3'!P17+'G-4'!P17</f>
        <v>182</v>
      </c>
      <c r="Q17" s="39">
        <f>'G-1'!Q17+'G-2'!Q17+'G-3'!Q17+'G-4'!Q17</f>
        <v>435</v>
      </c>
      <c r="R17" s="39">
        <f>'G-1'!R17+'G-2'!R17+'G-3'!R17+'G-4'!R17</f>
        <v>7</v>
      </c>
      <c r="S17" s="39">
        <f>'G-1'!S17+'G-2'!S17+'G-3'!S17+'G-4'!S17</f>
        <v>2</v>
      </c>
      <c r="T17" s="6">
        <f t="shared" si="2"/>
        <v>545</v>
      </c>
      <c r="U17" s="95">
        <f t="shared" si="5"/>
        <v>2230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122</v>
      </c>
      <c r="J18" s="39">
        <f>'G-1'!J18+'G-2'!J18+'G-3'!J18+'G-4'!J18</f>
        <v>395</v>
      </c>
      <c r="K18" s="39">
        <f>'G-1'!K18+'G-2'!K18+'G-3'!K18+'G-4'!K18</f>
        <v>15</v>
      </c>
      <c r="L18" s="39">
        <f>'G-1'!L18+'G-2'!L18+'G-3'!L18+'G-4'!L18</f>
        <v>7</v>
      </c>
      <c r="M18" s="6">
        <f t="shared" si="1"/>
        <v>503.5</v>
      </c>
      <c r="N18" s="2">
        <f t="shared" si="4"/>
        <v>2168</v>
      </c>
      <c r="O18" s="15" t="s">
        <v>41</v>
      </c>
      <c r="P18" s="39">
        <f>'G-1'!P18+'G-2'!P18+'G-3'!P18+'G-4'!P18</f>
        <v>112</v>
      </c>
      <c r="Q18" s="39">
        <f>'G-1'!Q18+'G-2'!Q18+'G-3'!Q18+'G-4'!Q18</f>
        <v>276</v>
      </c>
      <c r="R18" s="39">
        <f>'G-1'!R18+'G-2'!R18+'G-3'!R18+'G-4'!R18</f>
        <v>9</v>
      </c>
      <c r="S18" s="39">
        <f>'G-1'!S18+'G-2'!S18+'G-3'!S18+'G-4'!S18</f>
        <v>2</v>
      </c>
      <c r="T18" s="6">
        <f t="shared" si="2"/>
        <v>355</v>
      </c>
      <c r="U18" s="95">
        <f t="shared" si="5"/>
        <v>2080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103</v>
      </c>
      <c r="J19" s="39">
        <f>'G-1'!J19+'G-2'!J19+'G-3'!J19+'G-4'!J19</f>
        <v>391</v>
      </c>
      <c r="K19" s="39">
        <f>'G-1'!K19+'G-2'!K19+'G-3'!K19+'G-4'!K19</f>
        <v>13</v>
      </c>
      <c r="L19" s="39">
        <f>'G-1'!L19+'G-2'!L19+'G-3'!L19+'G-4'!L19</f>
        <v>5</v>
      </c>
      <c r="M19" s="6">
        <f t="shared" si="1"/>
        <v>481</v>
      </c>
      <c r="N19" s="2">
        <f t="shared" si="4"/>
        <v>2062.5</v>
      </c>
      <c r="O19" s="15" t="s">
        <v>42</v>
      </c>
      <c r="P19" s="39">
        <f>'G-1'!P19+'G-2'!P19+'G-3'!P19+'G-4'!P19</f>
        <v>102</v>
      </c>
      <c r="Q19" s="39">
        <f>'G-1'!Q19+'G-2'!Q19+'G-3'!Q19+'G-4'!Q19</f>
        <v>270</v>
      </c>
      <c r="R19" s="39">
        <f>'G-1'!R19+'G-2'!R19+'G-3'!R19+'G-4'!R19</f>
        <v>10</v>
      </c>
      <c r="S19" s="39">
        <f>'G-1'!S19+'G-2'!S19+'G-3'!S19+'G-4'!S19</f>
        <v>3</v>
      </c>
      <c r="T19" s="6">
        <f t="shared" si="2"/>
        <v>348.5</v>
      </c>
      <c r="U19" s="95">
        <f t="shared" si="5"/>
        <v>1812.5</v>
      </c>
    </row>
    <row r="20" spans="1:21" ht="24" customHeight="1" x14ac:dyDescent="0.2">
      <c r="A20" s="94" t="s">
        <v>11</v>
      </c>
      <c r="B20" s="39">
        <f>'G-1'!B20+'G-2'!B20+'G-3'!B20+'G-4'!B20</f>
        <v>201</v>
      </c>
      <c r="C20" s="39">
        <f>'G-1'!C20+'G-2'!C20+'G-3'!C20+'G-4'!C20</f>
        <v>506</v>
      </c>
      <c r="D20" s="39">
        <f>'G-1'!D20+'G-2'!D20+'G-3'!D20+'G-4'!D20</f>
        <v>21</v>
      </c>
      <c r="E20" s="39">
        <f>'G-1'!E20+'G-2'!E20+'G-3'!E20+'G-4'!E20</f>
        <v>2</v>
      </c>
      <c r="F20" s="6">
        <f t="shared" si="0"/>
        <v>653.5</v>
      </c>
      <c r="G20" s="2">
        <f t="shared" si="3"/>
        <v>653.5</v>
      </c>
      <c r="H20" s="15" t="s">
        <v>12</v>
      </c>
      <c r="I20" s="39">
        <f>'G-1'!I20+'G-2'!I20+'G-3'!I20+'G-4'!I20</f>
        <v>94</v>
      </c>
      <c r="J20" s="39">
        <f>'G-1'!J20+'G-2'!J20+'G-3'!J20+'G-4'!J20</f>
        <v>374</v>
      </c>
      <c r="K20" s="39">
        <f>'G-1'!K20+'G-2'!K20+'G-3'!K20+'G-4'!K20</f>
        <v>10</v>
      </c>
      <c r="L20" s="39">
        <f>'G-1'!L20+'G-2'!L20+'G-3'!L20+'G-4'!L20</f>
        <v>3</v>
      </c>
      <c r="M20" s="6">
        <f t="shared" si="1"/>
        <v>448.5</v>
      </c>
      <c r="N20" s="2">
        <f t="shared" si="4"/>
        <v>1951</v>
      </c>
      <c r="O20" s="15" t="s">
        <v>109</v>
      </c>
      <c r="P20" s="39">
        <f>'G-1'!P20+'G-2'!P20+'G-3'!P20+'G-4'!P20</f>
        <v>102</v>
      </c>
      <c r="Q20" s="39">
        <f>'G-1'!Q20+'G-2'!Q20+'G-3'!Q20+'G-4'!Q20</f>
        <v>379</v>
      </c>
      <c r="R20" s="39">
        <f>'G-1'!R20+'G-2'!R20+'G-3'!R20+'G-4'!R20</f>
        <v>12</v>
      </c>
      <c r="S20" s="39">
        <f>'G-1'!S20+'G-2'!S20+'G-3'!S20+'G-4'!S20</f>
        <v>2</v>
      </c>
      <c r="T20" s="6">
        <f t="shared" si="2"/>
        <v>459</v>
      </c>
      <c r="U20" s="95">
        <f t="shared" si="5"/>
        <v>1707.5</v>
      </c>
    </row>
    <row r="21" spans="1:21" ht="24" customHeight="1" x14ac:dyDescent="0.2">
      <c r="A21" s="94" t="s">
        <v>14</v>
      </c>
      <c r="B21" s="39">
        <f>'G-1'!B21+'G-2'!B21+'G-3'!B21+'G-4'!B21</f>
        <v>244</v>
      </c>
      <c r="C21" s="39">
        <f>'G-1'!C21+'G-2'!C21+'G-3'!C21+'G-4'!C21</f>
        <v>635</v>
      </c>
      <c r="D21" s="39">
        <f>'G-1'!D21+'G-2'!D21+'G-3'!D21+'G-4'!D21</f>
        <v>14</v>
      </c>
      <c r="E21" s="39">
        <f>'G-1'!E21+'G-2'!E21+'G-3'!E21+'G-4'!E21</f>
        <v>5</v>
      </c>
      <c r="F21" s="6">
        <f t="shared" si="0"/>
        <v>797.5</v>
      </c>
      <c r="G21" s="2">
        <f t="shared" si="3"/>
        <v>1451</v>
      </c>
      <c r="H21" s="15" t="s">
        <v>15</v>
      </c>
      <c r="I21" s="39">
        <f>'G-1'!I21+'G-2'!I21+'G-3'!I21+'G-4'!I21</f>
        <v>99</v>
      </c>
      <c r="J21" s="39">
        <f>'G-1'!J21+'G-2'!J21+'G-3'!J21+'G-4'!J21</f>
        <v>372</v>
      </c>
      <c r="K21" s="39">
        <f>'G-1'!K21+'G-2'!K21+'G-3'!K21+'G-4'!K21</f>
        <v>12</v>
      </c>
      <c r="L21" s="39">
        <f>'G-1'!L21+'G-2'!L21+'G-3'!L21+'G-4'!L21</f>
        <v>7</v>
      </c>
      <c r="M21" s="6">
        <f t="shared" si="1"/>
        <v>463</v>
      </c>
      <c r="N21" s="2">
        <f t="shared" si="4"/>
        <v>1896</v>
      </c>
      <c r="O21" s="15" t="s">
        <v>110</v>
      </c>
      <c r="P21" s="39">
        <f>'G-1'!P21+'G-2'!P21+'G-3'!P21+'G-4'!P21</f>
        <v>92</v>
      </c>
      <c r="Q21" s="39">
        <f>'G-1'!Q21+'G-2'!Q21+'G-3'!Q21+'G-4'!Q21</f>
        <v>299</v>
      </c>
      <c r="R21" s="39">
        <f>'G-1'!R21+'G-2'!R21+'G-3'!R21+'G-4'!R21</f>
        <v>13</v>
      </c>
      <c r="S21" s="39">
        <f>'G-1'!S21+'G-2'!S21+'G-3'!S21+'G-4'!S21</f>
        <v>2</v>
      </c>
      <c r="T21" s="6">
        <f t="shared" si="2"/>
        <v>376</v>
      </c>
      <c r="U21" s="95">
        <f t="shared" si="5"/>
        <v>1538.5</v>
      </c>
    </row>
    <row r="22" spans="1:21" ht="24" customHeight="1" x14ac:dyDescent="0.2">
      <c r="A22" s="94" t="s">
        <v>17</v>
      </c>
      <c r="B22" s="39">
        <f>'G-1'!B22+'G-2'!B22+'G-3'!B22+'G-4'!B22</f>
        <v>227</v>
      </c>
      <c r="C22" s="39">
        <f>'G-1'!C22+'G-2'!C22+'G-3'!C22+'G-4'!C22</f>
        <v>592</v>
      </c>
      <c r="D22" s="39">
        <f>'G-1'!D22+'G-2'!D22+'G-3'!D22+'G-4'!D22</f>
        <v>19</v>
      </c>
      <c r="E22" s="39">
        <f>'G-1'!E22+'G-2'!E22+'G-3'!E22+'G-4'!E22</f>
        <v>8</v>
      </c>
      <c r="F22" s="6">
        <f t="shared" si="0"/>
        <v>763.5</v>
      </c>
      <c r="G22" s="2">
        <f t="shared" si="3"/>
        <v>2214.5</v>
      </c>
      <c r="H22" s="15" t="s">
        <v>18</v>
      </c>
      <c r="I22" s="39">
        <f>'G-1'!I22+'G-2'!I22+'G-3'!I22+'G-4'!I22</f>
        <v>120</v>
      </c>
      <c r="J22" s="39">
        <f>'G-1'!J22+'G-2'!J22+'G-3'!J22+'G-4'!J22</f>
        <v>415</v>
      </c>
      <c r="K22" s="39">
        <f>'G-1'!K22+'G-2'!K22+'G-3'!K22+'G-4'!K22</f>
        <v>13</v>
      </c>
      <c r="L22" s="39">
        <f>'G-1'!L22+'G-2'!L22+'G-3'!L22+'G-4'!L22</f>
        <v>6</v>
      </c>
      <c r="M22" s="6">
        <f t="shared" si="1"/>
        <v>516</v>
      </c>
      <c r="N22" s="2">
        <f t="shared" si="4"/>
        <v>1908.5</v>
      </c>
      <c r="O22" s="15" t="s">
        <v>111</v>
      </c>
      <c r="P22" s="39">
        <f>'G-1'!P22+'G-2'!P22+'G-3'!P22+'G-4'!P22</f>
        <v>79</v>
      </c>
      <c r="Q22" s="39">
        <f>'G-1'!Q22+'G-2'!Q22+'G-3'!Q22+'G-4'!Q22</f>
        <v>291</v>
      </c>
      <c r="R22" s="39">
        <f>'G-1'!R22+'G-2'!R22+'G-3'!R22+'G-4'!R22</f>
        <v>10</v>
      </c>
      <c r="S22" s="39">
        <f>'G-1'!S22+'G-2'!S22+'G-3'!S22+'G-4'!S22</f>
        <v>1</v>
      </c>
      <c r="T22" s="6">
        <f t="shared" si="2"/>
        <v>353</v>
      </c>
      <c r="U22" s="95">
        <f t="shared" si="5"/>
        <v>1536.5</v>
      </c>
    </row>
    <row r="23" spans="1:21" ht="24" customHeight="1" x14ac:dyDescent="0.2">
      <c r="A23" s="94" t="s">
        <v>19</v>
      </c>
      <c r="B23" s="39">
        <f>'G-1'!B23+'G-2'!B23+'G-3'!B23+'G-4'!B23</f>
        <v>204</v>
      </c>
      <c r="C23" s="39">
        <f>'G-1'!C23+'G-2'!C23+'G-3'!C23+'G-4'!C23</f>
        <v>554</v>
      </c>
      <c r="D23" s="39">
        <f>'G-1'!D23+'G-2'!D23+'G-3'!D23+'G-4'!D23</f>
        <v>15</v>
      </c>
      <c r="E23" s="39">
        <f>'G-1'!E23+'G-2'!E23+'G-3'!E23+'G-4'!E23</f>
        <v>9</v>
      </c>
      <c r="F23" s="6">
        <f t="shared" si="0"/>
        <v>708.5</v>
      </c>
      <c r="G23" s="2">
        <f t="shared" si="3"/>
        <v>2923</v>
      </c>
      <c r="H23" s="15" t="s">
        <v>20</v>
      </c>
      <c r="I23" s="39">
        <f>'G-1'!I23+'G-2'!I23+'G-3'!I23+'G-4'!I23</f>
        <v>133</v>
      </c>
      <c r="J23" s="39">
        <f>'G-1'!J23+'G-2'!J23+'G-3'!J23+'G-4'!J23</f>
        <v>414</v>
      </c>
      <c r="K23" s="39">
        <f>'G-1'!K23+'G-2'!K23+'G-3'!K23+'G-4'!K23</f>
        <v>18</v>
      </c>
      <c r="L23" s="39">
        <f>'G-1'!L23+'G-2'!L23+'G-3'!L23+'G-4'!L23</f>
        <v>10</v>
      </c>
      <c r="M23" s="6">
        <f t="shared" si="1"/>
        <v>541.5</v>
      </c>
      <c r="N23" s="2">
        <f t="shared" si="4"/>
        <v>1969</v>
      </c>
      <c r="O23" s="15" t="s">
        <v>112</v>
      </c>
      <c r="P23" s="39">
        <f>'G-1'!P23+'G-2'!P23+'G-3'!P23+'G-4'!P23</f>
        <v>62</v>
      </c>
      <c r="Q23" s="39">
        <f>'G-1'!Q23+'G-2'!Q23+'G-3'!Q23+'G-4'!Q23</f>
        <v>256</v>
      </c>
      <c r="R23" s="39">
        <f>'G-1'!R23+'G-2'!R23+'G-3'!R23+'G-4'!R23</f>
        <v>8</v>
      </c>
      <c r="S23" s="39">
        <f>'G-1'!S23+'G-2'!S23+'G-3'!S23+'G-4'!S23</f>
        <v>5</v>
      </c>
      <c r="T23" s="6">
        <f t="shared" si="2"/>
        <v>315.5</v>
      </c>
      <c r="U23" s="95">
        <f t="shared" si="5"/>
        <v>1503.5</v>
      </c>
    </row>
    <row r="24" spans="1:21" ht="24" customHeight="1" x14ac:dyDescent="0.2">
      <c r="A24" s="94" t="s">
        <v>21</v>
      </c>
      <c r="B24" s="39">
        <f>'G-1'!B24+'G-2'!B24+'G-3'!B24+'G-4'!B24</f>
        <v>148</v>
      </c>
      <c r="C24" s="39">
        <f>'G-1'!C24+'G-2'!C24+'G-3'!C24+'G-4'!C24</f>
        <v>505</v>
      </c>
      <c r="D24" s="39">
        <f>'G-1'!D24+'G-2'!D24+'G-3'!D24+'G-4'!D24</f>
        <v>17</v>
      </c>
      <c r="E24" s="39">
        <f>'G-1'!E24+'G-2'!E24+'G-3'!E24+'G-4'!E24</f>
        <v>10</v>
      </c>
      <c r="F24" s="6">
        <f t="shared" si="0"/>
        <v>638</v>
      </c>
      <c r="G24" s="2">
        <f t="shared" si="3"/>
        <v>2907.5</v>
      </c>
      <c r="H24" s="15" t="s">
        <v>22</v>
      </c>
      <c r="I24" s="39">
        <f>'G-1'!I24+'G-2'!I24+'G-3'!I24+'G-4'!I24</f>
        <v>138</v>
      </c>
      <c r="J24" s="39">
        <f>'G-1'!J24+'G-2'!J24+'G-3'!J24+'G-4'!J24</f>
        <v>512</v>
      </c>
      <c r="K24" s="39">
        <f>'G-1'!K24+'G-2'!K24+'G-3'!K24+'G-4'!K24</f>
        <v>11</v>
      </c>
      <c r="L24" s="39">
        <f>'G-1'!L24+'G-2'!L24+'G-3'!L24+'G-4'!L24</f>
        <v>9</v>
      </c>
      <c r="M24" s="6">
        <f t="shared" si="1"/>
        <v>625.5</v>
      </c>
      <c r="N24" s="2">
        <f t="shared" si="4"/>
        <v>2146</v>
      </c>
      <c r="O24" s="15" t="s">
        <v>118</v>
      </c>
      <c r="P24" s="39">
        <f>'G-1'!P24+'G-2'!P24+'G-3'!P24+'G-4'!P24</f>
        <v>47</v>
      </c>
      <c r="Q24" s="39">
        <f>'G-1'!Q24+'G-2'!Q24+'G-3'!Q24+'G-4'!Q24</f>
        <v>295</v>
      </c>
      <c r="R24" s="39">
        <f>'G-1'!R24+'G-2'!R24+'G-3'!R24+'G-4'!R24</f>
        <v>6</v>
      </c>
      <c r="S24" s="39">
        <f>'G-1'!S24+'G-2'!S24+'G-3'!S24+'G-4'!S24</f>
        <v>0</v>
      </c>
      <c r="T24" s="6">
        <f t="shared" si="2"/>
        <v>330.5</v>
      </c>
      <c r="U24" s="95">
        <f t="shared" si="5"/>
        <v>1375</v>
      </c>
    </row>
    <row r="25" spans="1:21" ht="24" customHeight="1" x14ac:dyDescent="0.2">
      <c r="A25" s="94" t="s">
        <v>23</v>
      </c>
      <c r="B25" s="39">
        <f>'G-1'!B25+'G-2'!B25+'G-3'!B25+'G-4'!B25</f>
        <v>159</v>
      </c>
      <c r="C25" s="39">
        <f>'G-1'!C25+'G-2'!C25+'G-3'!C25+'G-4'!C25</f>
        <v>484</v>
      </c>
      <c r="D25" s="39">
        <f>'G-1'!D25+'G-2'!D25+'G-3'!D25+'G-4'!D25</f>
        <v>17</v>
      </c>
      <c r="E25" s="39">
        <f>'G-1'!E25+'G-2'!E25+'G-3'!E25+'G-4'!E25</f>
        <v>12</v>
      </c>
      <c r="F25" s="6">
        <f t="shared" si="0"/>
        <v>627.5</v>
      </c>
      <c r="G25" s="2">
        <f t="shared" si="3"/>
        <v>2737.5</v>
      </c>
      <c r="H25" s="15" t="s">
        <v>24</v>
      </c>
      <c r="I25" s="39">
        <f>'G-1'!I25+'G-2'!I25+'G-3'!I25+'G-4'!I25</f>
        <v>155</v>
      </c>
      <c r="J25" s="39">
        <f>'G-1'!J25+'G-2'!J25+'G-3'!J25+'G-4'!J25</f>
        <v>504</v>
      </c>
      <c r="K25" s="39">
        <f>'G-1'!K25+'G-2'!K25+'G-3'!K25+'G-4'!K25</f>
        <v>12</v>
      </c>
      <c r="L25" s="39">
        <f>'G-1'!L25+'G-2'!L25+'G-3'!L25+'G-4'!L25</f>
        <v>8</v>
      </c>
      <c r="M25" s="6">
        <f t="shared" si="1"/>
        <v>625.5</v>
      </c>
      <c r="N25" s="2">
        <f t="shared" si="4"/>
        <v>2308.5</v>
      </c>
      <c r="O25" s="15" t="s">
        <v>119</v>
      </c>
      <c r="P25" s="39">
        <f>'G-1'!P25+'G-2'!P25+'G-3'!P25+'G-4'!P25</f>
        <v>53</v>
      </c>
      <c r="Q25" s="39">
        <f>'G-1'!Q25+'G-2'!Q25+'G-3'!Q25+'G-4'!Q25</f>
        <v>242</v>
      </c>
      <c r="R25" s="39">
        <f>'G-1'!R25+'G-2'!R25+'G-3'!R25+'G-4'!R25</f>
        <v>5</v>
      </c>
      <c r="S25" s="39">
        <f>'G-1'!S25+'G-2'!S25+'G-3'!S25+'G-4'!S25</f>
        <v>1</v>
      </c>
      <c r="T25" s="6">
        <f t="shared" si="2"/>
        <v>281</v>
      </c>
      <c r="U25" s="95">
        <f t="shared" si="5"/>
        <v>1280</v>
      </c>
    </row>
    <row r="26" spans="1:21" ht="24" customHeight="1" x14ac:dyDescent="0.2">
      <c r="A26" s="94" t="s">
        <v>37</v>
      </c>
      <c r="B26" s="39">
        <f>'G-1'!B26+'G-2'!B26+'G-3'!B26+'G-4'!B26</f>
        <v>148</v>
      </c>
      <c r="C26" s="39">
        <f>'G-1'!C26+'G-2'!C26+'G-3'!C26+'G-4'!C26</f>
        <v>462</v>
      </c>
      <c r="D26" s="39">
        <f>'G-1'!D26+'G-2'!D26+'G-3'!D26+'G-4'!D26</f>
        <v>17</v>
      </c>
      <c r="E26" s="39">
        <f>'G-1'!E26+'G-2'!E26+'G-3'!E26+'G-4'!E26</f>
        <v>10</v>
      </c>
      <c r="F26" s="6">
        <f t="shared" si="0"/>
        <v>595</v>
      </c>
      <c r="G26" s="2">
        <f t="shared" si="3"/>
        <v>2569</v>
      </c>
      <c r="H26" s="15" t="s">
        <v>25</v>
      </c>
      <c r="I26" s="39">
        <f>'G-1'!I26+'G-2'!I26+'G-3'!I26+'G-4'!I26</f>
        <v>183</v>
      </c>
      <c r="J26" s="39">
        <f>'G-1'!J26+'G-2'!J26+'G-3'!J26+'G-4'!J26</f>
        <v>455</v>
      </c>
      <c r="K26" s="39">
        <f>'G-1'!K26+'G-2'!K26+'G-3'!K26+'G-4'!K26</f>
        <v>12</v>
      </c>
      <c r="L26" s="39">
        <f>'G-1'!L26+'G-2'!L26+'G-3'!L26+'G-4'!L26</f>
        <v>8</v>
      </c>
      <c r="M26" s="6">
        <f t="shared" si="1"/>
        <v>590.5</v>
      </c>
      <c r="N26" s="2">
        <f t="shared" si="4"/>
        <v>2383</v>
      </c>
      <c r="O26" s="15" t="s">
        <v>120</v>
      </c>
      <c r="P26" s="39">
        <f>'G-1'!P26+'G-2'!P26+'G-3'!P26+'G-4'!P26</f>
        <v>32</v>
      </c>
      <c r="Q26" s="39">
        <f>'G-1'!Q26+'G-2'!Q26+'G-3'!Q26+'G-4'!Q26</f>
        <v>226</v>
      </c>
      <c r="R26" s="39">
        <f>'G-1'!R26+'G-2'!R26+'G-3'!R26+'G-4'!R26</f>
        <v>1</v>
      </c>
      <c r="S26" s="39">
        <f>'G-1'!S26+'G-2'!S26+'G-3'!S26+'G-4'!S26</f>
        <v>1</v>
      </c>
      <c r="T26" s="6">
        <f t="shared" si="2"/>
        <v>246.5</v>
      </c>
      <c r="U26" s="95">
        <f t="shared" si="5"/>
        <v>1173.5</v>
      </c>
    </row>
    <row r="27" spans="1:21" ht="24" customHeight="1" x14ac:dyDescent="0.2">
      <c r="A27" s="94" t="s">
        <v>38</v>
      </c>
      <c r="B27" s="39">
        <f>'G-1'!B27+'G-2'!B27+'G-3'!B27+'G-4'!B27</f>
        <v>180</v>
      </c>
      <c r="C27" s="39">
        <f>'G-1'!C27+'G-2'!C27+'G-3'!C27+'G-4'!C27</f>
        <v>420</v>
      </c>
      <c r="D27" s="39">
        <f>'G-1'!D27+'G-2'!D27+'G-3'!D27+'G-4'!D27</f>
        <v>26</v>
      </c>
      <c r="E27" s="39">
        <f>'G-1'!E27+'G-2'!E27+'G-3'!E27+'G-4'!E27</f>
        <v>11</v>
      </c>
      <c r="F27" s="6">
        <f t="shared" si="0"/>
        <v>589.5</v>
      </c>
      <c r="G27" s="2">
        <f t="shared" si="3"/>
        <v>2450</v>
      </c>
      <c r="H27" s="15" t="s">
        <v>26</v>
      </c>
      <c r="I27" s="39">
        <f>'G-1'!I27+'G-2'!I27+'G-3'!I27+'G-4'!I27</f>
        <v>176</v>
      </c>
      <c r="J27" s="39">
        <f>'G-1'!J27+'G-2'!J27+'G-3'!J27+'G-4'!J27</f>
        <v>416</v>
      </c>
      <c r="K27" s="39">
        <f>'G-1'!K27+'G-2'!K27+'G-3'!K27+'G-4'!K27</f>
        <v>10</v>
      </c>
      <c r="L27" s="39">
        <f>'G-1'!L27+'G-2'!L27+'G-3'!L27+'G-4'!L27</f>
        <v>10</v>
      </c>
      <c r="M27" s="6">
        <f t="shared" si="1"/>
        <v>549</v>
      </c>
      <c r="N27" s="2">
        <f t="shared" si="4"/>
        <v>2390.5</v>
      </c>
      <c r="O27" s="15" t="s">
        <v>121</v>
      </c>
      <c r="P27" s="39">
        <f>'G-1'!P27+'G-2'!P27+'G-3'!P27+'G-4'!P27</f>
        <v>46</v>
      </c>
      <c r="Q27" s="39">
        <f>'G-1'!Q27+'G-2'!Q27+'G-3'!Q27+'G-4'!Q27</f>
        <v>250</v>
      </c>
      <c r="R27" s="39">
        <f>'G-1'!R27+'G-2'!R27+'G-3'!R27+'G-4'!R27</f>
        <v>7</v>
      </c>
      <c r="S27" s="39">
        <f>'G-1'!S27+'G-2'!S27+'G-3'!S27+'G-4'!S27</f>
        <v>0</v>
      </c>
      <c r="T27" s="6">
        <f t="shared" si="2"/>
        <v>287</v>
      </c>
      <c r="U27" s="95">
        <f t="shared" si="5"/>
        <v>1145</v>
      </c>
    </row>
    <row r="28" spans="1:21" ht="24" customHeight="1" x14ac:dyDescent="0.2">
      <c r="A28" s="94" t="s">
        <v>39</v>
      </c>
      <c r="B28" s="39">
        <f>'G-1'!B28+'G-2'!B28+'G-3'!B28+'G-4'!B28</f>
        <v>140</v>
      </c>
      <c r="C28" s="39">
        <f>'G-1'!C28+'G-2'!C28+'G-3'!C28+'G-4'!C28</f>
        <v>420</v>
      </c>
      <c r="D28" s="39">
        <f>'G-1'!D28+'G-2'!D28+'G-3'!D28+'G-4'!D28</f>
        <v>13</v>
      </c>
      <c r="E28" s="39">
        <f>'G-1'!E28+'G-2'!E28+'G-3'!E28+'G-4'!E28</f>
        <v>14</v>
      </c>
      <c r="F28" s="6">
        <f t="shared" si="0"/>
        <v>551</v>
      </c>
      <c r="G28" s="2">
        <f t="shared" si="3"/>
        <v>2363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1765</v>
      </c>
      <c r="O28" s="15" t="s">
        <v>122</v>
      </c>
      <c r="P28" s="39">
        <f>'G-1'!P28+'G-2'!P28+'G-3'!P28+'G-4'!P28</f>
        <v>32</v>
      </c>
      <c r="Q28" s="39">
        <f>'G-1'!Q28+'G-2'!Q28+'G-3'!Q28+'G-4'!Q28</f>
        <v>202</v>
      </c>
      <c r="R28" s="39">
        <f>'G-1'!R28+'G-2'!R28+'G-3'!R28+'G-4'!R28</f>
        <v>2</v>
      </c>
      <c r="S28" s="39">
        <f>'G-1'!S28+'G-2'!S28+'G-3'!S28+'G-4'!S28</f>
        <v>2</v>
      </c>
      <c r="T28" s="6">
        <f t="shared" si="2"/>
        <v>227</v>
      </c>
      <c r="U28" s="95">
        <f t="shared" si="5"/>
        <v>1041.5</v>
      </c>
    </row>
    <row r="29" spans="1:21" ht="24" customHeight="1" x14ac:dyDescent="0.2">
      <c r="A29" s="94" t="s">
        <v>40</v>
      </c>
      <c r="B29" s="39">
        <f>'G-1'!B29+'G-2'!B29+'G-3'!B29+'G-4'!B29</f>
        <v>140</v>
      </c>
      <c r="C29" s="39">
        <f>'G-1'!C29+'G-2'!C29+'G-3'!C29+'G-4'!C29</f>
        <v>419</v>
      </c>
      <c r="D29" s="39">
        <f>'G-1'!D29+'G-2'!D29+'G-3'!D29+'G-4'!D29</f>
        <v>13</v>
      </c>
      <c r="E29" s="39">
        <f>'G-1'!E29+'G-2'!E29+'G-3'!E29+'G-4'!E29</f>
        <v>6</v>
      </c>
      <c r="F29" s="6">
        <f t="shared" si="0"/>
        <v>530</v>
      </c>
      <c r="G29" s="2">
        <f t="shared" si="3"/>
        <v>2265.5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1139.5</v>
      </c>
      <c r="O29" s="15" t="s">
        <v>123</v>
      </c>
      <c r="P29" s="39">
        <f>'G-1'!P29+'G-2'!P29+'G-3'!P29+'G-4'!P29</f>
        <v>24</v>
      </c>
      <c r="Q29" s="39">
        <f>'G-1'!Q29+'G-2'!Q29+'G-3'!Q29+'G-4'!Q29</f>
        <v>211</v>
      </c>
      <c r="R29" s="39">
        <f>'G-1'!R29+'G-2'!R29+'G-3'!R29+'G-4'!R29</f>
        <v>1</v>
      </c>
      <c r="S29" s="39">
        <f>'G-1'!S29+'G-2'!S29+'G-3'!S29+'G-4'!S29</f>
        <v>0</v>
      </c>
      <c r="T29" s="6">
        <f t="shared" si="2"/>
        <v>225</v>
      </c>
      <c r="U29" s="95">
        <f t="shared" si="5"/>
        <v>985.5</v>
      </c>
    </row>
    <row r="30" spans="1:21" ht="24" customHeight="1" x14ac:dyDescent="0.2">
      <c r="A30" s="94" t="s">
        <v>103</v>
      </c>
      <c r="B30" s="39">
        <f>'G-1'!B30+'G-2'!B30+'G-3'!B30+'G-4'!B30</f>
        <v>169</v>
      </c>
      <c r="C30" s="39">
        <f>'G-1'!C30+'G-2'!C30+'G-3'!C30+'G-4'!C30</f>
        <v>415</v>
      </c>
      <c r="D30" s="39">
        <f>'G-1'!D30+'G-2'!D30+'G-3'!D30+'G-4'!D30</f>
        <v>17</v>
      </c>
      <c r="E30" s="39">
        <f>'G-1'!E30+'G-2'!E30+'G-3'!E30+'G-4'!E30</f>
        <v>5</v>
      </c>
      <c r="F30" s="6">
        <f t="shared" si="0"/>
        <v>546</v>
      </c>
      <c r="G30" s="2">
        <f t="shared" si="3"/>
        <v>2216.5</v>
      </c>
      <c r="H30" s="16" t="s">
        <v>132</v>
      </c>
      <c r="I30" s="39">
        <f>'G-1'!I30+'G-2'!I30+'G-3'!I30+'G-4'!I30</f>
        <v>153</v>
      </c>
      <c r="J30" s="39">
        <f>'G-1'!J30+'G-2'!J30+'G-3'!J30+'G-4'!J30</f>
        <v>391</v>
      </c>
      <c r="K30" s="39">
        <f>'G-1'!K30+'G-2'!K30+'G-3'!K30+'G-4'!K30</f>
        <v>18</v>
      </c>
      <c r="L30" s="39">
        <f>'G-1'!L30+'G-2'!L30+'G-3'!L30+'G-4'!L30</f>
        <v>4</v>
      </c>
      <c r="M30" s="6">
        <f t="shared" si="1"/>
        <v>513.5</v>
      </c>
      <c r="N30" s="2">
        <f t="shared" si="4"/>
        <v>1062.5</v>
      </c>
      <c r="O30" s="15" t="s">
        <v>124</v>
      </c>
      <c r="P30" s="99">
        <f>'G-1'!P30+'G-2'!P30+'G-3'!P30+'G-4'!P30</f>
        <v>16</v>
      </c>
      <c r="Q30" s="99">
        <f>'G-1'!Q30+'G-2'!Q30+'G-3'!Q30+'G-4'!Q30</f>
        <v>142</v>
      </c>
      <c r="R30" s="99">
        <f>'G-1'!R30+'G-2'!R30+'G-3'!R30+'G-4'!R30</f>
        <v>1</v>
      </c>
      <c r="S30" s="99">
        <f>'G-1'!S30+'G-2'!S30+'G-3'!S30+'G-4'!S30</f>
        <v>0</v>
      </c>
      <c r="T30" s="6">
        <f t="shared" ref="T30:T31" si="6">P30*0.5+Q30*1+R30*2+S30*2.5</f>
        <v>152</v>
      </c>
      <c r="U30" s="95">
        <f t="shared" ref="U30:U31" si="7">T30+T29+T28+T27</f>
        <v>891</v>
      </c>
    </row>
    <row r="31" spans="1:21" ht="24" customHeight="1" thickBot="1" x14ac:dyDescent="0.25">
      <c r="A31" s="96" t="s">
        <v>104</v>
      </c>
      <c r="B31" s="40">
        <f>'G-1'!B31+'G-2'!B31+'G-3'!B31+'G-4'!B31</f>
        <v>155</v>
      </c>
      <c r="C31" s="40">
        <f>'G-1'!C31+'G-2'!C31+'G-3'!C31+'G-4'!C31</f>
        <v>460</v>
      </c>
      <c r="D31" s="40">
        <f>'G-1'!D31+'G-2'!D31+'G-3'!D31+'G-4'!D31</f>
        <v>13</v>
      </c>
      <c r="E31" s="40">
        <f>'G-1'!E31+'G-2'!E31+'G-3'!E31+'G-4'!E31</f>
        <v>17</v>
      </c>
      <c r="F31" s="7">
        <f t="shared" si="0"/>
        <v>606</v>
      </c>
      <c r="G31" s="3">
        <f t="shared" si="3"/>
        <v>2233</v>
      </c>
      <c r="H31" s="17" t="s">
        <v>133</v>
      </c>
      <c r="I31" s="40">
        <f>'G-1'!I31+'G-2'!I31+'G-3'!I31+'G-4'!I31</f>
        <v>183</v>
      </c>
      <c r="J31" s="40">
        <f>'G-1'!J31+'G-2'!J31+'G-3'!J31+'G-4'!J31</f>
        <v>424</v>
      </c>
      <c r="K31" s="40">
        <f>'G-1'!K31+'G-2'!K31+'G-3'!K31+'G-4'!K31</f>
        <v>19</v>
      </c>
      <c r="L31" s="40">
        <f>'G-1'!L31+'G-2'!L31+'G-3'!L31+'G-4'!L31</f>
        <v>11</v>
      </c>
      <c r="M31" s="7">
        <f t="shared" si="1"/>
        <v>581</v>
      </c>
      <c r="N31" s="3">
        <f t="shared" si="4"/>
        <v>1094.5</v>
      </c>
      <c r="O31" s="104" t="s">
        <v>125</v>
      </c>
      <c r="P31" s="105">
        <f>'G-1'!P31+'G-2'!P31+'G-3'!P31+'G-4'!P31</f>
        <v>14</v>
      </c>
      <c r="Q31" s="105">
        <f>'G-1'!Q31+'G-2'!Q31+'G-3'!Q31+'G-4'!Q31</f>
        <v>109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116</v>
      </c>
      <c r="U31" s="97">
        <f t="shared" si="7"/>
        <v>720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2923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2390.5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2230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70 - CR 53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43080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1</v>
      </c>
      <c r="C10" s="67"/>
      <c r="D10" s="68" t="s">
        <v>76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129</v>
      </c>
      <c r="F11" s="71">
        <v>320</v>
      </c>
      <c r="G11" s="71">
        <v>13</v>
      </c>
      <c r="H11" s="71">
        <v>4</v>
      </c>
      <c r="I11" s="71">
        <f t="shared" ref="I11:I45" si="0">E11*0.5+F11+G11*2+H11*2.5</f>
        <v>420.5</v>
      </c>
      <c r="J11" s="72">
        <f>IF(I11=0,"0,00",I11/SUM(I10:I12)*100)</f>
        <v>83.932135728542917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18</v>
      </c>
      <c r="F12" s="41">
        <v>69</v>
      </c>
      <c r="G12" s="41">
        <v>0</v>
      </c>
      <c r="H12" s="41">
        <v>1</v>
      </c>
      <c r="I12" s="75">
        <f t="shared" si="0"/>
        <v>80.5</v>
      </c>
      <c r="J12" s="76">
        <f>IF(I12=0,"0,00",I12/SUM(I10:I12)*100)</f>
        <v>16.067864271457086</v>
      </c>
    </row>
    <row r="13" spans="1:10" x14ac:dyDescent="0.2">
      <c r="A13" s="159"/>
      <c r="B13" s="162"/>
      <c r="C13" s="77"/>
      <c r="D13" s="68" t="s">
        <v>76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147</v>
      </c>
      <c r="F14" s="71">
        <v>343</v>
      </c>
      <c r="G14" s="71">
        <v>11</v>
      </c>
      <c r="H14" s="71">
        <v>8</v>
      </c>
      <c r="I14" s="71">
        <f t="shared" si="0"/>
        <v>458.5</v>
      </c>
      <c r="J14" s="72">
        <f>IF(I14=0,"0,00",I14/SUM(I13:I15)*100)</f>
        <v>82.687105500450855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21</v>
      </c>
      <c r="F15" s="41">
        <v>78</v>
      </c>
      <c r="G15" s="41">
        <v>0</v>
      </c>
      <c r="H15" s="41">
        <v>3</v>
      </c>
      <c r="I15" s="75">
        <f t="shared" si="0"/>
        <v>96</v>
      </c>
      <c r="J15" s="76">
        <f>IF(I15=0,"0,00",I15/SUM(I13:I15)*100)</f>
        <v>17.312894499549145</v>
      </c>
    </row>
    <row r="16" spans="1:10" x14ac:dyDescent="0.2">
      <c r="A16" s="159"/>
      <c r="B16" s="162"/>
      <c r="C16" s="77"/>
      <c r="D16" s="68" t="s">
        <v>76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98</v>
      </c>
      <c r="F17" s="71">
        <v>215</v>
      </c>
      <c r="G17" s="71">
        <v>7</v>
      </c>
      <c r="H17" s="71">
        <v>0</v>
      </c>
      <c r="I17" s="71">
        <f t="shared" si="0"/>
        <v>278</v>
      </c>
      <c r="J17" s="72">
        <f>IF(I17=0,"0,00",I17/SUM(I16:I18)*100)</f>
        <v>82.6151560178306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7</v>
      </c>
      <c r="F18" s="41">
        <v>45</v>
      </c>
      <c r="G18" s="41">
        <v>0</v>
      </c>
      <c r="H18" s="41">
        <v>4</v>
      </c>
      <c r="I18" s="75">
        <f t="shared" si="0"/>
        <v>58.5</v>
      </c>
      <c r="J18" s="76">
        <f>IF(I18=0,"0,00",I18/SUM(I16:I18)*100)</f>
        <v>17.384843982169389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/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3</v>
      </c>
      <c r="C37" s="79"/>
      <c r="D37" s="68" t="s">
        <v>76</v>
      </c>
      <c r="E37" s="42">
        <v>61</v>
      </c>
      <c r="F37" s="42">
        <v>126</v>
      </c>
      <c r="G37" s="42">
        <v>9</v>
      </c>
      <c r="H37" s="42">
        <v>6</v>
      </c>
      <c r="I37" s="42">
        <f t="shared" si="0"/>
        <v>189.5</v>
      </c>
      <c r="J37" s="69">
        <f>IF(I37=0,"0,00",I37/SUM(I37:I39)*100)</f>
        <v>29.109062980030721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116</v>
      </c>
      <c r="F38" s="71">
        <v>360</v>
      </c>
      <c r="G38" s="71">
        <v>8</v>
      </c>
      <c r="H38" s="71">
        <v>11</v>
      </c>
      <c r="I38" s="71">
        <f t="shared" si="0"/>
        <v>461.5</v>
      </c>
      <c r="J38" s="72">
        <f>IF(I38=0,"0,00",I38/SUM(I37:I39)*100)</f>
        <v>70.890937019969286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42">
        <v>63</v>
      </c>
      <c r="F40" s="42">
        <v>117</v>
      </c>
      <c r="G40" s="42">
        <v>4</v>
      </c>
      <c r="H40" s="42">
        <v>2</v>
      </c>
      <c r="I40" s="42">
        <f t="shared" si="0"/>
        <v>161.5</v>
      </c>
      <c r="J40" s="69">
        <f>IF(I40=0,"0,00",I40/SUM(I40:I42)*100)</f>
        <v>27.097315436241608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130</v>
      </c>
      <c r="F41" s="71">
        <v>343</v>
      </c>
      <c r="G41" s="71">
        <v>7</v>
      </c>
      <c r="H41" s="71">
        <v>5</v>
      </c>
      <c r="I41" s="71">
        <f t="shared" si="0"/>
        <v>434.5</v>
      </c>
      <c r="J41" s="72">
        <f>IF(I41=0,"0,00",I41/SUM(I40:I42)*100)</f>
        <v>72.902684563758385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42">
        <v>44</v>
      </c>
      <c r="F43" s="42">
        <v>65</v>
      </c>
      <c r="G43" s="42">
        <v>10</v>
      </c>
      <c r="H43" s="42">
        <v>1</v>
      </c>
      <c r="I43" s="42">
        <f t="shared" si="0"/>
        <v>109.5</v>
      </c>
      <c r="J43" s="69">
        <f>IF(I43=0,"0,00",I43/SUM(I43:I45)*100)</f>
        <v>23.447537473233403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65</v>
      </c>
      <c r="F44" s="71">
        <v>321</v>
      </c>
      <c r="G44" s="71">
        <v>2</v>
      </c>
      <c r="H44" s="71">
        <v>0</v>
      </c>
      <c r="I44" s="71">
        <f t="shared" si="0"/>
        <v>357.5</v>
      </c>
      <c r="J44" s="72">
        <f>IF(I44=0,"0,00",I44/SUM(I43:I45)*100)</f>
        <v>76.55246252676659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2017-12-27T23:04:17Z</dcterms:modified>
</cp:coreProperties>
</file>