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6_ABRIL DE 2017\4. ABRIL 2017\PANTALLA CL 17 - CR 18-19\"/>
    </mc:Choice>
  </mc:AlternateContent>
  <bookViews>
    <workbookView xWindow="240" yWindow="90" windowWidth="9135" windowHeight="4965" tabRatio="736" activeTab="1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R10" i="4681"/>
  <c r="S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L11" i="4681"/>
  <c r="L12" i="4681"/>
  <c r="L13" i="4681"/>
  <c r="L14" i="4681"/>
  <c r="L15" i="4681"/>
  <c r="L16" i="4681"/>
  <c r="L17" i="4681"/>
  <c r="L18" i="4681"/>
  <c r="L19" i="4681"/>
  <c r="L20" i="4681"/>
  <c r="L21" i="4681"/>
  <c r="L22" i="4681"/>
  <c r="K11" i="4681"/>
  <c r="K12" i="4681"/>
  <c r="K13" i="4681"/>
  <c r="K14" i="4681"/>
  <c r="K15" i="4681"/>
  <c r="K16" i="4681"/>
  <c r="K17" i="4681"/>
  <c r="K18" i="4681"/>
  <c r="K19" i="4681"/>
  <c r="K20" i="4681"/>
  <c r="K21" i="4681"/>
  <c r="K22" i="4681"/>
  <c r="J11" i="4681"/>
  <c r="J12" i="4681"/>
  <c r="J13" i="4681"/>
  <c r="J14" i="4681"/>
  <c r="J15" i="4681"/>
  <c r="J16" i="4681"/>
  <c r="J17" i="4681"/>
  <c r="J18" i="4681"/>
  <c r="J19" i="4681"/>
  <c r="J20" i="4681"/>
  <c r="J21" i="4681"/>
  <c r="J22" i="4681"/>
  <c r="J10" i="4681"/>
  <c r="K10" i="4681"/>
  <c r="L10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E11" i="4681"/>
  <c r="E12" i="4681"/>
  <c r="E13" i="4681"/>
  <c r="E14" i="4681"/>
  <c r="E15" i="4681"/>
  <c r="E16" i="4681"/>
  <c r="E17" i="4681"/>
  <c r="E18" i="4681"/>
  <c r="E19" i="4681"/>
  <c r="E20" i="4681"/>
  <c r="E21" i="4681"/>
  <c r="E22" i="4681"/>
  <c r="D11" i="4681"/>
  <c r="D12" i="4681"/>
  <c r="D13" i="4681"/>
  <c r="D14" i="4681"/>
  <c r="D15" i="4681"/>
  <c r="D16" i="4681"/>
  <c r="D17" i="4681"/>
  <c r="D18" i="4681"/>
  <c r="D19" i="4681"/>
  <c r="D20" i="4681"/>
  <c r="D21" i="4681"/>
  <c r="D22" i="4681"/>
  <c r="C11" i="4681"/>
  <c r="C12" i="4681"/>
  <c r="C13" i="4681"/>
  <c r="C14" i="4681"/>
  <c r="C15" i="4681"/>
  <c r="C16" i="4681"/>
  <c r="C17" i="4681"/>
  <c r="C18" i="4681"/>
  <c r="C19" i="4681"/>
  <c r="C20" i="4681"/>
  <c r="C21" i="4681"/>
  <c r="C22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M22" i="4688" l="1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O30" i="4688" l="1"/>
  <c r="CC20" i="4688" s="1"/>
  <c r="U23" i="4684"/>
  <c r="Z30" i="4688"/>
  <c r="BO20" i="4688" s="1"/>
  <c r="S30" i="4688"/>
  <c r="BH20" i="4688" s="1"/>
  <c r="R30" i="4688"/>
  <c r="BG20" i="4688" s="1"/>
  <c r="U23" i="4678"/>
  <c r="AJ30" i="4688"/>
  <c r="BX20" i="4688" s="1"/>
  <c r="W30" i="4688"/>
  <c r="BL20" i="4688" s="1"/>
  <c r="V30" i="4688"/>
  <c r="BK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<sst xmlns="http://schemas.openxmlformats.org/spreadsheetml/2006/main" count="401" uniqueCount="116">
  <si>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</si>
  <si>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</si>
  <si>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</si>
  <si>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</si>
  <si>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</si>
  <si>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</si>
  <si>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</si>
  <si>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</si>
  <si>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</si>
  <si>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</si>
  <si>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</si>
  <si>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</si>
  <si>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</si>
  <si>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</si>
  <si>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</si>
  <si>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</si>
  <si>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</si>
  <si>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</si>
  <si>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</si>
  <si>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</si>
  <si>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</si>
  <si>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</si>
  <si>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</si>
  <si>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</si>
  <si>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</si>
  <si>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</si>
  <si>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</si>
  <si>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</si>
  <si>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</si>
  <si>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</si>
  <si>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</si>
  <si>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</si>
  <si>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</si>
  <si>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</si>
  <si>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</si>
  <si>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</si>
  <si>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</si>
  <si>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</si>
  <si>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</si>
  <si>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</si>
  <si>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</si>
  <si>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</si>
  <si>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</si>
  <si>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</si>
  <si>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</si>
  <si>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</si>
  <si>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</si>
  <si>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</si>
  <si>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</si>
  <si>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</si>
  <si>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</si>
  <si>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</si>
  <si>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</si>
  <si>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</si>
  <si>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</si>
  <si>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</si>
  <si>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</si>
  <si>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</si>
  <si>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</si>
  <si>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</si>
  <si>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</si>
  <si>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</si>
  <si>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</si>
  <si>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</si>
  <si>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</si>
  <si>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</si>
  <si>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</si>
  <si>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</si>
  <si>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</si>
  <si>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</si>
  <si>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</si>
  <si>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</si>
  <si>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</si>
  <si>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</si>
  <si>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</si>
  <si>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</si>
  <si>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</si>
  <si>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</si>
  <si>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</si>
  <si>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</si>
  <si>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</si>
  <si>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</si>
  <si>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</si>
  <si>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</si>
  <si>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</si>
  <si>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</si>
  <si>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</si>
  <si>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</si>
  <si>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</si>
  <si>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</si>
  <si>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</si>
  <si>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</si>
  <si>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</si>
  <si>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</si>
  <si>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</si>
  <si>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</si>
  <si>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</si>
  <si>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</si>
  <si>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</si>
  <si>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</si>
  <si>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</si>
  <si>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</si>
  <si>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</si>
  <si>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</si>
  <si>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</si>
  <si>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</si>
  <si>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</si>
  <si>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</si>
  <si>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</si>
  <si>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</si>
  <si>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</si>
  <si>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</si>
  <si>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</si>
  <si>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CL 17 - CR 18-19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</si>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</sst>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329</c:v>
                </c:pt>
                <c:pt idx="1">
                  <c:v>370</c:v>
                </c:pt>
                <c:pt idx="2">
                  <c:v>310</c:v>
                </c:pt>
                <c:pt idx="3">
                  <c:v>335.5</c:v>
                </c:pt>
                <c:pt idx="4">
                  <c:v>323.5</c:v>
                </c:pt>
                <c:pt idx="5">
                  <c:v>124</c:v>
                </c:pt>
                <c:pt idx="6">
                  <c:v>357.5</c:v>
                </c:pt>
                <c:pt idx="7">
                  <c:v>344</c:v>
                </c:pt>
                <c:pt idx="8">
                  <c:v>282.5</c:v>
                </c:pt>
                <c:pt idx="9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03456"/>
        <c:axId val="33608496"/>
      </c:barChart>
      <c:catAx>
        <c:axId val="3360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0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0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1344.5</c:v>
                </c:pt>
                <c:pt idx="4">
                  <c:v>1339</c:v>
                </c:pt>
                <c:pt idx="5">
                  <c:v>1093</c:v>
                </c:pt>
                <c:pt idx="6">
                  <c:v>1140.5</c:v>
                </c:pt>
                <c:pt idx="7">
                  <c:v>1149</c:v>
                </c:pt>
                <c:pt idx="8">
                  <c:v>1108</c:v>
                </c:pt>
                <c:pt idx="9">
                  <c:v>1300.5</c:v>
                </c:pt>
                <c:pt idx="13">
                  <c:v>1429</c:v>
                </c:pt>
                <c:pt idx="14">
                  <c:v>1469</c:v>
                </c:pt>
                <c:pt idx="15">
                  <c:v>1479</c:v>
                </c:pt>
                <c:pt idx="16">
                  <c:v>1455</c:v>
                </c:pt>
                <c:pt idx="17">
                  <c:v>1434.5</c:v>
                </c:pt>
                <c:pt idx="18">
                  <c:v>1419.5</c:v>
                </c:pt>
                <c:pt idx="19">
                  <c:v>1406.5</c:v>
                </c:pt>
                <c:pt idx="20">
                  <c:v>1326</c:v>
                </c:pt>
                <c:pt idx="21">
                  <c:v>1237.5</c:v>
                </c:pt>
                <c:pt idx="22">
                  <c:v>1201</c:v>
                </c:pt>
                <c:pt idx="23">
                  <c:v>1171.5</c:v>
                </c:pt>
                <c:pt idx="24">
                  <c:v>1211.5</c:v>
                </c:pt>
                <c:pt idx="25">
                  <c:v>1256</c:v>
                </c:pt>
                <c:pt idx="29">
                  <c:v>1403</c:v>
                </c:pt>
                <c:pt idx="30">
                  <c:v>1420</c:v>
                </c:pt>
                <c:pt idx="31">
                  <c:v>1507</c:v>
                </c:pt>
                <c:pt idx="32">
                  <c:v>1585</c:v>
                </c:pt>
                <c:pt idx="33">
                  <c:v>1650.5</c:v>
                </c:pt>
                <c:pt idx="34">
                  <c:v>1627</c:v>
                </c:pt>
                <c:pt idx="35">
                  <c:v>1564.5</c:v>
                </c:pt>
                <c:pt idx="36">
                  <c:v>1456</c:v>
                </c:pt>
                <c:pt idx="37">
                  <c:v>1346.5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1507</c:v>
                </c:pt>
                <c:pt idx="4">
                  <c:v>1500</c:v>
                </c:pt>
                <c:pt idx="5">
                  <c:v>1426.5</c:v>
                </c:pt>
                <c:pt idx="6">
                  <c:v>1395.5</c:v>
                </c:pt>
                <c:pt idx="7">
                  <c:v>1338</c:v>
                </c:pt>
                <c:pt idx="8">
                  <c:v>1255</c:v>
                </c:pt>
                <c:pt idx="9">
                  <c:v>1211</c:v>
                </c:pt>
                <c:pt idx="13">
                  <c:v>1058</c:v>
                </c:pt>
                <c:pt idx="14">
                  <c:v>1072</c:v>
                </c:pt>
                <c:pt idx="15">
                  <c:v>1092</c:v>
                </c:pt>
                <c:pt idx="16">
                  <c:v>1115</c:v>
                </c:pt>
                <c:pt idx="17">
                  <c:v>1099</c:v>
                </c:pt>
                <c:pt idx="18">
                  <c:v>1097</c:v>
                </c:pt>
                <c:pt idx="19">
                  <c:v>1074.5</c:v>
                </c:pt>
                <c:pt idx="20">
                  <c:v>1045</c:v>
                </c:pt>
                <c:pt idx="21">
                  <c:v>1087.5</c:v>
                </c:pt>
                <c:pt idx="22">
                  <c:v>1172</c:v>
                </c:pt>
                <c:pt idx="23">
                  <c:v>1246.5</c:v>
                </c:pt>
                <c:pt idx="24">
                  <c:v>1305</c:v>
                </c:pt>
                <c:pt idx="25">
                  <c:v>1271.5</c:v>
                </c:pt>
                <c:pt idx="29">
                  <c:v>1346.5</c:v>
                </c:pt>
                <c:pt idx="30">
                  <c:v>1320</c:v>
                </c:pt>
                <c:pt idx="31">
                  <c:v>1290.5</c:v>
                </c:pt>
                <c:pt idx="32">
                  <c:v>1303</c:v>
                </c:pt>
                <c:pt idx="33">
                  <c:v>1279</c:v>
                </c:pt>
                <c:pt idx="34">
                  <c:v>1244</c:v>
                </c:pt>
                <c:pt idx="35">
                  <c:v>1201.5</c:v>
                </c:pt>
                <c:pt idx="36">
                  <c:v>1136.5</c:v>
                </c:pt>
                <c:pt idx="37">
                  <c:v>1073.5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253120"/>
        <c:axId val="290253680"/>
      </c:lineChart>
      <c:catAx>
        <c:axId val="290253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025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253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0253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329</c:v>
                </c:pt>
                <c:pt idx="1">
                  <c:v>331.5</c:v>
                </c:pt>
                <c:pt idx="2">
                  <c:v>382</c:v>
                </c:pt>
                <c:pt idx="3">
                  <c:v>386.5</c:v>
                </c:pt>
                <c:pt idx="4">
                  <c:v>369</c:v>
                </c:pt>
                <c:pt idx="5">
                  <c:v>341.5</c:v>
                </c:pt>
                <c:pt idx="6">
                  <c:v>358</c:v>
                </c:pt>
                <c:pt idx="7">
                  <c:v>366</c:v>
                </c:pt>
                <c:pt idx="8">
                  <c:v>354</c:v>
                </c:pt>
                <c:pt idx="9">
                  <c:v>328.5</c:v>
                </c:pt>
                <c:pt idx="10">
                  <c:v>277.5</c:v>
                </c:pt>
                <c:pt idx="11">
                  <c:v>277.5</c:v>
                </c:pt>
                <c:pt idx="12">
                  <c:v>317.5</c:v>
                </c:pt>
                <c:pt idx="13">
                  <c:v>299</c:v>
                </c:pt>
                <c:pt idx="14">
                  <c:v>317.5</c:v>
                </c:pt>
                <c:pt idx="15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675456"/>
        <c:axId val="309150672"/>
      </c:barChart>
      <c:catAx>
        <c:axId val="2856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15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15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6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383</c:v>
                </c:pt>
                <c:pt idx="1">
                  <c:v>327</c:v>
                </c:pt>
                <c:pt idx="2">
                  <c:v>354.5</c:v>
                </c:pt>
                <c:pt idx="3">
                  <c:v>338.5</c:v>
                </c:pt>
                <c:pt idx="4">
                  <c:v>400</c:v>
                </c:pt>
                <c:pt idx="5">
                  <c:v>414</c:v>
                </c:pt>
                <c:pt idx="6">
                  <c:v>432.5</c:v>
                </c:pt>
                <c:pt idx="7">
                  <c:v>404</c:v>
                </c:pt>
                <c:pt idx="8">
                  <c:v>376.5</c:v>
                </c:pt>
                <c:pt idx="9">
                  <c:v>351.5</c:v>
                </c:pt>
                <c:pt idx="10">
                  <c:v>324</c:v>
                </c:pt>
                <c:pt idx="11">
                  <c:v>294.5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629824"/>
        <c:axId val="319630384"/>
      </c:barChart>
      <c:catAx>
        <c:axId val="31962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3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3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2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393.5</c:v>
                </c:pt>
                <c:pt idx="1">
                  <c:v>401</c:v>
                </c:pt>
                <c:pt idx="2">
                  <c:v>360.5</c:v>
                </c:pt>
                <c:pt idx="3">
                  <c:v>352</c:v>
                </c:pt>
                <c:pt idx="4">
                  <c:v>386.5</c:v>
                </c:pt>
                <c:pt idx="5">
                  <c:v>327.5</c:v>
                </c:pt>
                <c:pt idx="6">
                  <c:v>329.5</c:v>
                </c:pt>
                <c:pt idx="7">
                  <c:v>294.5</c:v>
                </c:pt>
                <c:pt idx="8">
                  <c:v>303.5</c:v>
                </c:pt>
                <c:pt idx="9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632624"/>
        <c:axId val="319633184"/>
      </c:barChart>
      <c:catAx>
        <c:axId val="31963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3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3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3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350</c:v>
                </c:pt>
                <c:pt idx="1">
                  <c:v>346</c:v>
                </c:pt>
                <c:pt idx="2">
                  <c:v>313</c:v>
                </c:pt>
                <c:pt idx="3">
                  <c:v>337.5</c:v>
                </c:pt>
                <c:pt idx="4">
                  <c:v>323.5</c:v>
                </c:pt>
                <c:pt idx="5">
                  <c:v>316.5</c:v>
                </c:pt>
                <c:pt idx="6">
                  <c:v>325.5</c:v>
                </c:pt>
                <c:pt idx="7">
                  <c:v>313.5</c:v>
                </c:pt>
                <c:pt idx="8">
                  <c:v>288.5</c:v>
                </c:pt>
                <c:pt idx="9">
                  <c:v>274</c:v>
                </c:pt>
                <c:pt idx="10">
                  <c:v>260.5</c:v>
                </c:pt>
                <c:pt idx="11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635424"/>
        <c:axId val="315602992"/>
      </c:barChart>
      <c:catAx>
        <c:axId val="3196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60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0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3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239.5</c:v>
                </c:pt>
                <c:pt idx="1">
                  <c:v>245</c:v>
                </c:pt>
                <c:pt idx="2">
                  <c:v>293</c:v>
                </c:pt>
                <c:pt idx="3">
                  <c:v>280.5</c:v>
                </c:pt>
                <c:pt idx="4">
                  <c:v>253.5</c:v>
                </c:pt>
                <c:pt idx="5">
                  <c:v>265</c:v>
                </c:pt>
                <c:pt idx="6">
                  <c:v>316</c:v>
                </c:pt>
                <c:pt idx="7">
                  <c:v>264.5</c:v>
                </c:pt>
                <c:pt idx="8">
                  <c:v>251.5</c:v>
                </c:pt>
                <c:pt idx="9">
                  <c:v>242.5</c:v>
                </c:pt>
                <c:pt idx="10">
                  <c:v>286.5</c:v>
                </c:pt>
                <c:pt idx="11">
                  <c:v>307</c:v>
                </c:pt>
                <c:pt idx="12">
                  <c:v>336</c:v>
                </c:pt>
                <c:pt idx="13">
                  <c:v>317</c:v>
                </c:pt>
                <c:pt idx="14">
                  <c:v>345</c:v>
                </c:pt>
                <c:pt idx="15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605232"/>
        <c:axId val="315605792"/>
      </c:barChart>
      <c:catAx>
        <c:axId val="31560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6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0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60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722.5</c:v>
                </c:pt>
                <c:pt idx="1">
                  <c:v>771</c:v>
                </c:pt>
                <c:pt idx="2">
                  <c:v>670.5</c:v>
                </c:pt>
                <c:pt idx="3">
                  <c:v>687.5</c:v>
                </c:pt>
                <c:pt idx="4">
                  <c:v>710</c:v>
                </c:pt>
                <c:pt idx="5">
                  <c:v>451.5</c:v>
                </c:pt>
                <c:pt idx="6">
                  <c:v>687</c:v>
                </c:pt>
                <c:pt idx="7">
                  <c:v>638.5</c:v>
                </c:pt>
                <c:pt idx="8">
                  <c:v>586</c:v>
                </c:pt>
                <c:pt idx="9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608032"/>
        <c:axId val="315608592"/>
      </c:barChart>
      <c:catAx>
        <c:axId val="3156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60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0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60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733</c:v>
                </c:pt>
                <c:pt idx="1">
                  <c:v>673</c:v>
                </c:pt>
                <c:pt idx="2">
                  <c:v>667.5</c:v>
                </c:pt>
                <c:pt idx="3">
                  <c:v>676</c:v>
                </c:pt>
                <c:pt idx="4">
                  <c:v>723.5</c:v>
                </c:pt>
                <c:pt idx="5">
                  <c:v>730.5</c:v>
                </c:pt>
                <c:pt idx="6">
                  <c:v>758</c:v>
                </c:pt>
                <c:pt idx="7">
                  <c:v>717.5</c:v>
                </c:pt>
                <c:pt idx="8">
                  <c:v>665</c:v>
                </c:pt>
                <c:pt idx="9">
                  <c:v>625.5</c:v>
                </c:pt>
                <c:pt idx="10">
                  <c:v>584.5</c:v>
                </c:pt>
                <c:pt idx="11">
                  <c:v>545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361184"/>
        <c:axId val="318361744"/>
      </c:barChart>
      <c:catAx>
        <c:axId val="31836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36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36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36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568.5</c:v>
                </c:pt>
                <c:pt idx="1">
                  <c:v>576.5</c:v>
                </c:pt>
                <c:pt idx="2">
                  <c:v>675</c:v>
                </c:pt>
                <c:pt idx="3">
                  <c:v>667</c:v>
                </c:pt>
                <c:pt idx="4">
                  <c:v>622.5</c:v>
                </c:pt>
                <c:pt idx="5">
                  <c:v>606.5</c:v>
                </c:pt>
                <c:pt idx="6">
                  <c:v>674</c:v>
                </c:pt>
                <c:pt idx="7">
                  <c:v>630.5</c:v>
                </c:pt>
                <c:pt idx="8">
                  <c:v>605.5</c:v>
                </c:pt>
                <c:pt idx="9">
                  <c:v>571</c:v>
                </c:pt>
                <c:pt idx="10">
                  <c:v>564</c:v>
                </c:pt>
                <c:pt idx="11">
                  <c:v>584.5</c:v>
                </c:pt>
                <c:pt idx="12">
                  <c:v>653.5</c:v>
                </c:pt>
                <c:pt idx="13">
                  <c:v>616</c:v>
                </c:pt>
                <c:pt idx="14">
                  <c:v>662.5</c:v>
                </c:pt>
                <c:pt idx="15">
                  <c:v>595.5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363984"/>
        <c:axId val="318364544"/>
      </c:barChart>
      <c:catAx>
        <c:axId val="31836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3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36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36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60608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C12" sqref="C1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6" t="s">
        <v>60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2" t="s">
        <v>56</v>
      </c>
      <c r="B5" s="92"/>
      <c r="C5" s="92"/>
      <c r="D5" s="96" t="s">
        <v>113</v>
      </c>
      <c r="E5" s="96"/>
      <c r="F5" s="96"/>
      <c r="G5" s="96"/>
      <c r="H5" s="96"/>
      <c r="I5" s="92" t="s">
        <v>53</v>
      </c>
      <c r="J5" s="92"/>
      <c r="K5" s="92"/>
      <c r="L5" s="97"/>
      <c r="M5" s="97"/>
      <c r="N5" s="97"/>
      <c r="O5" s="12"/>
      <c r="P5" s="92" t="s">
        <v>57</v>
      </c>
      <c r="Q5" s="92"/>
      <c r="R5" s="92"/>
      <c r="S5" s="95" t="s">
        <v>63</v>
      </c>
      <c r="T5" s="95"/>
      <c r="U5" s="95"/>
    </row>
    <row r="6" spans="1:28" ht="12.75" customHeight="1" x14ac:dyDescent="0.2">
      <c r="A6" s="92" t="s">
        <v>55</v>
      </c>
      <c r="B6" s="92"/>
      <c r="C6" s="92"/>
      <c r="D6" s="93" t="s">
        <v>114</v>
      </c>
      <c r="E6" s="93"/>
      <c r="F6" s="93"/>
      <c r="G6" s="93"/>
      <c r="H6" s="93"/>
      <c r="I6" s="92" t="s">
        <v>59</v>
      </c>
      <c r="J6" s="92"/>
      <c r="K6" s="92"/>
      <c r="L6" s="98">
        <v>2</v>
      </c>
      <c r="M6" s="98"/>
      <c r="N6" s="98"/>
      <c r="O6" s="42"/>
      <c r="P6" s="92" t="s">
        <v>58</v>
      </c>
      <c r="Q6" s="92"/>
      <c r="R6" s="92"/>
      <c r="S6" s="105">
        <v>42850</v>
      </c>
      <c r="T6" s="105"/>
      <c r="U6" s="105"/>
    </row>
    <row r="7" spans="1:28" ht="7.5" customHeight="1" x14ac:dyDescent="0.2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 x14ac:dyDescent="0.2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 x14ac:dyDescent="0.2">
      <c r="A10" s="18" t="s">
        <v>11</v>
      </c>
      <c r="B10" s="46">
        <v>95</v>
      </c>
      <c r="C10" s="46">
        <v>155</v>
      </c>
      <c r="D10" s="46">
        <v>42</v>
      </c>
      <c r="E10" s="46">
        <v>17</v>
      </c>
      <c r="F10" s="6">
        <f t="shared" ref="F10:F22" si="0">B10*0.5+C10*1+D10*2+E10*2.5</f>
        <v>329</v>
      </c>
      <c r="G10" s="2"/>
      <c r="H10" s="19" t="s">
        <v>4</v>
      </c>
      <c r="I10" s="46">
        <v>112</v>
      </c>
      <c r="J10" s="46">
        <v>191</v>
      </c>
      <c r="K10" s="46">
        <v>41</v>
      </c>
      <c r="L10" s="46">
        <v>23</v>
      </c>
      <c r="M10" s="6">
        <f t="shared" ref="M10:M22" si="1">I10*0.5+J10*1+K10*2+L10*2.5</f>
        <v>386.5</v>
      </c>
      <c r="N10" s="9">
        <f>F20+F21+F22+M10</f>
        <v>1429</v>
      </c>
      <c r="O10" s="19" t="s">
        <v>43</v>
      </c>
      <c r="P10" s="46">
        <v>103</v>
      </c>
      <c r="Q10" s="46">
        <v>198</v>
      </c>
      <c r="R10" s="46">
        <v>43</v>
      </c>
      <c r="S10" s="46">
        <v>19</v>
      </c>
      <c r="T10" s="6">
        <f t="shared" ref="T10:T21" si="2">P10*0.5+Q10*1+R10*2+S10*2.5</f>
        <v>383</v>
      </c>
      <c r="U10" s="10"/>
      <c r="AB10" s="1"/>
    </row>
    <row r="11" spans="1:28" ht="24" customHeight="1" x14ac:dyDescent="0.2">
      <c r="A11" s="18" t="s">
        <v>14</v>
      </c>
      <c r="B11" s="46">
        <v>86</v>
      </c>
      <c r="C11" s="46">
        <v>177</v>
      </c>
      <c r="D11" s="46">
        <v>40</v>
      </c>
      <c r="E11" s="46">
        <v>28</v>
      </c>
      <c r="F11" s="6">
        <f t="shared" si="0"/>
        <v>370</v>
      </c>
      <c r="G11" s="2"/>
      <c r="H11" s="19" t="s">
        <v>5</v>
      </c>
      <c r="I11" s="46">
        <v>126</v>
      </c>
      <c r="J11" s="46">
        <v>182</v>
      </c>
      <c r="K11" s="46">
        <v>37</v>
      </c>
      <c r="L11" s="46">
        <v>20</v>
      </c>
      <c r="M11" s="6">
        <f t="shared" si="1"/>
        <v>369</v>
      </c>
      <c r="N11" s="9">
        <f>F21+F22+M10+M11</f>
        <v>1469</v>
      </c>
      <c r="O11" s="19" t="s">
        <v>44</v>
      </c>
      <c r="P11" s="46">
        <v>88</v>
      </c>
      <c r="Q11" s="46">
        <v>159</v>
      </c>
      <c r="R11" s="46">
        <v>42</v>
      </c>
      <c r="S11" s="46">
        <v>16</v>
      </c>
      <c r="T11" s="6">
        <f t="shared" si="2"/>
        <v>327</v>
      </c>
      <c r="U11" s="2"/>
      <c r="AB11" s="1"/>
    </row>
    <row r="12" spans="1:28" ht="24" customHeight="1" x14ac:dyDescent="0.2">
      <c r="A12" s="18" t="s">
        <v>17</v>
      </c>
      <c r="B12" s="46">
        <v>76</v>
      </c>
      <c r="C12" s="46">
        <v>155</v>
      </c>
      <c r="D12" s="46">
        <v>36</v>
      </c>
      <c r="E12" s="46">
        <v>18</v>
      </c>
      <c r="F12" s="6">
        <f t="shared" si="0"/>
        <v>310</v>
      </c>
      <c r="G12" s="2"/>
      <c r="H12" s="19" t="s">
        <v>6</v>
      </c>
      <c r="I12" s="46">
        <v>108</v>
      </c>
      <c r="J12" s="46">
        <v>174</v>
      </c>
      <c r="K12" s="46">
        <v>38</v>
      </c>
      <c r="L12" s="46">
        <v>15</v>
      </c>
      <c r="M12" s="6">
        <f t="shared" si="1"/>
        <v>341.5</v>
      </c>
      <c r="N12" s="2">
        <f>F22+M10+M11+M12</f>
        <v>1479</v>
      </c>
      <c r="O12" s="19" t="s">
        <v>32</v>
      </c>
      <c r="P12" s="46">
        <v>114</v>
      </c>
      <c r="Q12" s="46">
        <v>174</v>
      </c>
      <c r="R12" s="46">
        <v>43</v>
      </c>
      <c r="S12" s="46">
        <v>15</v>
      </c>
      <c r="T12" s="6">
        <f t="shared" si="2"/>
        <v>354.5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176</v>
      </c>
      <c r="D13" s="46">
        <v>37</v>
      </c>
      <c r="E13" s="46">
        <v>16</v>
      </c>
      <c r="F13" s="6">
        <f t="shared" si="0"/>
        <v>335.5</v>
      </c>
      <c r="G13" s="2">
        <f t="shared" ref="G13:G19" si="3">F10+F11+F12+F13</f>
        <v>1344.5</v>
      </c>
      <c r="H13" s="19" t="s">
        <v>7</v>
      </c>
      <c r="I13" s="46">
        <v>140</v>
      </c>
      <c r="J13" s="46">
        <v>184</v>
      </c>
      <c r="K13" s="46">
        <v>37</v>
      </c>
      <c r="L13" s="46">
        <v>12</v>
      </c>
      <c r="M13" s="6">
        <f t="shared" si="1"/>
        <v>358</v>
      </c>
      <c r="N13" s="2">
        <f t="shared" ref="N13:N18" si="4">M10+M11+M12+M13</f>
        <v>1455</v>
      </c>
      <c r="O13" s="19" t="s">
        <v>33</v>
      </c>
      <c r="P13" s="46">
        <v>123</v>
      </c>
      <c r="Q13" s="46">
        <v>166</v>
      </c>
      <c r="R13" s="46">
        <v>38</v>
      </c>
      <c r="S13" s="46">
        <v>14</v>
      </c>
      <c r="T13" s="6">
        <f t="shared" si="2"/>
        <v>338.5</v>
      </c>
      <c r="U13" s="2">
        <f t="shared" ref="U13:U21" si="5">T10+T11+T12+T13</f>
        <v>1403</v>
      </c>
      <c r="AB13" s="48">
        <v>241</v>
      </c>
    </row>
    <row r="14" spans="1:28" ht="24" customHeight="1" x14ac:dyDescent="0.2">
      <c r="A14" s="18" t="s">
        <v>21</v>
      </c>
      <c r="B14" s="46">
        <v>90</v>
      </c>
      <c r="C14" s="46">
        <v>151</v>
      </c>
      <c r="D14" s="46">
        <v>50</v>
      </c>
      <c r="E14" s="46">
        <v>11</v>
      </c>
      <c r="F14" s="6">
        <f t="shared" si="0"/>
        <v>323.5</v>
      </c>
      <c r="G14" s="2">
        <f t="shared" si="3"/>
        <v>1339</v>
      </c>
      <c r="H14" s="19" t="s">
        <v>9</v>
      </c>
      <c r="I14" s="46">
        <v>136</v>
      </c>
      <c r="J14" s="46">
        <v>191</v>
      </c>
      <c r="K14" s="46">
        <v>41</v>
      </c>
      <c r="L14" s="46">
        <v>10</v>
      </c>
      <c r="M14" s="6">
        <f t="shared" si="1"/>
        <v>366</v>
      </c>
      <c r="N14" s="2">
        <f t="shared" si="4"/>
        <v>1434.5</v>
      </c>
      <c r="O14" s="19" t="s">
        <v>29</v>
      </c>
      <c r="P14" s="45">
        <v>130</v>
      </c>
      <c r="Q14" s="45">
        <v>190</v>
      </c>
      <c r="R14" s="45">
        <v>50</v>
      </c>
      <c r="S14" s="45">
        <v>18</v>
      </c>
      <c r="T14" s="6">
        <f t="shared" si="2"/>
        <v>400</v>
      </c>
      <c r="U14" s="2">
        <f t="shared" si="5"/>
        <v>1420</v>
      </c>
      <c r="AB14" s="48">
        <v>250</v>
      </c>
    </row>
    <row r="15" spans="1:28" ht="24" customHeight="1" x14ac:dyDescent="0.2">
      <c r="A15" s="18" t="s">
        <v>23</v>
      </c>
      <c r="B15" s="46">
        <v>35</v>
      </c>
      <c r="C15" s="46">
        <v>75</v>
      </c>
      <c r="D15" s="46">
        <v>12</v>
      </c>
      <c r="E15" s="46">
        <v>3</v>
      </c>
      <c r="F15" s="6">
        <f t="shared" si="0"/>
        <v>124</v>
      </c>
      <c r="G15" s="2">
        <f t="shared" si="3"/>
        <v>1093</v>
      </c>
      <c r="H15" s="19" t="s">
        <v>12</v>
      </c>
      <c r="I15" s="46">
        <v>125</v>
      </c>
      <c r="J15" s="46">
        <v>189</v>
      </c>
      <c r="K15" s="46">
        <v>40</v>
      </c>
      <c r="L15" s="46">
        <v>9</v>
      </c>
      <c r="M15" s="6">
        <f t="shared" si="1"/>
        <v>354</v>
      </c>
      <c r="N15" s="2">
        <f t="shared" si="4"/>
        <v>1419.5</v>
      </c>
      <c r="O15" s="18" t="s">
        <v>30</v>
      </c>
      <c r="P15" s="46">
        <v>124</v>
      </c>
      <c r="Q15" s="46">
        <v>211</v>
      </c>
      <c r="R15" s="45">
        <v>43</v>
      </c>
      <c r="S15" s="46">
        <v>22</v>
      </c>
      <c r="T15" s="6">
        <f t="shared" si="2"/>
        <v>414</v>
      </c>
      <c r="U15" s="2">
        <f t="shared" si="5"/>
        <v>1507</v>
      </c>
      <c r="AB15" s="48">
        <v>262</v>
      </c>
    </row>
    <row r="16" spans="1:28" ht="24" customHeight="1" x14ac:dyDescent="0.2">
      <c r="A16" s="18" t="s">
        <v>39</v>
      </c>
      <c r="B16" s="46">
        <v>120</v>
      </c>
      <c r="C16" s="46">
        <v>165</v>
      </c>
      <c r="D16" s="46">
        <v>40</v>
      </c>
      <c r="E16" s="46">
        <v>21</v>
      </c>
      <c r="F16" s="6">
        <f t="shared" si="0"/>
        <v>357.5</v>
      </c>
      <c r="G16" s="2">
        <f t="shared" si="3"/>
        <v>1140.5</v>
      </c>
      <c r="H16" s="19" t="s">
        <v>15</v>
      </c>
      <c r="I16" s="46">
        <v>100</v>
      </c>
      <c r="J16" s="46">
        <v>175</v>
      </c>
      <c r="K16" s="46">
        <v>38</v>
      </c>
      <c r="L16" s="46">
        <v>11</v>
      </c>
      <c r="M16" s="6">
        <f t="shared" si="1"/>
        <v>328.5</v>
      </c>
      <c r="N16" s="2">
        <f t="shared" si="4"/>
        <v>1406.5</v>
      </c>
      <c r="O16" s="19" t="s">
        <v>8</v>
      </c>
      <c r="P16" s="46">
        <v>138</v>
      </c>
      <c r="Q16" s="46">
        <v>206</v>
      </c>
      <c r="R16" s="46">
        <v>50</v>
      </c>
      <c r="S16" s="46">
        <v>23</v>
      </c>
      <c r="T16" s="6">
        <f t="shared" si="2"/>
        <v>432.5</v>
      </c>
      <c r="U16" s="2">
        <f t="shared" si="5"/>
        <v>1585</v>
      </c>
      <c r="AB16" s="48">
        <v>270.5</v>
      </c>
    </row>
    <row r="17" spans="1:28" ht="24" customHeight="1" x14ac:dyDescent="0.2">
      <c r="A17" s="18" t="s">
        <v>40</v>
      </c>
      <c r="B17" s="46">
        <v>97</v>
      </c>
      <c r="C17" s="46">
        <v>158</v>
      </c>
      <c r="D17" s="46">
        <v>50</v>
      </c>
      <c r="E17" s="46">
        <v>15</v>
      </c>
      <c r="F17" s="6">
        <f t="shared" si="0"/>
        <v>344</v>
      </c>
      <c r="G17" s="2">
        <f t="shared" si="3"/>
        <v>1149</v>
      </c>
      <c r="H17" s="19" t="s">
        <v>18</v>
      </c>
      <c r="I17" s="46">
        <v>79</v>
      </c>
      <c r="J17" s="46">
        <v>141</v>
      </c>
      <c r="K17" s="46">
        <v>36</v>
      </c>
      <c r="L17" s="46">
        <v>10</v>
      </c>
      <c r="M17" s="6">
        <f t="shared" si="1"/>
        <v>277.5</v>
      </c>
      <c r="N17" s="2">
        <f t="shared" si="4"/>
        <v>1326</v>
      </c>
      <c r="O17" s="19" t="s">
        <v>10</v>
      </c>
      <c r="P17" s="46">
        <v>121</v>
      </c>
      <c r="Q17" s="46">
        <v>189</v>
      </c>
      <c r="R17" s="46">
        <v>46</v>
      </c>
      <c r="S17" s="46">
        <v>25</v>
      </c>
      <c r="T17" s="6">
        <f t="shared" si="2"/>
        <v>404</v>
      </c>
      <c r="U17" s="2">
        <f t="shared" si="5"/>
        <v>1650.5</v>
      </c>
      <c r="AB17" s="48">
        <v>289.5</v>
      </c>
    </row>
    <row r="18" spans="1:28" ht="24" customHeight="1" x14ac:dyDescent="0.2">
      <c r="A18" s="18" t="s">
        <v>41</v>
      </c>
      <c r="B18" s="46">
        <v>71</v>
      </c>
      <c r="C18" s="46">
        <v>139</v>
      </c>
      <c r="D18" s="46">
        <v>44</v>
      </c>
      <c r="E18" s="46">
        <v>8</v>
      </c>
      <c r="F18" s="6">
        <f t="shared" si="0"/>
        <v>282.5</v>
      </c>
      <c r="G18" s="2">
        <f t="shared" si="3"/>
        <v>1108</v>
      </c>
      <c r="H18" s="19" t="s">
        <v>20</v>
      </c>
      <c r="I18" s="46">
        <v>82</v>
      </c>
      <c r="J18" s="46">
        <v>132</v>
      </c>
      <c r="K18" s="46">
        <v>41</v>
      </c>
      <c r="L18" s="46">
        <v>9</v>
      </c>
      <c r="M18" s="6">
        <f t="shared" si="1"/>
        <v>277.5</v>
      </c>
      <c r="N18" s="2">
        <f t="shared" si="4"/>
        <v>1237.5</v>
      </c>
      <c r="O18" s="19" t="s">
        <v>13</v>
      </c>
      <c r="P18" s="46">
        <v>119</v>
      </c>
      <c r="Q18" s="46">
        <v>178</v>
      </c>
      <c r="R18" s="46">
        <v>42</v>
      </c>
      <c r="S18" s="46">
        <v>22</v>
      </c>
      <c r="T18" s="6">
        <f t="shared" si="2"/>
        <v>376.5</v>
      </c>
      <c r="U18" s="2">
        <f t="shared" si="5"/>
        <v>1627</v>
      </c>
      <c r="AB18" s="48">
        <v>291</v>
      </c>
    </row>
    <row r="19" spans="1:28" ht="24" customHeight="1" thickBot="1" x14ac:dyDescent="0.25">
      <c r="A19" s="21" t="s">
        <v>42</v>
      </c>
      <c r="B19" s="47">
        <v>79</v>
      </c>
      <c r="C19" s="47">
        <v>167</v>
      </c>
      <c r="D19" s="47">
        <v>40</v>
      </c>
      <c r="E19" s="47">
        <v>12</v>
      </c>
      <c r="F19" s="7">
        <f t="shared" si="0"/>
        <v>316.5</v>
      </c>
      <c r="G19" s="3">
        <f t="shared" si="3"/>
        <v>1300.5</v>
      </c>
      <c r="H19" s="20" t="s">
        <v>22</v>
      </c>
      <c r="I19" s="45">
        <v>126</v>
      </c>
      <c r="J19" s="45">
        <v>142</v>
      </c>
      <c r="K19" s="45">
        <v>35</v>
      </c>
      <c r="L19" s="45">
        <v>17</v>
      </c>
      <c r="M19" s="6">
        <f t="shared" si="1"/>
        <v>317.5</v>
      </c>
      <c r="N19" s="2">
        <f>M16+M17+M18+M19</f>
        <v>1201</v>
      </c>
      <c r="O19" s="19" t="s">
        <v>16</v>
      </c>
      <c r="P19" s="46">
        <v>111</v>
      </c>
      <c r="Q19" s="46">
        <v>168</v>
      </c>
      <c r="R19" s="46">
        <v>39</v>
      </c>
      <c r="S19" s="46">
        <v>20</v>
      </c>
      <c r="T19" s="6">
        <f t="shared" si="2"/>
        <v>351.5</v>
      </c>
      <c r="U19" s="2">
        <f t="shared" si="5"/>
        <v>1564.5</v>
      </c>
      <c r="AB19" s="48">
        <v>294</v>
      </c>
    </row>
    <row r="20" spans="1:28" ht="24" customHeight="1" x14ac:dyDescent="0.2">
      <c r="A20" s="19" t="s">
        <v>27</v>
      </c>
      <c r="B20" s="45">
        <v>81</v>
      </c>
      <c r="C20" s="45">
        <v>157</v>
      </c>
      <c r="D20" s="45">
        <v>42</v>
      </c>
      <c r="E20" s="45">
        <v>19</v>
      </c>
      <c r="F20" s="8">
        <f t="shared" si="0"/>
        <v>329</v>
      </c>
      <c r="G20" s="35"/>
      <c r="H20" s="19" t="s">
        <v>24</v>
      </c>
      <c r="I20" s="46">
        <v>111</v>
      </c>
      <c r="J20" s="46">
        <v>131</v>
      </c>
      <c r="K20" s="46">
        <v>45</v>
      </c>
      <c r="L20" s="46">
        <v>9</v>
      </c>
      <c r="M20" s="8">
        <f t="shared" si="1"/>
        <v>299</v>
      </c>
      <c r="N20" s="2">
        <f>M17+M18+M19+M20</f>
        <v>1171.5</v>
      </c>
      <c r="O20" s="19" t="s">
        <v>45</v>
      </c>
      <c r="P20" s="45">
        <v>98</v>
      </c>
      <c r="Q20" s="45">
        <v>154</v>
      </c>
      <c r="R20" s="46">
        <v>38</v>
      </c>
      <c r="S20" s="45">
        <v>18</v>
      </c>
      <c r="T20" s="8">
        <f t="shared" si="2"/>
        <v>324</v>
      </c>
      <c r="U20" s="2">
        <f t="shared" si="5"/>
        <v>1456</v>
      </c>
      <c r="AB20" s="48">
        <v>299</v>
      </c>
    </row>
    <row r="21" spans="1:28" ht="24" customHeight="1" thickBot="1" x14ac:dyDescent="0.25">
      <c r="A21" s="19" t="s">
        <v>28</v>
      </c>
      <c r="B21" s="46">
        <v>98</v>
      </c>
      <c r="C21" s="46">
        <v>160</v>
      </c>
      <c r="D21" s="46">
        <v>40</v>
      </c>
      <c r="E21" s="46">
        <v>17</v>
      </c>
      <c r="F21" s="6">
        <f t="shared" si="0"/>
        <v>331.5</v>
      </c>
      <c r="G21" s="36"/>
      <c r="H21" s="20" t="s">
        <v>25</v>
      </c>
      <c r="I21" s="46">
        <v>102</v>
      </c>
      <c r="J21" s="46">
        <v>155</v>
      </c>
      <c r="K21" s="46">
        <v>42</v>
      </c>
      <c r="L21" s="46">
        <v>11</v>
      </c>
      <c r="M21" s="6">
        <f t="shared" si="1"/>
        <v>317.5</v>
      </c>
      <c r="N21" s="2">
        <f>M18+M19+M20+M21</f>
        <v>1211.5</v>
      </c>
      <c r="O21" s="21" t="s">
        <v>46</v>
      </c>
      <c r="P21" s="47">
        <v>90</v>
      </c>
      <c r="Q21" s="47">
        <v>143</v>
      </c>
      <c r="R21" s="47">
        <v>32</v>
      </c>
      <c r="S21" s="47">
        <v>17</v>
      </c>
      <c r="T21" s="7">
        <f t="shared" si="2"/>
        <v>294.5</v>
      </c>
      <c r="U21" s="3">
        <f t="shared" si="5"/>
        <v>1346.5</v>
      </c>
      <c r="AB21" s="48">
        <v>299.5</v>
      </c>
    </row>
    <row r="22" spans="1:28" ht="24" customHeight="1" thickBot="1" x14ac:dyDescent="0.25">
      <c r="A22" s="19" t="s">
        <v>1</v>
      </c>
      <c r="B22" s="46">
        <v>108</v>
      </c>
      <c r="C22" s="46">
        <v>196</v>
      </c>
      <c r="D22" s="46">
        <v>46</v>
      </c>
      <c r="E22" s="46">
        <v>16</v>
      </c>
      <c r="F22" s="6">
        <f t="shared" si="0"/>
        <v>382</v>
      </c>
      <c r="G22" s="2"/>
      <c r="H22" s="21" t="s">
        <v>26</v>
      </c>
      <c r="I22" s="47">
        <v>96</v>
      </c>
      <c r="J22" s="47">
        <v>167</v>
      </c>
      <c r="K22" s="47">
        <v>41</v>
      </c>
      <c r="L22" s="47">
        <v>10</v>
      </c>
      <c r="M22" s="6">
        <f t="shared" si="1"/>
        <v>322</v>
      </c>
      <c r="N22" s="3">
        <f>M19+M20+M21+M22</f>
        <v>1256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1344.5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1479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1650.5</v>
      </c>
      <c r="AB23" s="1"/>
    </row>
    <row r="24" spans="1:28" ht="13.5" customHeight="1" x14ac:dyDescent="0.2">
      <c r="A24" s="83"/>
      <c r="B24" s="84"/>
      <c r="C24" s="49" t="s">
        <v>73</v>
      </c>
      <c r="D24" s="52"/>
      <c r="E24" s="52"/>
      <c r="F24" s="53" t="s">
        <v>65</v>
      </c>
      <c r="G24" s="54"/>
      <c r="H24" s="83"/>
      <c r="I24" s="84"/>
      <c r="J24" s="49" t="s">
        <v>73</v>
      </c>
      <c r="K24" s="52"/>
      <c r="L24" s="52"/>
      <c r="M24" s="53" t="s">
        <v>75</v>
      </c>
      <c r="N24" s="54"/>
      <c r="O24" s="83"/>
      <c r="P24" s="84"/>
      <c r="Q24" s="49" t="s">
        <v>73</v>
      </c>
      <c r="R24" s="52"/>
      <c r="S24" s="52"/>
      <c r="T24" s="53" t="s">
        <v>86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C12" sqref="C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6" t="str">
        <f>'G-1'!E4:H4</f>
        <v>DE OBRA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2" t="s">
        <v>56</v>
      </c>
      <c r="B5" s="92"/>
      <c r="C5" s="92"/>
      <c r="D5" s="96" t="str">
        <f>'G-1'!D5:H5</f>
        <v>CL 17 - CR 18-19</v>
      </c>
      <c r="E5" s="96"/>
      <c r="F5" s="96"/>
      <c r="G5" s="96"/>
      <c r="H5" s="96"/>
      <c r="I5" s="92" t="s">
        <v>53</v>
      </c>
      <c r="J5" s="92"/>
      <c r="K5" s="92"/>
      <c r="L5" s="97">
        <f>'G-1'!L5:N5</f>
        <v>0</v>
      </c>
      <c r="M5" s="97"/>
      <c r="N5" s="97"/>
      <c r="O5" s="12"/>
      <c r="P5" s="92" t="s">
        <v>57</v>
      </c>
      <c r="Q5" s="92"/>
      <c r="R5" s="92"/>
      <c r="S5" s="95" t="s">
        <v>61</v>
      </c>
      <c r="T5" s="95"/>
      <c r="U5" s="95"/>
    </row>
    <row r="6" spans="1:28" ht="12.75" customHeight="1" x14ac:dyDescent="0.2">
      <c r="A6" s="92" t="s">
        <v>55</v>
      </c>
      <c r="B6" s="92"/>
      <c r="C6" s="92"/>
      <c r="D6" s="106" t="s">
        <v>115</v>
      </c>
      <c r="E6" s="106"/>
      <c r="F6" s="106"/>
      <c r="G6" s="106"/>
      <c r="H6" s="106"/>
      <c r="I6" s="92" t="s">
        <v>59</v>
      </c>
      <c r="J6" s="92"/>
      <c r="K6" s="92"/>
      <c r="L6" s="98">
        <v>2</v>
      </c>
      <c r="M6" s="98"/>
      <c r="N6" s="98"/>
      <c r="O6" s="42"/>
      <c r="P6" s="92" t="s">
        <v>58</v>
      </c>
      <c r="Q6" s="92"/>
      <c r="R6" s="92"/>
      <c r="S6" s="105">
        <f>'G-1'!S6:U6</f>
        <v>42850</v>
      </c>
      <c r="T6" s="105"/>
      <c r="U6" s="105"/>
    </row>
    <row r="7" spans="1:28" ht="7.5" customHeight="1" x14ac:dyDescent="0.2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 x14ac:dyDescent="0.2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 x14ac:dyDescent="0.2">
      <c r="A10" s="18" t="s">
        <v>11</v>
      </c>
      <c r="B10" s="46">
        <v>151</v>
      </c>
      <c r="C10" s="46">
        <v>196</v>
      </c>
      <c r="D10" s="46">
        <v>46</v>
      </c>
      <c r="E10" s="46">
        <v>12</v>
      </c>
      <c r="F10" s="6">
        <f t="shared" ref="F10:F22" si="0">B10*0.5+C10*1+D10*2+E10*2.5</f>
        <v>393.5</v>
      </c>
      <c r="G10" s="2"/>
      <c r="H10" s="19" t="s">
        <v>4</v>
      </c>
      <c r="I10" s="46">
        <v>64</v>
      </c>
      <c r="J10" s="46">
        <v>133</v>
      </c>
      <c r="K10" s="46">
        <v>39</v>
      </c>
      <c r="L10" s="46">
        <v>15</v>
      </c>
      <c r="M10" s="6">
        <f t="shared" ref="M10:M22" si="1">I10*0.5+J10*1+K10*2+L10*2.5</f>
        <v>280.5</v>
      </c>
      <c r="N10" s="9">
        <f>F20+F21+F22+M10</f>
        <v>1058</v>
      </c>
      <c r="O10" s="19" t="s">
        <v>43</v>
      </c>
      <c r="P10" s="46">
        <v>108</v>
      </c>
      <c r="Q10" s="46">
        <v>156</v>
      </c>
      <c r="R10" s="46">
        <v>40</v>
      </c>
      <c r="S10" s="46">
        <v>24</v>
      </c>
      <c r="T10" s="6">
        <f t="shared" ref="T10:T21" si="2">P10*0.5+Q10*1+R10*2+S10*2.5</f>
        <v>350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197</v>
      </c>
      <c r="D11" s="46">
        <v>60</v>
      </c>
      <c r="E11" s="46">
        <v>15</v>
      </c>
      <c r="F11" s="6">
        <f t="shared" si="0"/>
        <v>401</v>
      </c>
      <c r="G11" s="2"/>
      <c r="H11" s="19" t="s">
        <v>5</v>
      </c>
      <c r="I11" s="46">
        <v>89</v>
      </c>
      <c r="J11" s="46">
        <v>119</v>
      </c>
      <c r="K11" s="46">
        <v>35</v>
      </c>
      <c r="L11" s="46">
        <v>8</v>
      </c>
      <c r="M11" s="6">
        <f t="shared" si="1"/>
        <v>253.5</v>
      </c>
      <c r="N11" s="9">
        <f>F21+F22+M10+M11</f>
        <v>1072</v>
      </c>
      <c r="O11" s="19" t="s">
        <v>44</v>
      </c>
      <c r="P11" s="46">
        <v>100</v>
      </c>
      <c r="Q11" s="46">
        <v>156</v>
      </c>
      <c r="R11" s="46">
        <v>45</v>
      </c>
      <c r="S11" s="46">
        <v>20</v>
      </c>
      <c r="T11" s="6">
        <f t="shared" si="2"/>
        <v>346</v>
      </c>
      <c r="U11" s="2"/>
      <c r="AB11" s="1"/>
    </row>
    <row r="12" spans="1:28" ht="24" customHeight="1" x14ac:dyDescent="0.2">
      <c r="A12" s="18" t="s">
        <v>17</v>
      </c>
      <c r="B12" s="46">
        <v>149</v>
      </c>
      <c r="C12" s="46">
        <v>176</v>
      </c>
      <c r="D12" s="46">
        <v>45</v>
      </c>
      <c r="E12" s="46">
        <v>8</v>
      </c>
      <c r="F12" s="6">
        <f t="shared" si="0"/>
        <v>360.5</v>
      </c>
      <c r="G12" s="2"/>
      <c r="H12" s="19" t="s">
        <v>6</v>
      </c>
      <c r="I12" s="46">
        <v>87</v>
      </c>
      <c r="J12" s="46">
        <v>112</v>
      </c>
      <c r="K12" s="46">
        <v>41</v>
      </c>
      <c r="L12" s="46">
        <v>11</v>
      </c>
      <c r="M12" s="6">
        <f t="shared" si="1"/>
        <v>265</v>
      </c>
      <c r="N12" s="2">
        <f>F22+M10+M11+M12</f>
        <v>1092</v>
      </c>
      <c r="O12" s="19" t="s">
        <v>32</v>
      </c>
      <c r="P12" s="46">
        <v>109</v>
      </c>
      <c r="Q12" s="46">
        <v>139</v>
      </c>
      <c r="R12" s="46">
        <v>41</v>
      </c>
      <c r="S12" s="46">
        <v>15</v>
      </c>
      <c r="T12" s="6">
        <f t="shared" si="2"/>
        <v>313</v>
      </c>
      <c r="U12" s="2"/>
      <c r="AB12" s="1"/>
    </row>
    <row r="13" spans="1:28" ht="24" customHeight="1" x14ac:dyDescent="0.2">
      <c r="A13" s="18" t="s">
        <v>19</v>
      </c>
      <c r="B13" s="46">
        <v>130</v>
      </c>
      <c r="C13" s="46">
        <v>156</v>
      </c>
      <c r="D13" s="46">
        <v>43</v>
      </c>
      <c r="E13" s="46">
        <v>18</v>
      </c>
      <c r="F13" s="6">
        <f t="shared" si="0"/>
        <v>352</v>
      </c>
      <c r="G13" s="2">
        <f t="shared" ref="G13:G19" si="3">F10+F11+F12+F13</f>
        <v>1507</v>
      </c>
      <c r="H13" s="19" t="s">
        <v>7</v>
      </c>
      <c r="I13" s="46">
        <v>127</v>
      </c>
      <c r="J13" s="46">
        <v>139</v>
      </c>
      <c r="K13" s="46">
        <v>38</v>
      </c>
      <c r="L13" s="46">
        <v>15</v>
      </c>
      <c r="M13" s="6">
        <f t="shared" si="1"/>
        <v>316</v>
      </c>
      <c r="N13" s="2">
        <f t="shared" ref="N13:N18" si="4">M10+M11+M12+M13</f>
        <v>1115</v>
      </c>
      <c r="O13" s="19" t="s">
        <v>33</v>
      </c>
      <c r="P13" s="46">
        <v>86</v>
      </c>
      <c r="Q13" s="46">
        <v>150</v>
      </c>
      <c r="R13" s="46">
        <v>51</v>
      </c>
      <c r="S13" s="46">
        <v>17</v>
      </c>
      <c r="T13" s="6">
        <f t="shared" si="2"/>
        <v>337.5</v>
      </c>
      <c r="U13" s="2">
        <f t="shared" ref="U13:U21" si="5">T10+T11+T12+T13</f>
        <v>1346.5</v>
      </c>
      <c r="AB13" s="48">
        <v>212.5</v>
      </c>
    </row>
    <row r="14" spans="1:28" ht="24" customHeight="1" x14ac:dyDescent="0.2">
      <c r="A14" s="18" t="s">
        <v>21</v>
      </c>
      <c r="B14" s="46">
        <v>128</v>
      </c>
      <c r="C14" s="46">
        <v>182</v>
      </c>
      <c r="D14" s="46">
        <v>54</v>
      </c>
      <c r="E14" s="46">
        <v>13</v>
      </c>
      <c r="F14" s="6">
        <f t="shared" si="0"/>
        <v>386.5</v>
      </c>
      <c r="G14" s="2">
        <f t="shared" si="3"/>
        <v>1500</v>
      </c>
      <c r="H14" s="19" t="s">
        <v>9</v>
      </c>
      <c r="I14" s="46">
        <v>109</v>
      </c>
      <c r="J14" s="46">
        <v>121</v>
      </c>
      <c r="K14" s="46">
        <v>32</v>
      </c>
      <c r="L14" s="46">
        <v>10</v>
      </c>
      <c r="M14" s="6">
        <f t="shared" si="1"/>
        <v>264.5</v>
      </c>
      <c r="N14" s="2">
        <f t="shared" si="4"/>
        <v>1099</v>
      </c>
      <c r="O14" s="19" t="s">
        <v>29</v>
      </c>
      <c r="P14" s="45">
        <v>131</v>
      </c>
      <c r="Q14" s="45">
        <v>132</v>
      </c>
      <c r="R14" s="45">
        <v>48</v>
      </c>
      <c r="S14" s="45">
        <v>12</v>
      </c>
      <c r="T14" s="6">
        <f t="shared" si="2"/>
        <v>323.5</v>
      </c>
      <c r="U14" s="2">
        <f t="shared" si="5"/>
        <v>1320</v>
      </c>
      <c r="AB14" s="48">
        <v>226</v>
      </c>
    </row>
    <row r="15" spans="1:28" ht="24" customHeight="1" x14ac:dyDescent="0.2">
      <c r="A15" s="18" t="s">
        <v>23</v>
      </c>
      <c r="B15" s="46">
        <v>86</v>
      </c>
      <c r="C15" s="46">
        <v>166</v>
      </c>
      <c r="D15" s="46">
        <v>43</v>
      </c>
      <c r="E15" s="46">
        <v>13</v>
      </c>
      <c r="F15" s="6">
        <f t="shared" si="0"/>
        <v>327.5</v>
      </c>
      <c r="G15" s="2">
        <f t="shared" si="3"/>
        <v>1426.5</v>
      </c>
      <c r="H15" s="19" t="s">
        <v>12</v>
      </c>
      <c r="I15" s="46">
        <v>100</v>
      </c>
      <c r="J15" s="46">
        <v>119</v>
      </c>
      <c r="K15" s="46">
        <v>30</v>
      </c>
      <c r="L15" s="46">
        <v>9</v>
      </c>
      <c r="M15" s="6">
        <f t="shared" si="1"/>
        <v>251.5</v>
      </c>
      <c r="N15" s="2">
        <f t="shared" si="4"/>
        <v>1097</v>
      </c>
      <c r="O15" s="18" t="s">
        <v>30</v>
      </c>
      <c r="P15" s="46">
        <v>92</v>
      </c>
      <c r="Q15" s="46">
        <v>146</v>
      </c>
      <c r="R15" s="46">
        <v>46</v>
      </c>
      <c r="S15" s="46">
        <v>13</v>
      </c>
      <c r="T15" s="6">
        <f t="shared" si="2"/>
        <v>316.5</v>
      </c>
      <c r="U15" s="2">
        <f t="shared" si="5"/>
        <v>1290.5</v>
      </c>
      <c r="AB15" s="48">
        <v>233.5</v>
      </c>
    </row>
    <row r="16" spans="1:28" ht="24" customHeight="1" x14ac:dyDescent="0.2">
      <c r="A16" s="18" t="s">
        <v>39</v>
      </c>
      <c r="B16" s="46">
        <v>91</v>
      </c>
      <c r="C16" s="46">
        <v>168</v>
      </c>
      <c r="D16" s="46">
        <v>38</v>
      </c>
      <c r="E16" s="46">
        <v>16</v>
      </c>
      <c r="F16" s="6">
        <f t="shared" si="0"/>
        <v>329.5</v>
      </c>
      <c r="G16" s="2">
        <f t="shared" si="3"/>
        <v>1395.5</v>
      </c>
      <c r="H16" s="19" t="s">
        <v>15</v>
      </c>
      <c r="I16" s="46">
        <v>99</v>
      </c>
      <c r="J16" s="46">
        <v>115</v>
      </c>
      <c r="K16" s="46">
        <v>29</v>
      </c>
      <c r="L16" s="46">
        <v>8</v>
      </c>
      <c r="M16" s="6">
        <f t="shared" si="1"/>
        <v>242.5</v>
      </c>
      <c r="N16" s="2">
        <f t="shared" si="4"/>
        <v>1074.5</v>
      </c>
      <c r="O16" s="19" t="s">
        <v>8</v>
      </c>
      <c r="P16" s="46">
        <v>102</v>
      </c>
      <c r="Q16" s="46">
        <v>153</v>
      </c>
      <c r="R16" s="46">
        <v>42</v>
      </c>
      <c r="S16" s="46">
        <v>15</v>
      </c>
      <c r="T16" s="6">
        <f t="shared" si="2"/>
        <v>325.5</v>
      </c>
      <c r="U16" s="2">
        <f t="shared" si="5"/>
        <v>1303</v>
      </c>
      <c r="AB16" s="48">
        <v>234</v>
      </c>
    </row>
    <row r="17" spans="1:28" ht="24" customHeight="1" x14ac:dyDescent="0.2">
      <c r="A17" s="18" t="s">
        <v>40</v>
      </c>
      <c r="B17" s="46">
        <v>92</v>
      </c>
      <c r="C17" s="46">
        <v>147</v>
      </c>
      <c r="D17" s="46">
        <v>32</v>
      </c>
      <c r="E17" s="46">
        <v>15</v>
      </c>
      <c r="F17" s="6">
        <f t="shared" si="0"/>
        <v>294.5</v>
      </c>
      <c r="G17" s="2">
        <f t="shared" si="3"/>
        <v>1338</v>
      </c>
      <c r="H17" s="19" t="s">
        <v>18</v>
      </c>
      <c r="I17" s="46">
        <v>93</v>
      </c>
      <c r="J17" s="46">
        <v>139</v>
      </c>
      <c r="K17" s="46">
        <v>38</v>
      </c>
      <c r="L17" s="46">
        <v>10</v>
      </c>
      <c r="M17" s="6">
        <f t="shared" si="1"/>
        <v>286.5</v>
      </c>
      <c r="N17" s="2">
        <f t="shared" si="4"/>
        <v>1045</v>
      </c>
      <c r="O17" s="19" t="s">
        <v>10</v>
      </c>
      <c r="P17" s="46">
        <v>111</v>
      </c>
      <c r="Q17" s="46">
        <v>148</v>
      </c>
      <c r="R17" s="46">
        <v>40</v>
      </c>
      <c r="S17" s="46">
        <v>12</v>
      </c>
      <c r="T17" s="6">
        <f t="shared" si="2"/>
        <v>313.5</v>
      </c>
      <c r="U17" s="2">
        <f t="shared" si="5"/>
        <v>1279</v>
      </c>
      <c r="AB17" s="48">
        <v>248</v>
      </c>
    </row>
    <row r="18" spans="1:28" ht="24" customHeight="1" x14ac:dyDescent="0.2">
      <c r="A18" s="18" t="s">
        <v>41</v>
      </c>
      <c r="B18" s="46">
        <v>101</v>
      </c>
      <c r="C18" s="46">
        <v>151</v>
      </c>
      <c r="D18" s="46">
        <v>36</v>
      </c>
      <c r="E18" s="46">
        <v>12</v>
      </c>
      <c r="F18" s="6">
        <f t="shared" si="0"/>
        <v>303.5</v>
      </c>
      <c r="G18" s="2">
        <f t="shared" si="3"/>
        <v>1255</v>
      </c>
      <c r="H18" s="19" t="s">
        <v>20</v>
      </c>
      <c r="I18" s="46">
        <v>106</v>
      </c>
      <c r="J18" s="46">
        <v>132</v>
      </c>
      <c r="K18" s="46">
        <v>46</v>
      </c>
      <c r="L18" s="46">
        <v>12</v>
      </c>
      <c r="M18" s="6">
        <f t="shared" si="1"/>
        <v>307</v>
      </c>
      <c r="N18" s="2">
        <f t="shared" si="4"/>
        <v>1087.5</v>
      </c>
      <c r="O18" s="19" t="s">
        <v>13</v>
      </c>
      <c r="P18" s="46">
        <v>100</v>
      </c>
      <c r="Q18" s="46">
        <v>135</v>
      </c>
      <c r="R18" s="46">
        <v>38</v>
      </c>
      <c r="S18" s="46">
        <v>11</v>
      </c>
      <c r="T18" s="6">
        <f t="shared" si="2"/>
        <v>288.5</v>
      </c>
      <c r="U18" s="2">
        <f t="shared" si="5"/>
        <v>1244</v>
      </c>
      <c r="AB18" s="48">
        <v>248</v>
      </c>
    </row>
    <row r="19" spans="1:28" ht="24" customHeight="1" thickBot="1" x14ac:dyDescent="0.25">
      <c r="A19" s="21" t="s">
        <v>42</v>
      </c>
      <c r="B19" s="47">
        <v>100</v>
      </c>
      <c r="C19" s="47">
        <v>138</v>
      </c>
      <c r="D19" s="47">
        <v>34</v>
      </c>
      <c r="E19" s="47">
        <v>11</v>
      </c>
      <c r="F19" s="7">
        <f t="shared" si="0"/>
        <v>283.5</v>
      </c>
      <c r="G19" s="3">
        <f t="shared" si="3"/>
        <v>1211</v>
      </c>
      <c r="H19" s="20" t="s">
        <v>22</v>
      </c>
      <c r="I19" s="45">
        <v>105</v>
      </c>
      <c r="J19" s="45">
        <v>166</v>
      </c>
      <c r="K19" s="45">
        <v>45</v>
      </c>
      <c r="L19" s="45">
        <v>11</v>
      </c>
      <c r="M19" s="6">
        <f t="shared" si="1"/>
        <v>336</v>
      </c>
      <c r="N19" s="2">
        <f>M16+M17+M18+M19</f>
        <v>1172</v>
      </c>
      <c r="O19" s="19" t="s">
        <v>16</v>
      </c>
      <c r="P19" s="46">
        <v>98</v>
      </c>
      <c r="Q19" s="46">
        <v>130</v>
      </c>
      <c r="R19" s="46">
        <v>35</v>
      </c>
      <c r="S19" s="46">
        <v>10</v>
      </c>
      <c r="T19" s="6">
        <f t="shared" si="2"/>
        <v>274</v>
      </c>
      <c r="U19" s="2">
        <f t="shared" si="5"/>
        <v>1201.5</v>
      </c>
      <c r="AB19" s="48">
        <v>262</v>
      </c>
    </row>
    <row r="20" spans="1:28" ht="24" customHeight="1" x14ac:dyDescent="0.2">
      <c r="A20" s="19" t="s">
        <v>27</v>
      </c>
      <c r="B20" s="45">
        <v>72</v>
      </c>
      <c r="C20" s="45">
        <v>110</v>
      </c>
      <c r="D20" s="45">
        <v>33</v>
      </c>
      <c r="E20" s="45">
        <v>11</v>
      </c>
      <c r="F20" s="8">
        <f t="shared" si="0"/>
        <v>239.5</v>
      </c>
      <c r="G20" s="35"/>
      <c r="H20" s="19" t="s">
        <v>24</v>
      </c>
      <c r="I20" s="46">
        <v>95</v>
      </c>
      <c r="J20" s="46">
        <v>143</v>
      </c>
      <c r="K20" s="46">
        <v>37</v>
      </c>
      <c r="L20" s="46">
        <v>21</v>
      </c>
      <c r="M20" s="8">
        <f t="shared" si="1"/>
        <v>317</v>
      </c>
      <c r="N20" s="2">
        <f>M17+M18+M19+M20</f>
        <v>1246.5</v>
      </c>
      <c r="O20" s="19" t="s">
        <v>45</v>
      </c>
      <c r="P20" s="45">
        <v>95</v>
      </c>
      <c r="Q20" s="45">
        <v>125</v>
      </c>
      <c r="R20" s="45">
        <v>34</v>
      </c>
      <c r="S20" s="45">
        <v>8</v>
      </c>
      <c r="T20" s="8">
        <f t="shared" si="2"/>
        <v>260.5</v>
      </c>
      <c r="U20" s="2">
        <f t="shared" si="5"/>
        <v>1136.5</v>
      </c>
      <c r="AB20" s="48">
        <v>275</v>
      </c>
    </row>
    <row r="21" spans="1:28" ht="24" customHeight="1" thickBot="1" x14ac:dyDescent="0.25">
      <c r="A21" s="19" t="s">
        <v>28</v>
      </c>
      <c r="B21" s="46">
        <v>83</v>
      </c>
      <c r="C21" s="46">
        <v>119</v>
      </c>
      <c r="D21" s="46">
        <v>31</v>
      </c>
      <c r="E21" s="46">
        <v>9</v>
      </c>
      <c r="F21" s="6">
        <f t="shared" si="0"/>
        <v>245</v>
      </c>
      <c r="G21" s="36"/>
      <c r="H21" s="20" t="s">
        <v>25</v>
      </c>
      <c r="I21" s="46">
        <v>95</v>
      </c>
      <c r="J21" s="46">
        <v>153</v>
      </c>
      <c r="K21" s="46">
        <v>46</v>
      </c>
      <c r="L21" s="46">
        <v>21</v>
      </c>
      <c r="M21" s="6">
        <f t="shared" si="1"/>
        <v>345</v>
      </c>
      <c r="N21" s="2">
        <f>M18+M19+M20+M21</f>
        <v>1305</v>
      </c>
      <c r="O21" s="21" t="s">
        <v>46</v>
      </c>
      <c r="P21" s="47">
        <v>90</v>
      </c>
      <c r="Q21" s="47">
        <v>119</v>
      </c>
      <c r="R21" s="47">
        <v>32</v>
      </c>
      <c r="S21" s="47">
        <v>9</v>
      </c>
      <c r="T21" s="7">
        <f t="shared" si="2"/>
        <v>250.5</v>
      </c>
      <c r="U21" s="3">
        <f t="shared" si="5"/>
        <v>1073.5</v>
      </c>
      <c r="AB21" s="48">
        <v>276</v>
      </c>
    </row>
    <row r="22" spans="1:28" ht="24" customHeight="1" thickBot="1" x14ac:dyDescent="0.25">
      <c r="A22" s="19" t="s">
        <v>1</v>
      </c>
      <c r="B22" s="46">
        <v>90</v>
      </c>
      <c r="C22" s="46">
        <v>123</v>
      </c>
      <c r="D22" s="46">
        <v>40</v>
      </c>
      <c r="E22" s="46">
        <v>18</v>
      </c>
      <c r="F22" s="6">
        <f t="shared" si="0"/>
        <v>293</v>
      </c>
      <c r="G22" s="2"/>
      <c r="H22" s="21" t="s">
        <v>26</v>
      </c>
      <c r="I22" s="47">
        <v>86</v>
      </c>
      <c r="J22" s="47">
        <v>135</v>
      </c>
      <c r="K22" s="47">
        <v>39</v>
      </c>
      <c r="L22" s="47">
        <v>7</v>
      </c>
      <c r="M22" s="6">
        <f t="shared" si="1"/>
        <v>273.5</v>
      </c>
      <c r="N22" s="3">
        <f>M19+M20+M21+M22</f>
        <v>1271.5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1507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1305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1346.5</v>
      </c>
      <c r="AB23" s="1"/>
    </row>
    <row r="24" spans="1:28" ht="13.5" customHeight="1" x14ac:dyDescent="0.2">
      <c r="A24" s="83"/>
      <c r="B24" s="84"/>
      <c r="C24" s="49" t="s">
        <v>73</v>
      </c>
      <c r="D24" s="52"/>
      <c r="E24" s="52"/>
      <c r="F24" s="53" t="s">
        <v>65</v>
      </c>
      <c r="G24" s="54"/>
      <c r="H24" s="83"/>
      <c r="I24" s="84"/>
      <c r="J24" s="49" t="s">
        <v>73</v>
      </c>
      <c r="K24" s="52"/>
      <c r="L24" s="52"/>
      <c r="M24" s="53" t="s">
        <v>71</v>
      </c>
      <c r="N24" s="54"/>
      <c r="O24" s="83"/>
      <c r="P24" s="84"/>
      <c r="Q24" s="49" t="s">
        <v>73</v>
      </c>
      <c r="R24" s="52"/>
      <c r="S24" s="52"/>
      <c r="T24" s="53" t="s">
        <v>77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V16" sqref="V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4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6" t="str">
        <f>'G-1'!E4:H4</f>
        <v>DE OBRA</v>
      </c>
      <c r="F5" s="96"/>
      <c r="G5" s="96"/>
      <c r="H5" s="9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92" t="s">
        <v>56</v>
      </c>
      <c r="B6" s="92"/>
      <c r="C6" s="92"/>
      <c r="D6" s="96" t="str">
        <f>'G-1'!D5:H5</f>
        <v>CL 17 - CR 18-19</v>
      </c>
      <c r="E6" s="96"/>
      <c r="F6" s="96"/>
      <c r="G6" s="96"/>
      <c r="H6" s="96"/>
      <c r="I6" s="92" t="s">
        <v>53</v>
      </c>
      <c r="J6" s="92"/>
      <c r="K6" s="92"/>
      <c r="L6" s="97">
        <f>'G-1'!L5:N5</f>
        <v>0</v>
      </c>
      <c r="M6" s="97"/>
      <c r="N6" s="97"/>
      <c r="O6" s="12"/>
      <c r="P6" s="92" t="s">
        <v>58</v>
      </c>
      <c r="Q6" s="92"/>
      <c r="R6" s="92"/>
      <c r="S6" s="107">
        <f>'G-1'!S6:U6</f>
        <v>42850</v>
      </c>
      <c r="T6" s="107"/>
      <c r="U6" s="107"/>
    </row>
    <row r="7" spans="1:28" ht="7.5" customHeight="1" x14ac:dyDescent="0.2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 x14ac:dyDescent="0.2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 x14ac:dyDescent="0.2">
      <c r="A10" s="18" t="s">
        <v>11</v>
      </c>
      <c r="B10" s="46">
        <f>'G-1'!B10+'G-2'!B10</f>
        <v>246</v>
      </c>
      <c r="C10" s="46">
        <f>'G-1'!C10+'G-2'!C10</f>
        <v>351</v>
      </c>
      <c r="D10" s="46">
        <f>'G-1'!D10+'G-2'!D10</f>
        <v>88</v>
      </c>
      <c r="E10" s="46">
        <f>'G-1'!E10+'G-2'!E10</f>
        <v>29</v>
      </c>
      <c r="F10" s="6">
        <f>B10*0.5+C10*1+D10*2+E10*2.5</f>
        <v>722.5</v>
      </c>
      <c r="G10" s="2"/>
      <c r="H10" s="19" t="s">
        <v>4</v>
      </c>
      <c r="I10" s="46">
        <f>'G-1'!I10+'G-2'!I10</f>
        <v>176</v>
      </c>
      <c r="J10" s="46">
        <f>'G-1'!J10+'G-2'!J10</f>
        <v>324</v>
      </c>
      <c r="K10" s="46">
        <f>'G-1'!K10+'G-2'!K10</f>
        <v>80</v>
      </c>
      <c r="L10" s="46">
        <f>'G-1'!L10+'G-2'!L10</f>
        <v>38</v>
      </c>
      <c r="M10" s="6">
        <f t="shared" ref="M10:M22" si="0">I10*0.5+J10*1+K10*2+L10*2.5</f>
        <v>667</v>
      </c>
      <c r="N10" s="9">
        <f>F20+F21+F22+M10</f>
        <v>2487</v>
      </c>
      <c r="O10" s="19" t="s">
        <v>43</v>
      </c>
      <c r="P10" s="46">
        <f>'G-1'!P10+'G-2'!P10</f>
        <v>211</v>
      </c>
      <c r="Q10" s="46">
        <f>'G-1'!Q10+'G-2'!Q10</f>
        <v>354</v>
      </c>
      <c r="R10" s="46">
        <f>'G-1'!R10+'G-2'!R10</f>
        <v>83</v>
      </c>
      <c r="S10" s="46">
        <f>'G-1'!S10+'G-2'!S10</f>
        <v>43</v>
      </c>
      <c r="T10" s="6">
        <f t="shared" ref="T10:T21" si="1">P10*0.5+Q10*1+R10*2+S10*2.5</f>
        <v>733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179</v>
      </c>
      <c r="C11" s="46">
        <f>'G-1'!C11+'G-2'!C11</f>
        <v>374</v>
      </c>
      <c r="D11" s="46">
        <f>'G-1'!D11+'G-2'!D11</f>
        <v>100</v>
      </c>
      <c r="E11" s="46">
        <f>'G-1'!E11+'G-2'!E11</f>
        <v>43</v>
      </c>
      <c r="F11" s="6">
        <f t="shared" ref="F11:F22" si="2">B11*0.5+C11*1+D11*2+E11*2.5</f>
        <v>771</v>
      </c>
      <c r="G11" s="2"/>
      <c r="H11" s="19" t="s">
        <v>5</v>
      </c>
      <c r="I11" s="46">
        <f>'G-1'!I11+'G-2'!I11</f>
        <v>215</v>
      </c>
      <c r="J11" s="46">
        <f>'G-1'!J11+'G-2'!J11</f>
        <v>301</v>
      </c>
      <c r="K11" s="46">
        <f>'G-1'!K11+'G-2'!K11</f>
        <v>72</v>
      </c>
      <c r="L11" s="46">
        <f>'G-1'!L11+'G-2'!L11</f>
        <v>28</v>
      </c>
      <c r="M11" s="6">
        <f t="shared" si="0"/>
        <v>622.5</v>
      </c>
      <c r="N11" s="9">
        <f>F21+F22+M10+M11</f>
        <v>2541</v>
      </c>
      <c r="O11" s="19" t="s">
        <v>44</v>
      </c>
      <c r="P11" s="46">
        <f>'G-1'!P11+'G-2'!P11</f>
        <v>188</v>
      </c>
      <c r="Q11" s="46">
        <f>'G-1'!Q11+'G-2'!Q11</f>
        <v>315</v>
      </c>
      <c r="R11" s="46">
        <f>'G-1'!R11+'G-2'!R11</f>
        <v>87</v>
      </c>
      <c r="S11" s="46">
        <f>'G-1'!S11+'G-2'!S11</f>
        <v>36</v>
      </c>
      <c r="T11" s="6">
        <f t="shared" si="1"/>
        <v>673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225</v>
      </c>
      <c r="C12" s="46">
        <f>'G-1'!C12+'G-2'!C12</f>
        <v>331</v>
      </c>
      <c r="D12" s="46">
        <f>'G-1'!D12+'G-2'!D12</f>
        <v>81</v>
      </c>
      <c r="E12" s="46">
        <f>'G-1'!E12+'G-2'!E12</f>
        <v>26</v>
      </c>
      <c r="F12" s="6">
        <f t="shared" si="2"/>
        <v>670.5</v>
      </c>
      <c r="G12" s="2"/>
      <c r="H12" s="19" t="s">
        <v>6</v>
      </c>
      <c r="I12" s="46">
        <f>'G-1'!I12+'G-2'!I12</f>
        <v>195</v>
      </c>
      <c r="J12" s="46">
        <f>'G-1'!J12+'G-2'!J12</f>
        <v>286</v>
      </c>
      <c r="K12" s="46">
        <f>'G-1'!K12+'G-2'!K12</f>
        <v>79</v>
      </c>
      <c r="L12" s="46">
        <f>'G-1'!L12+'G-2'!L12</f>
        <v>26</v>
      </c>
      <c r="M12" s="6">
        <f t="shared" si="0"/>
        <v>606.5</v>
      </c>
      <c r="N12" s="2">
        <f>F22+M10+M11+M12</f>
        <v>2571</v>
      </c>
      <c r="O12" s="19" t="s">
        <v>32</v>
      </c>
      <c r="P12" s="46">
        <f>'G-1'!P12+'G-2'!P12</f>
        <v>223</v>
      </c>
      <c r="Q12" s="46">
        <f>'G-1'!Q12+'G-2'!Q12</f>
        <v>313</v>
      </c>
      <c r="R12" s="46">
        <f>'G-1'!R12+'G-2'!R12</f>
        <v>84</v>
      </c>
      <c r="S12" s="46">
        <f>'G-1'!S12+'G-2'!S12</f>
        <v>30</v>
      </c>
      <c r="T12" s="6">
        <f t="shared" si="1"/>
        <v>667.5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221</v>
      </c>
      <c r="C13" s="46">
        <f>'G-1'!C13+'G-2'!C13</f>
        <v>332</v>
      </c>
      <c r="D13" s="46">
        <f>'G-1'!D13+'G-2'!D13</f>
        <v>80</v>
      </c>
      <c r="E13" s="46">
        <f>'G-1'!E13+'G-2'!E13</f>
        <v>34</v>
      </c>
      <c r="F13" s="6">
        <f t="shared" si="2"/>
        <v>687.5</v>
      </c>
      <c r="G13" s="2">
        <f t="shared" ref="G13:G19" si="3">F10+F11+F12+F13</f>
        <v>2851.5</v>
      </c>
      <c r="H13" s="19" t="s">
        <v>7</v>
      </c>
      <c r="I13" s="46">
        <f>'G-1'!I13+'G-2'!I13</f>
        <v>267</v>
      </c>
      <c r="J13" s="46">
        <f>'G-1'!J13+'G-2'!J13</f>
        <v>323</v>
      </c>
      <c r="K13" s="46">
        <f>'G-1'!K13+'G-2'!K13</f>
        <v>75</v>
      </c>
      <c r="L13" s="46">
        <f>'G-1'!L13+'G-2'!L13</f>
        <v>27</v>
      </c>
      <c r="M13" s="6">
        <f t="shared" si="0"/>
        <v>674</v>
      </c>
      <c r="N13" s="2">
        <f t="shared" ref="N13:N18" si="4">M10+M11+M12+M13</f>
        <v>2570</v>
      </c>
      <c r="O13" s="19" t="s">
        <v>33</v>
      </c>
      <c r="P13" s="46">
        <f>'G-1'!P13+'G-2'!P13</f>
        <v>209</v>
      </c>
      <c r="Q13" s="46">
        <f>'G-1'!Q13+'G-2'!Q13</f>
        <v>316</v>
      </c>
      <c r="R13" s="46">
        <f>'G-1'!R13+'G-2'!R13</f>
        <v>89</v>
      </c>
      <c r="S13" s="46">
        <f>'G-1'!S13+'G-2'!S13</f>
        <v>31</v>
      </c>
      <c r="T13" s="6">
        <f t="shared" si="1"/>
        <v>676</v>
      </c>
      <c r="U13" s="2">
        <f t="shared" ref="U13:U21" si="5">T10+T11+T12+T13</f>
        <v>2749.5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218</v>
      </c>
      <c r="C14" s="46">
        <f>'G-1'!C14+'G-2'!C14</f>
        <v>333</v>
      </c>
      <c r="D14" s="46">
        <f>'G-1'!D14+'G-2'!D14</f>
        <v>104</v>
      </c>
      <c r="E14" s="46">
        <f>'G-1'!E14+'G-2'!E14</f>
        <v>24</v>
      </c>
      <c r="F14" s="6">
        <f t="shared" si="2"/>
        <v>710</v>
      </c>
      <c r="G14" s="2">
        <f t="shared" si="3"/>
        <v>2839</v>
      </c>
      <c r="H14" s="19" t="s">
        <v>9</v>
      </c>
      <c r="I14" s="46">
        <f>'G-1'!I14+'G-2'!I14</f>
        <v>245</v>
      </c>
      <c r="J14" s="46">
        <f>'G-1'!J14+'G-2'!J14</f>
        <v>312</v>
      </c>
      <c r="K14" s="46">
        <f>'G-1'!K14+'G-2'!K14</f>
        <v>73</v>
      </c>
      <c r="L14" s="46">
        <f>'G-1'!L14+'G-2'!L14</f>
        <v>20</v>
      </c>
      <c r="M14" s="6">
        <f t="shared" si="0"/>
        <v>630.5</v>
      </c>
      <c r="N14" s="2">
        <f t="shared" si="4"/>
        <v>2533.5</v>
      </c>
      <c r="O14" s="19" t="s">
        <v>29</v>
      </c>
      <c r="P14" s="46">
        <f>'G-1'!P14+'G-2'!P14</f>
        <v>261</v>
      </c>
      <c r="Q14" s="46">
        <f>'G-1'!Q14+'G-2'!Q14</f>
        <v>322</v>
      </c>
      <c r="R14" s="46">
        <f>'G-1'!R14+'G-2'!R14</f>
        <v>98</v>
      </c>
      <c r="S14" s="46">
        <f>'G-1'!S14+'G-2'!S14</f>
        <v>30</v>
      </c>
      <c r="T14" s="6">
        <f t="shared" si="1"/>
        <v>723.5</v>
      </c>
      <c r="U14" s="2">
        <f t="shared" si="5"/>
        <v>2740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121</v>
      </c>
      <c r="C15" s="46">
        <f>'G-1'!C15+'G-2'!C15</f>
        <v>241</v>
      </c>
      <c r="D15" s="46">
        <f>'G-1'!D15+'G-2'!D15</f>
        <v>55</v>
      </c>
      <c r="E15" s="46">
        <f>'G-1'!E15+'G-2'!E15</f>
        <v>16</v>
      </c>
      <c r="F15" s="6">
        <f t="shared" si="2"/>
        <v>451.5</v>
      </c>
      <c r="G15" s="2">
        <f t="shared" si="3"/>
        <v>2519.5</v>
      </c>
      <c r="H15" s="19" t="s">
        <v>12</v>
      </c>
      <c r="I15" s="46">
        <f>'G-1'!I15+'G-2'!I15</f>
        <v>225</v>
      </c>
      <c r="J15" s="46">
        <f>'G-1'!J15+'G-2'!J15</f>
        <v>308</v>
      </c>
      <c r="K15" s="46">
        <f>'G-1'!K15+'G-2'!K15</f>
        <v>70</v>
      </c>
      <c r="L15" s="46">
        <f>'G-1'!L15+'G-2'!L15</f>
        <v>18</v>
      </c>
      <c r="M15" s="6">
        <f t="shared" si="0"/>
        <v>605.5</v>
      </c>
      <c r="N15" s="2">
        <f t="shared" si="4"/>
        <v>2516.5</v>
      </c>
      <c r="O15" s="18" t="s">
        <v>30</v>
      </c>
      <c r="P15" s="46">
        <f>'G-1'!P15+'G-2'!P15</f>
        <v>216</v>
      </c>
      <c r="Q15" s="46">
        <f>'G-1'!Q15+'G-2'!Q15</f>
        <v>357</v>
      </c>
      <c r="R15" s="46">
        <f>'G-1'!R15+'G-2'!R15</f>
        <v>89</v>
      </c>
      <c r="S15" s="46">
        <f>'G-1'!S15+'G-2'!S15</f>
        <v>35</v>
      </c>
      <c r="T15" s="6">
        <f t="shared" si="1"/>
        <v>730.5</v>
      </c>
      <c r="U15" s="2">
        <f t="shared" si="5"/>
        <v>2797.5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211</v>
      </c>
      <c r="C16" s="46">
        <f>'G-1'!C16+'G-2'!C16</f>
        <v>333</v>
      </c>
      <c r="D16" s="46">
        <f>'G-1'!D16+'G-2'!D16</f>
        <v>78</v>
      </c>
      <c r="E16" s="46">
        <f>'G-1'!E16+'G-2'!E16</f>
        <v>37</v>
      </c>
      <c r="F16" s="6">
        <f t="shared" si="2"/>
        <v>687</v>
      </c>
      <c r="G16" s="2">
        <f t="shared" si="3"/>
        <v>2536</v>
      </c>
      <c r="H16" s="19" t="s">
        <v>15</v>
      </c>
      <c r="I16" s="46">
        <f>'G-1'!I16+'G-2'!I16</f>
        <v>199</v>
      </c>
      <c r="J16" s="46">
        <f>'G-1'!J16+'G-2'!J16</f>
        <v>290</v>
      </c>
      <c r="K16" s="46">
        <f>'G-1'!K16+'G-2'!K16</f>
        <v>67</v>
      </c>
      <c r="L16" s="46">
        <f>'G-1'!L16+'G-2'!L16</f>
        <v>19</v>
      </c>
      <c r="M16" s="6">
        <f t="shared" si="0"/>
        <v>571</v>
      </c>
      <c r="N16" s="2">
        <f t="shared" si="4"/>
        <v>2481</v>
      </c>
      <c r="O16" s="19" t="s">
        <v>8</v>
      </c>
      <c r="P16" s="46">
        <f>'G-1'!P16+'G-2'!P16</f>
        <v>240</v>
      </c>
      <c r="Q16" s="46">
        <f>'G-1'!Q16+'G-2'!Q16</f>
        <v>359</v>
      </c>
      <c r="R16" s="46">
        <f>'G-1'!R16+'G-2'!R16</f>
        <v>92</v>
      </c>
      <c r="S16" s="46">
        <f>'G-1'!S16+'G-2'!S16</f>
        <v>38</v>
      </c>
      <c r="T16" s="6">
        <f t="shared" si="1"/>
        <v>758</v>
      </c>
      <c r="U16" s="2">
        <f t="shared" si="5"/>
        <v>2888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189</v>
      </c>
      <c r="C17" s="46">
        <f>'G-1'!C17+'G-2'!C17</f>
        <v>305</v>
      </c>
      <c r="D17" s="46">
        <f>'G-1'!D17+'G-2'!D17</f>
        <v>82</v>
      </c>
      <c r="E17" s="46">
        <f>'G-1'!E17+'G-2'!E17</f>
        <v>30</v>
      </c>
      <c r="F17" s="6">
        <f t="shared" si="2"/>
        <v>638.5</v>
      </c>
      <c r="G17" s="2">
        <f t="shared" si="3"/>
        <v>2487</v>
      </c>
      <c r="H17" s="19" t="s">
        <v>18</v>
      </c>
      <c r="I17" s="46">
        <f>'G-1'!I17+'G-2'!I17</f>
        <v>172</v>
      </c>
      <c r="J17" s="46">
        <f>'G-1'!J17+'G-2'!J17</f>
        <v>280</v>
      </c>
      <c r="K17" s="46">
        <f>'G-1'!K17+'G-2'!K17</f>
        <v>74</v>
      </c>
      <c r="L17" s="46">
        <f>'G-1'!L17+'G-2'!L17</f>
        <v>20</v>
      </c>
      <c r="M17" s="6">
        <f t="shared" si="0"/>
        <v>564</v>
      </c>
      <c r="N17" s="2">
        <f t="shared" si="4"/>
        <v>2371</v>
      </c>
      <c r="O17" s="19" t="s">
        <v>10</v>
      </c>
      <c r="P17" s="46">
        <f>'G-1'!P17+'G-2'!P17</f>
        <v>232</v>
      </c>
      <c r="Q17" s="46">
        <f>'G-1'!Q17+'G-2'!Q17</f>
        <v>337</v>
      </c>
      <c r="R17" s="46">
        <f>'G-1'!R17+'G-2'!R17</f>
        <v>86</v>
      </c>
      <c r="S17" s="46">
        <f>'G-1'!S17+'G-2'!S17</f>
        <v>37</v>
      </c>
      <c r="T17" s="6">
        <f t="shared" si="1"/>
        <v>717.5</v>
      </c>
      <c r="U17" s="2">
        <f t="shared" si="5"/>
        <v>2929.5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172</v>
      </c>
      <c r="C18" s="46">
        <f>'G-1'!C18+'G-2'!C18</f>
        <v>290</v>
      </c>
      <c r="D18" s="46">
        <f>'G-1'!D18+'G-2'!D18</f>
        <v>80</v>
      </c>
      <c r="E18" s="46">
        <f>'G-1'!E18+'G-2'!E18</f>
        <v>20</v>
      </c>
      <c r="F18" s="6">
        <f t="shared" si="2"/>
        <v>586</v>
      </c>
      <c r="G18" s="2">
        <f t="shared" si="3"/>
        <v>2363</v>
      </c>
      <c r="H18" s="19" t="s">
        <v>20</v>
      </c>
      <c r="I18" s="46">
        <f>'G-1'!I18+'G-2'!I18</f>
        <v>188</v>
      </c>
      <c r="J18" s="46">
        <f>'G-1'!J18+'G-2'!J18</f>
        <v>264</v>
      </c>
      <c r="K18" s="46">
        <f>'G-1'!K18+'G-2'!K18</f>
        <v>87</v>
      </c>
      <c r="L18" s="46">
        <f>'G-1'!L18+'G-2'!L18</f>
        <v>21</v>
      </c>
      <c r="M18" s="6">
        <f t="shared" si="0"/>
        <v>584.5</v>
      </c>
      <c r="N18" s="2">
        <f t="shared" si="4"/>
        <v>2325</v>
      </c>
      <c r="O18" s="19" t="s">
        <v>13</v>
      </c>
      <c r="P18" s="46">
        <f>'G-1'!P18+'G-2'!P18</f>
        <v>219</v>
      </c>
      <c r="Q18" s="46">
        <f>'G-1'!Q18+'G-2'!Q18</f>
        <v>313</v>
      </c>
      <c r="R18" s="46">
        <f>'G-1'!R18+'G-2'!R18</f>
        <v>80</v>
      </c>
      <c r="S18" s="46">
        <f>'G-1'!S18+'G-2'!S18</f>
        <v>33</v>
      </c>
      <c r="T18" s="6">
        <f t="shared" si="1"/>
        <v>665</v>
      </c>
      <c r="U18" s="2">
        <f t="shared" si="5"/>
        <v>2871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179</v>
      </c>
      <c r="C19" s="47">
        <f>'G-1'!C19+'G-2'!C19</f>
        <v>305</v>
      </c>
      <c r="D19" s="47">
        <f>'G-1'!D19+'G-2'!D19</f>
        <v>74</v>
      </c>
      <c r="E19" s="47">
        <f>'G-1'!E19+'G-2'!E19</f>
        <v>23</v>
      </c>
      <c r="F19" s="7">
        <f t="shared" si="2"/>
        <v>600</v>
      </c>
      <c r="G19" s="3">
        <f t="shared" si="3"/>
        <v>2511.5</v>
      </c>
      <c r="H19" s="20" t="s">
        <v>22</v>
      </c>
      <c r="I19" s="46">
        <f>'G-1'!I19+'G-2'!I19</f>
        <v>231</v>
      </c>
      <c r="J19" s="46">
        <f>'G-1'!J19+'G-2'!J19</f>
        <v>308</v>
      </c>
      <c r="K19" s="46">
        <f>'G-1'!K19+'G-2'!K19</f>
        <v>80</v>
      </c>
      <c r="L19" s="46">
        <f>'G-1'!L19+'G-2'!L19</f>
        <v>28</v>
      </c>
      <c r="M19" s="6">
        <f t="shared" si="0"/>
        <v>653.5</v>
      </c>
      <c r="N19" s="2">
        <f>M16+M17+M18+M19</f>
        <v>2373</v>
      </c>
      <c r="O19" s="19" t="s">
        <v>16</v>
      </c>
      <c r="P19" s="46">
        <f>'G-1'!P19+'G-2'!P19</f>
        <v>209</v>
      </c>
      <c r="Q19" s="46">
        <f>'G-1'!Q19+'G-2'!Q19</f>
        <v>298</v>
      </c>
      <c r="R19" s="46">
        <f>'G-1'!R19+'G-2'!R19</f>
        <v>74</v>
      </c>
      <c r="S19" s="46">
        <f>'G-1'!S19+'G-2'!S19</f>
        <v>30</v>
      </c>
      <c r="T19" s="6">
        <f t="shared" si="1"/>
        <v>625.5</v>
      </c>
      <c r="U19" s="2">
        <f t="shared" si="5"/>
        <v>2766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153</v>
      </c>
      <c r="C20" s="45">
        <f>'G-1'!C20+'G-2'!C20</f>
        <v>267</v>
      </c>
      <c r="D20" s="45">
        <f>'G-1'!D20+'G-2'!D20</f>
        <v>75</v>
      </c>
      <c r="E20" s="45">
        <f>'G-1'!E20+'G-2'!E20</f>
        <v>30</v>
      </c>
      <c r="F20" s="8">
        <f t="shared" si="2"/>
        <v>568.5</v>
      </c>
      <c r="G20" s="35"/>
      <c r="H20" s="19" t="s">
        <v>24</v>
      </c>
      <c r="I20" s="46">
        <f>'G-1'!I20+'G-2'!I20</f>
        <v>206</v>
      </c>
      <c r="J20" s="46">
        <f>'G-1'!J20+'G-2'!J20</f>
        <v>274</v>
      </c>
      <c r="K20" s="46">
        <f>'G-1'!K20+'G-2'!K20</f>
        <v>82</v>
      </c>
      <c r="L20" s="46">
        <f>'G-1'!L20+'G-2'!L20</f>
        <v>30</v>
      </c>
      <c r="M20" s="8">
        <f t="shared" si="0"/>
        <v>616</v>
      </c>
      <c r="N20" s="2">
        <f>M17+M18+M19+M20</f>
        <v>2418</v>
      </c>
      <c r="O20" s="19" t="s">
        <v>45</v>
      </c>
      <c r="P20" s="46">
        <f>'G-1'!P20+'G-2'!P20</f>
        <v>193</v>
      </c>
      <c r="Q20" s="46">
        <f>'G-1'!Q20+'G-2'!Q20</f>
        <v>279</v>
      </c>
      <c r="R20" s="46">
        <f>'G-1'!R20+'G-2'!R20</f>
        <v>72</v>
      </c>
      <c r="S20" s="46">
        <f>'G-1'!S20+'G-2'!S20</f>
        <v>26</v>
      </c>
      <c r="T20" s="8">
        <f t="shared" si="1"/>
        <v>584.5</v>
      </c>
      <c r="U20" s="2">
        <f t="shared" si="5"/>
        <v>2592.5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181</v>
      </c>
      <c r="C21" s="46">
        <f>'G-1'!C21+'G-2'!C21</f>
        <v>279</v>
      </c>
      <c r="D21" s="46">
        <f>'G-1'!D21+'G-2'!D21</f>
        <v>71</v>
      </c>
      <c r="E21" s="46">
        <f>'G-1'!E21+'G-2'!E21</f>
        <v>26</v>
      </c>
      <c r="F21" s="6">
        <f t="shared" si="2"/>
        <v>576.5</v>
      </c>
      <c r="G21" s="36"/>
      <c r="H21" s="20" t="s">
        <v>25</v>
      </c>
      <c r="I21" s="46">
        <f>'G-1'!I21+'G-2'!I21</f>
        <v>197</v>
      </c>
      <c r="J21" s="46">
        <f>'G-1'!J21+'G-2'!J21</f>
        <v>308</v>
      </c>
      <c r="K21" s="46">
        <f>'G-1'!K21+'G-2'!K21</f>
        <v>88</v>
      </c>
      <c r="L21" s="46">
        <f>'G-1'!L21+'G-2'!L21</f>
        <v>32</v>
      </c>
      <c r="M21" s="6">
        <f t="shared" si="0"/>
        <v>662.5</v>
      </c>
      <c r="N21" s="2">
        <f>M18+M19+M20+M21</f>
        <v>2516.5</v>
      </c>
      <c r="O21" s="21" t="s">
        <v>46</v>
      </c>
      <c r="P21" s="47">
        <f>'G-1'!P21+'G-2'!P21</f>
        <v>180</v>
      </c>
      <c r="Q21" s="47">
        <f>'G-1'!Q21+'G-2'!Q21</f>
        <v>262</v>
      </c>
      <c r="R21" s="47">
        <f>'G-1'!R21+'G-2'!R21</f>
        <v>64</v>
      </c>
      <c r="S21" s="47">
        <f>'G-1'!S21+'G-2'!S21</f>
        <v>26</v>
      </c>
      <c r="T21" s="7">
        <f t="shared" si="1"/>
        <v>545</v>
      </c>
      <c r="U21" s="3">
        <f t="shared" si="5"/>
        <v>2420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198</v>
      </c>
      <c r="C22" s="46">
        <f>'G-1'!C22+'G-2'!C22</f>
        <v>319</v>
      </c>
      <c r="D22" s="46">
        <f>'G-1'!D22+'G-2'!D22</f>
        <v>86</v>
      </c>
      <c r="E22" s="46">
        <f>'G-1'!E22+'G-2'!E22</f>
        <v>34</v>
      </c>
      <c r="F22" s="6">
        <f t="shared" si="2"/>
        <v>675</v>
      </c>
      <c r="G22" s="2"/>
      <c r="H22" s="21" t="s">
        <v>26</v>
      </c>
      <c r="I22" s="46">
        <f>'G-1'!I22+'G-2'!I22</f>
        <v>182</v>
      </c>
      <c r="J22" s="46">
        <f>'G-1'!J22+'G-2'!J22</f>
        <v>302</v>
      </c>
      <c r="K22" s="46">
        <f>'G-1'!K22+'G-2'!K22</f>
        <v>80</v>
      </c>
      <c r="L22" s="46">
        <f>'G-1'!L22+'G-2'!L22</f>
        <v>17</v>
      </c>
      <c r="M22" s="6">
        <f t="shared" si="0"/>
        <v>595.5</v>
      </c>
      <c r="N22" s="3">
        <f>M19+M20+M21+M22</f>
        <v>2527.5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2851.5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2571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2929.5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83"/>
      <c r="B24" s="84"/>
      <c r="C24" s="49" t="s">
        <v>73</v>
      </c>
      <c r="D24" s="52"/>
      <c r="E24" s="52"/>
      <c r="F24" s="53" t="s">
        <v>65</v>
      </c>
      <c r="G24" s="54"/>
      <c r="H24" s="83"/>
      <c r="I24" s="84"/>
      <c r="J24" s="49" t="s">
        <v>73</v>
      </c>
      <c r="K24" s="52"/>
      <c r="L24" s="52"/>
      <c r="M24" s="53" t="s">
        <v>75</v>
      </c>
      <c r="N24" s="54"/>
      <c r="O24" s="83"/>
      <c r="P24" s="84"/>
      <c r="Q24" s="49" t="s">
        <v>73</v>
      </c>
      <c r="R24" s="52"/>
      <c r="S24" s="52"/>
      <c r="T24" s="53" t="s">
        <v>86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15" sqref="J15"/>
    </sheetView>
  </sheetViews>
  <sheetFormatPr baseColWidth="10" defaultRowHeight="12.75" x14ac:dyDescent="0.2"/>
  <cols>
    <col min="2" max="6" width="5.7109375" customWidth="1"/>
    <col min="7" max="7" width="5.5703125" customWidth="1"/>
    <col min="8" max="8" width="4.7109375" customWidth="1"/>
    <col min="9" max="9" width="5.140625" customWidth="1"/>
    <col min="10" max="10" width="10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09" t="s">
        <v>94</v>
      </c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09" t="s">
        <v>95</v>
      </c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09" t="s">
        <v>96</v>
      </c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0" t="s">
        <v>97</v>
      </c>
      <c r="B8" s="110"/>
      <c r="C8" s="111" t="s">
        <v>98</v>
      </c>
      <c r="D8" s="111"/>
      <c r="E8" s="111"/>
      <c r="F8" s="111"/>
      <c r="G8" s="111"/>
      <c r="H8" s="111"/>
      <c r="I8" s="56"/>
      <c r="J8" s="56"/>
      <c r="K8" s="56"/>
      <c r="L8" s="110" t="s">
        <v>99</v>
      </c>
      <c r="M8" s="110"/>
      <c r="N8" s="110"/>
      <c r="O8" s="111" t="str">
        <f>'G-1'!D5</f>
        <v>CL 17 - CR 18-19</v>
      </c>
      <c r="P8" s="111"/>
      <c r="Q8" s="111"/>
      <c r="R8" s="111"/>
      <c r="S8" s="111"/>
      <c r="T8" s="56"/>
      <c r="U8" s="56"/>
      <c r="V8" s="110" t="s">
        <v>100</v>
      </c>
      <c r="W8" s="110"/>
      <c r="X8" s="110"/>
      <c r="Y8" s="111">
        <f>'G-1'!L5</f>
        <v>0</v>
      </c>
      <c r="Z8" s="111"/>
      <c r="AA8" s="111"/>
      <c r="AB8" s="56"/>
      <c r="AC8" s="56"/>
      <c r="AD8" s="56"/>
      <c r="AE8" s="56"/>
      <c r="AF8" s="56"/>
      <c r="AG8" s="56"/>
      <c r="AH8" s="110" t="s">
        <v>101</v>
      </c>
      <c r="AI8" s="110"/>
      <c r="AJ8" s="114">
        <f>'G-1'!S6</f>
        <v>42850</v>
      </c>
      <c r="AK8" s="114"/>
      <c r="AL8" s="114"/>
      <c r="AM8" s="114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08" t="s">
        <v>111</v>
      </c>
      <c r="E10" s="108"/>
      <c r="F10" s="108"/>
      <c r="G10" s="108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08" t="s">
        <v>112</v>
      </c>
      <c r="T10" s="108"/>
      <c r="U10" s="108"/>
      <c r="V10" s="108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08" t="s">
        <v>49</v>
      </c>
      <c r="AI10" s="108"/>
      <c r="AJ10" s="108"/>
      <c r="AK10" s="108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5" t="s">
        <v>103</v>
      </c>
      <c r="U12" s="115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1344.5</v>
      </c>
      <c r="AV12" s="61">
        <f t="shared" si="0"/>
        <v>1339</v>
      </c>
      <c r="AW12" s="61">
        <f t="shared" si="0"/>
        <v>1093</v>
      </c>
      <c r="AX12" s="61">
        <f t="shared" si="0"/>
        <v>1140.5</v>
      </c>
      <c r="AY12" s="61">
        <f t="shared" si="0"/>
        <v>1149</v>
      </c>
      <c r="AZ12" s="61">
        <f t="shared" si="0"/>
        <v>1108</v>
      </c>
      <c r="BA12" s="61">
        <f t="shared" si="0"/>
        <v>1300.5</v>
      </c>
      <c r="BB12" s="61"/>
      <c r="BC12" s="61"/>
      <c r="BD12" s="61"/>
      <c r="BE12" s="61">
        <f t="shared" ref="BE12:BQ12" si="1">P14</f>
        <v>1429</v>
      </c>
      <c r="BF12" s="61">
        <f t="shared" si="1"/>
        <v>1469</v>
      </c>
      <c r="BG12" s="61">
        <f t="shared" si="1"/>
        <v>1479</v>
      </c>
      <c r="BH12" s="61">
        <f t="shared" si="1"/>
        <v>1455</v>
      </c>
      <c r="BI12" s="61">
        <f t="shared" si="1"/>
        <v>1434.5</v>
      </c>
      <c r="BJ12" s="61">
        <f t="shared" si="1"/>
        <v>1419.5</v>
      </c>
      <c r="BK12" s="61">
        <f t="shared" si="1"/>
        <v>1406.5</v>
      </c>
      <c r="BL12" s="61">
        <f t="shared" si="1"/>
        <v>1326</v>
      </c>
      <c r="BM12" s="61">
        <f t="shared" si="1"/>
        <v>1237.5</v>
      </c>
      <c r="BN12" s="61">
        <f t="shared" si="1"/>
        <v>1201</v>
      </c>
      <c r="BO12" s="61">
        <f t="shared" si="1"/>
        <v>1171.5</v>
      </c>
      <c r="BP12" s="61">
        <f t="shared" si="1"/>
        <v>1211.5</v>
      </c>
      <c r="BQ12" s="61">
        <f t="shared" si="1"/>
        <v>1256</v>
      </c>
      <c r="BR12" s="61"/>
      <c r="BS12" s="61"/>
      <c r="BT12" s="61"/>
      <c r="BU12" s="61">
        <f t="shared" ref="BU12:CC12" si="2">AG14</f>
        <v>1403</v>
      </c>
      <c r="BV12" s="61">
        <f t="shared" si="2"/>
        <v>1420</v>
      </c>
      <c r="BW12" s="61">
        <f t="shared" si="2"/>
        <v>1507</v>
      </c>
      <c r="BX12" s="61">
        <f t="shared" si="2"/>
        <v>1585</v>
      </c>
      <c r="BY12" s="61">
        <f t="shared" si="2"/>
        <v>1650.5</v>
      </c>
      <c r="BZ12" s="61">
        <f t="shared" si="2"/>
        <v>1627</v>
      </c>
      <c r="CA12" s="61">
        <f t="shared" si="2"/>
        <v>1564.5</v>
      </c>
      <c r="CB12" s="61">
        <f t="shared" si="2"/>
        <v>1456</v>
      </c>
      <c r="CC12" s="61">
        <f t="shared" si="2"/>
        <v>1346.5</v>
      </c>
    </row>
    <row r="13" spans="1:81" ht="16.5" customHeight="1" x14ac:dyDescent="0.2">
      <c r="A13" s="64" t="s">
        <v>104</v>
      </c>
      <c r="B13" s="70">
        <f>'G-1'!F10</f>
        <v>329</v>
      </c>
      <c r="C13" s="70">
        <f>'G-1'!F11</f>
        <v>370</v>
      </c>
      <c r="D13" s="70">
        <f>'G-1'!F12</f>
        <v>310</v>
      </c>
      <c r="E13" s="70">
        <f>'G-1'!F13</f>
        <v>335.5</v>
      </c>
      <c r="F13" s="70">
        <f>'G-1'!F14</f>
        <v>323.5</v>
      </c>
      <c r="G13" s="70">
        <f>'G-1'!F15</f>
        <v>124</v>
      </c>
      <c r="H13" s="70">
        <f>'G-1'!F16</f>
        <v>357.5</v>
      </c>
      <c r="I13" s="70">
        <f>'G-1'!F17</f>
        <v>344</v>
      </c>
      <c r="J13" s="70">
        <f>'G-1'!F18</f>
        <v>282.5</v>
      </c>
      <c r="K13" s="70">
        <f>'G-1'!F19</f>
        <v>316.5</v>
      </c>
      <c r="L13" s="71"/>
      <c r="M13" s="70">
        <f>'G-1'!F20</f>
        <v>329</v>
      </c>
      <c r="N13" s="70">
        <f>'G-1'!F21</f>
        <v>331.5</v>
      </c>
      <c r="O13" s="70">
        <f>'G-1'!F22</f>
        <v>382</v>
      </c>
      <c r="P13" s="70">
        <f>'G-1'!M10</f>
        <v>386.5</v>
      </c>
      <c r="Q13" s="70">
        <f>'G-1'!M11</f>
        <v>369</v>
      </c>
      <c r="R13" s="70">
        <f>'G-1'!M12</f>
        <v>341.5</v>
      </c>
      <c r="S13" s="70">
        <f>'G-1'!M13</f>
        <v>358</v>
      </c>
      <c r="T13" s="70">
        <f>'G-1'!M14</f>
        <v>366</v>
      </c>
      <c r="U13" s="70">
        <f>'G-1'!M15</f>
        <v>354</v>
      </c>
      <c r="V13" s="70">
        <f>'G-1'!M16</f>
        <v>328.5</v>
      </c>
      <c r="W13" s="70">
        <f>'G-1'!M17</f>
        <v>277.5</v>
      </c>
      <c r="X13" s="70">
        <f>'G-1'!M18</f>
        <v>277.5</v>
      </c>
      <c r="Y13" s="70">
        <f>'G-1'!M19</f>
        <v>317.5</v>
      </c>
      <c r="Z13" s="70">
        <f>'G-1'!M20</f>
        <v>299</v>
      </c>
      <c r="AA13" s="70">
        <f>'G-1'!M21</f>
        <v>317.5</v>
      </c>
      <c r="AB13" s="70">
        <f>'G-1'!M22</f>
        <v>322</v>
      </c>
      <c r="AC13" s="71"/>
      <c r="AD13" s="70">
        <f>'G-1'!T10</f>
        <v>383</v>
      </c>
      <c r="AE13" s="70">
        <f>'G-1'!T11</f>
        <v>327</v>
      </c>
      <c r="AF13" s="70">
        <f>'G-1'!T12</f>
        <v>354.5</v>
      </c>
      <c r="AG13" s="70">
        <f>'G-1'!T13</f>
        <v>338.5</v>
      </c>
      <c r="AH13" s="70">
        <f>'G-1'!T14</f>
        <v>400</v>
      </c>
      <c r="AI13" s="70">
        <f>'G-1'!T15</f>
        <v>414</v>
      </c>
      <c r="AJ13" s="70">
        <f>'G-1'!T16</f>
        <v>432.5</v>
      </c>
      <c r="AK13" s="70">
        <f>'G-1'!T17</f>
        <v>404</v>
      </c>
      <c r="AL13" s="70">
        <f>'G-1'!T18</f>
        <v>376.5</v>
      </c>
      <c r="AM13" s="70">
        <f>'G-1'!T19</f>
        <v>351.5</v>
      </c>
      <c r="AN13" s="70">
        <f>'G-1'!T20</f>
        <v>324</v>
      </c>
      <c r="AO13" s="70">
        <f>'G-1'!T21</f>
        <v>294.5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1344.5</v>
      </c>
      <c r="F14" s="70">
        <f t="shared" ref="F14:K14" si="3">C13+D13+E13+F13</f>
        <v>1339</v>
      </c>
      <c r="G14" s="70">
        <f t="shared" si="3"/>
        <v>1093</v>
      </c>
      <c r="H14" s="70">
        <f t="shared" si="3"/>
        <v>1140.5</v>
      </c>
      <c r="I14" s="70">
        <f t="shared" si="3"/>
        <v>1149</v>
      </c>
      <c r="J14" s="70">
        <f t="shared" si="3"/>
        <v>1108</v>
      </c>
      <c r="K14" s="70">
        <f t="shared" si="3"/>
        <v>1300.5</v>
      </c>
      <c r="L14" s="71"/>
      <c r="M14" s="70"/>
      <c r="N14" s="70"/>
      <c r="O14" s="70"/>
      <c r="P14" s="70">
        <f>M13+N13+O13+P13</f>
        <v>1429</v>
      </c>
      <c r="Q14" s="70">
        <f t="shared" ref="Q14:AB14" si="4">N13+O13+P13+Q13</f>
        <v>1469</v>
      </c>
      <c r="R14" s="70">
        <f t="shared" si="4"/>
        <v>1479</v>
      </c>
      <c r="S14" s="70">
        <f t="shared" si="4"/>
        <v>1455</v>
      </c>
      <c r="T14" s="70">
        <f t="shared" si="4"/>
        <v>1434.5</v>
      </c>
      <c r="U14" s="70">
        <f t="shared" si="4"/>
        <v>1419.5</v>
      </c>
      <c r="V14" s="70">
        <f t="shared" si="4"/>
        <v>1406.5</v>
      </c>
      <c r="W14" s="70">
        <f t="shared" si="4"/>
        <v>1326</v>
      </c>
      <c r="X14" s="70">
        <f t="shared" si="4"/>
        <v>1237.5</v>
      </c>
      <c r="Y14" s="70">
        <f t="shared" si="4"/>
        <v>1201</v>
      </c>
      <c r="Z14" s="70">
        <f t="shared" si="4"/>
        <v>1171.5</v>
      </c>
      <c r="AA14" s="70">
        <f t="shared" si="4"/>
        <v>1211.5</v>
      </c>
      <c r="AB14" s="70">
        <f t="shared" si="4"/>
        <v>1256</v>
      </c>
      <c r="AC14" s="71"/>
      <c r="AD14" s="70"/>
      <c r="AE14" s="70"/>
      <c r="AF14" s="70"/>
      <c r="AG14" s="70">
        <f>AD13+AE13+AF13+AG13</f>
        <v>1403</v>
      </c>
      <c r="AH14" s="70">
        <f t="shared" ref="AH14:AO14" si="5">AE13+AF13+AG13+AH13</f>
        <v>1420</v>
      </c>
      <c r="AI14" s="70">
        <f t="shared" si="5"/>
        <v>1507</v>
      </c>
      <c r="AJ14" s="70">
        <f t="shared" si="5"/>
        <v>1585</v>
      </c>
      <c r="AK14" s="70">
        <f t="shared" si="5"/>
        <v>1650.5</v>
      </c>
      <c r="AL14" s="70">
        <f t="shared" si="5"/>
        <v>1627</v>
      </c>
      <c r="AM14" s="70">
        <f t="shared" si="5"/>
        <v>1564.5</v>
      </c>
      <c r="AN14" s="70">
        <f t="shared" si="5"/>
        <v>1456</v>
      </c>
      <c r="AO14" s="70">
        <f t="shared" si="5"/>
        <v>1346.5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 t="e">
        <f>#REF!/100</f>
        <v>#REF!</v>
      </c>
      <c r="E15" s="73"/>
      <c r="F15" s="73" t="s">
        <v>108</v>
      </c>
      <c r="G15" s="74" t="e">
        <f>#REF!/100</f>
        <v>#REF!</v>
      </c>
      <c r="H15" s="73"/>
      <c r="I15" s="73" t="s">
        <v>109</v>
      </c>
      <c r="J15" s="74" t="e">
        <f>#REF!/100</f>
        <v>#REF!</v>
      </c>
      <c r="K15" s="75"/>
      <c r="L15" s="69"/>
      <c r="M15" s="72"/>
      <c r="N15" s="73"/>
      <c r="O15" s="73" t="s">
        <v>107</v>
      </c>
      <c r="P15" s="74" t="e">
        <f>#REF!/100</f>
        <v>#REF!</v>
      </c>
      <c r="Q15" s="73"/>
      <c r="R15" s="73"/>
      <c r="S15" s="73"/>
      <c r="T15" s="73" t="s">
        <v>108</v>
      </c>
      <c r="U15" s="74" t="e">
        <f>#REF!/100</f>
        <v>#REF!</v>
      </c>
      <c r="V15" s="73"/>
      <c r="W15" s="73"/>
      <c r="X15" s="73"/>
      <c r="Y15" s="73" t="s">
        <v>109</v>
      </c>
      <c r="Z15" s="74" t="e">
        <f>#REF!/100</f>
        <v>#REF!</v>
      </c>
      <c r="AA15" s="73"/>
      <c r="AB15" s="75"/>
      <c r="AC15" s="69"/>
      <c r="AD15" s="72"/>
      <c r="AE15" s="73" t="s">
        <v>107</v>
      </c>
      <c r="AF15" s="74" t="e">
        <f>#REF!/100</f>
        <v>#REF!</v>
      </c>
      <c r="AG15" s="73"/>
      <c r="AH15" s="73"/>
      <c r="AI15" s="73"/>
      <c r="AJ15" s="73" t="s">
        <v>108</v>
      </c>
      <c r="AK15" s="74" t="e">
        <f>#REF!/100</f>
        <v>#REF!</v>
      </c>
      <c r="AL15" s="73"/>
      <c r="AM15" s="73"/>
      <c r="AN15" s="73" t="s">
        <v>109</v>
      </c>
      <c r="AO15" s="76" t="e">
        <f>#REF!/100</f>
        <v>#REF!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56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12" t="s">
        <v>103</v>
      </c>
      <c r="U16" s="112"/>
      <c r="V16" s="77">
        <v>2</v>
      </c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64" t="s">
        <v>104</v>
      </c>
      <c r="B17" s="70">
        <f>'G-2'!F10</f>
        <v>393.5</v>
      </c>
      <c r="C17" s="70">
        <f>'G-2'!F11</f>
        <v>401</v>
      </c>
      <c r="D17" s="70">
        <f>'G-2'!F12</f>
        <v>360.5</v>
      </c>
      <c r="E17" s="70">
        <f>'G-2'!F13</f>
        <v>352</v>
      </c>
      <c r="F17" s="70">
        <f>'G-2'!F14</f>
        <v>386.5</v>
      </c>
      <c r="G17" s="70">
        <f>'G-2'!F15</f>
        <v>327.5</v>
      </c>
      <c r="H17" s="70">
        <f>'G-2'!F16</f>
        <v>329.5</v>
      </c>
      <c r="I17" s="70">
        <f>'G-2'!F17</f>
        <v>294.5</v>
      </c>
      <c r="J17" s="70">
        <f>'G-2'!F18</f>
        <v>303.5</v>
      </c>
      <c r="K17" s="70">
        <f>'G-2'!F19</f>
        <v>283.5</v>
      </c>
      <c r="L17" s="71"/>
      <c r="M17" s="70">
        <f>'G-2'!F20</f>
        <v>239.5</v>
      </c>
      <c r="N17" s="70">
        <f>'G-2'!F21</f>
        <v>245</v>
      </c>
      <c r="O17" s="70">
        <f>'G-2'!F22</f>
        <v>293</v>
      </c>
      <c r="P17" s="70">
        <f>'G-2'!M10</f>
        <v>280.5</v>
      </c>
      <c r="Q17" s="70">
        <f>'G-2'!M11</f>
        <v>253.5</v>
      </c>
      <c r="R17" s="70">
        <f>'G-2'!M12</f>
        <v>265</v>
      </c>
      <c r="S17" s="70">
        <f>'G-2'!M13</f>
        <v>316</v>
      </c>
      <c r="T17" s="70">
        <f>'G-2'!M14</f>
        <v>264.5</v>
      </c>
      <c r="U17" s="70">
        <f>'G-2'!M15</f>
        <v>251.5</v>
      </c>
      <c r="V17" s="70">
        <f>'G-2'!M16</f>
        <v>242.5</v>
      </c>
      <c r="W17" s="70">
        <f>'G-2'!M17</f>
        <v>286.5</v>
      </c>
      <c r="X17" s="70">
        <f>'G-2'!M18</f>
        <v>307</v>
      </c>
      <c r="Y17" s="70">
        <f>'G-2'!M19</f>
        <v>336</v>
      </c>
      <c r="Z17" s="70">
        <f>'G-2'!M20</f>
        <v>317</v>
      </c>
      <c r="AA17" s="70">
        <f>'G-2'!M21</f>
        <v>345</v>
      </c>
      <c r="AB17" s="70">
        <f>'G-2'!M22</f>
        <v>273.5</v>
      </c>
      <c r="AC17" s="71"/>
      <c r="AD17" s="70">
        <f>'G-2'!T10</f>
        <v>350</v>
      </c>
      <c r="AE17" s="70">
        <f>'G-2'!T11</f>
        <v>346</v>
      </c>
      <c r="AF17" s="70">
        <f>'G-2'!T12</f>
        <v>313</v>
      </c>
      <c r="AG17" s="70">
        <f>'G-2'!T13</f>
        <v>337.5</v>
      </c>
      <c r="AH17" s="70">
        <f>'G-2'!T14</f>
        <v>323.5</v>
      </c>
      <c r="AI17" s="70">
        <f>'G-2'!T15</f>
        <v>316.5</v>
      </c>
      <c r="AJ17" s="70">
        <f>'G-2'!T16</f>
        <v>325.5</v>
      </c>
      <c r="AK17" s="70">
        <f>'G-2'!T17</f>
        <v>313.5</v>
      </c>
      <c r="AL17" s="70">
        <f>'G-2'!T18</f>
        <v>288.5</v>
      </c>
      <c r="AM17" s="70">
        <f>'G-2'!T19</f>
        <v>274</v>
      </c>
      <c r="AN17" s="70">
        <f>'G-2'!T20</f>
        <v>260.5</v>
      </c>
      <c r="AO17" s="70">
        <f>'G-2'!T21</f>
        <v>250.5</v>
      </c>
      <c r="AP17" s="65"/>
      <c r="AQ17" s="65"/>
      <c r="AR17" s="65"/>
      <c r="AS17" s="65"/>
      <c r="AT17" s="65"/>
      <c r="AU17" s="65">
        <f t="shared" ref="AU17:BA17" si="6">E18</f>
        <v>1507</v>
      </c>
      <c r="AV17" s="65">
        <f t="shared" si="6"/>
        <v>1500</v>
      </c>
      <c r="AW17" s="65">
        <f t="shared" si="6"/>
        <v>1426.5</v>
      </c>
      <c r="AX17" s="65">
        <f t="shared" si="6"/>
        <v>1395.5</v>
      </c>
      <c r="AY17" s="65">
        <f t="shared" si="6"/>
        <v>1338</v>
      </c>
      <c r="AZ17" s="65">
        <f t="shared" si="6"/>
        <v>1255</v>
      </c>
      <c r="BA17" s="65">
        <f t="shared" si="6"/>
        <v>1211</v>
      </c>
      <c r="BB17" s="65"/>
      <c r="BC17" s="65"/>
      <c r="BD17" s="65"/>
      <c r="BE17" s="65">
        <f t="shared" ref="BE17:BQ17" si="7">P18</f>
        <v>1058</v>
      </c>
      <c r="BF17" s="65">
        <f t="shared" si="7"/>
        <v>1072</v>
      </c>
      <c r="BG17" s="65">
        <f t="shared" si="7"/>
        <v>1092</v>
      </c>
      <c r="BH17" s="65">
        <f t="shared" si="7"/>
        <v>1115</v>
      </c>
      <c r="BI17" s="65">
        <f t="shared" si="7"/>
        <v>1099</v>
      </c>
      <c r="BJ17" s="65">
        <f t="shared" si="7"/>
        <v>1097</v>
      </c>
      <c r="BK17" s="65">
        <f t="shared" si="7"/>
        <v>1074.5</v>
      </c>
      <c r="BL17" s="65">
        <f t="shared" si="7"/>
        <v>1045</v>
      </c>
      <c r="BM17" s="65">
        <f t="shared" si="7"/>
        <v>1087.5</v>
      </c>
      <c r="BN17" s="65">
        <f t="shared" si="7"/>
        <v>1172</v>
      </c>
      <c r="BO17" s="65">
        <f t="shared" si="7"/>
        <v>1246.5</v>
      </c>
      <c r="BP17" s="65">
        <f t="shared" si="7"/>
        <v>1305</v>
      </c>
      <c r="BQ17" s="65">
        <f t="shared" si="7"/>
        <v>1271.5</v>
      </c>
      <c r="BR17" s="65"/>
      <c r="BS17" s="65"/>
      <c r="BT17" s="65"/>
      <c r="BU17" s="65">
        <f t="shared" ref="BU17:CC17" si="8">AG18</f>
        <v>1346.5</v>
      </c>
      <c r="BV17" s="65">
        <f t="shared" si="8"/>
        <v>1320</v>
      </c>
      <c r="BW17" s="65">
        <f t="shared" si="8"/>
        <v>1290.5</v>
      </c>
      <c r="BX17" s="65">
        <f t="shared" si="8"/>
        <v>1303</v>
      </c>
      <c r="BY17" s="65">
        <f t="shared" si="8"/>
        <v>1279</v>
      </c>
      <c r="BZ17" s="65">
        <f t="shared" si="8"/>
        <v>1244</v>
      </c>
      <c r="CA17" s="65">
        <f t="shared" si="8"/>
        <v>1201.5</v>
      </c>
      <c r="CB17" s="65">
        <f t="shared" si="8"/>
        <v>1136.5</v>
      </c>
      <c r="CC17" s="65">
        <f t="shared" si="8"/>
        <v>1073.5</v>
      </c>
    </row>
    <row r="18" spans="1:81" ht="16.5" customHeight="1" x14ac:dyDescent="0.2">
      <c r="A18" s="64" t="s">
        <v>105</v>
      </c>
      <c r="B18" s="70"/>
      <c r="C18" s="70"/>
      <c r="D18" s="70"/>
      <c r="E18" s="70">
        <f>B17+C17+D17+E17</f>
        <v>1507</v>
      </c>
      <c r="F18" s="70">
        <f t="shared" ref="F18:K18" si="9">C17+D17+E17+F17</f>
        <v>1500</v>
      </c>
      <c r="G18" s="70">
        <f t="shared" si="9"/>
        <v>1426.5</v>
      </c>
      <c r="H18" s="70">
        <f t="shared" si="9"/>
        <v>1395.5</v>
      </c>
      <c r="I18" s="70">
        <f t="shared" si="9"/>
        <v>1338</v>
      </c>
      <c r="J18" s="70">
        <f t="shared" si="9"/>
        <v>1255</v>
      </c>
      <c r="K18" s="70">
        <f t="shared" si="9"/>
        <v>1211</v>
      </c>
      <c r="L18" s="71"/>
      <c r="M18" s="70"/>
      <c r="N18" s="70"/>
      <c r="O18" s="70"/>
      <c r="P18" s="70">
        <f>M17+N17+O17+P17</f>
        <v>1058</v>
      </c>
      <c r="Q18" s="70">
        <f t="shared" ref="Q18:AB18" si="10">N17+O17+P17+Q17</f>
        <v>1072</v>
      </c>
      <c r="R18" s="70">
        <f t="shared" si="10"/>
        <v>1092</v>
      </c>
      <c r="S18" s="70">
        <f t="shared" si="10"/>
        <v>1115</v>
      </c>
      <c r="T18" s="70">
        <f t="shared" si="10"/>
        <v>1099</v>
      </c>
      <c r="U18" s="70">
        <f t="shared" si="10"/>
        <v>1097</v>
      </c>
      <c r="V18" s="70">
        <f t="shared" si="10"/>
        <v>1074.5</v>
      </c>
      <c r="W18" s="70">
        <f t="shared" si="10"/>
        <v>1045</v>
      </c>
      <c r="X18" s="70">
        <f t="shared" si="10"/>
        <v>1087.5</v>
      </c>
      <c r="Y18" s="70">
        <f t="shared" si="10"/>
        <v>1172</v>
      </c>
      <c r="Z18" s="70">
        <f t="shared" si="10"/>
        <v>1246.5</v>
      </c>
      <c r="AA18" s="70">
        <f t="shared" si="10"/>
        <v>1305</v>
      </c>
      <c r="AB18" s="70">
        <f t="shared" si="10"/>
        <v>1271.5</v>
      </c>
      <c r="AC18" s="71"/>
      <c r="AD18" s="70"/>
      <c r="AE18" s="70"/>
      <c r="AF18" s="70"/>
      <c r="AG18" s="70">
        <f>AD17+AE17+AF17+AG17</f>
        <v>1346.5</v>
      </c>
      <c r="AH18" s="70">
        <f t="shared" ref="AH18:AO18" si="11">AE17+AF17+AG17+AH17</f>
        <v>1320</v>
      </c>
      <c r="AI18" s="70">
        <f t="shared" si="11"/>
        <v>1290.5</v>
      </c>
      <c r="AJ18" s="70">
        <f t="shared" si="11"/>
        <v>1303</v>
      </c>
      <c r="AK18" s="70">
        <f t="shared" si="11"/>
        <v>1279</v>
      </c>
      <c r="AL18" s="70">
        <f t="shared" si="11"/>
        <v>1244</v>
      </c>
      <c r="AM18" s="70">
        <f t="shared" si="11"/>
        <v>1201.5</v>
      </c>
      <c r="AN18" s="70">
        <f t="shared" si="11"/>
        <v>1136.5</v>
      </c>
      <c r="AO18" s="70">
        <f t="shared" si="11"/>
        <v>1073.5</v>
      </c>
      <c r="AP18" s="65"/>
      <c r="AQ18" s="65"/>
      <c r="AR18" s="65"/>
      <c r="AS18" s="65"/>
      <c r="AT18" s="65"/>
      <c r="AU18" s="65">
        <f t="shared" ref="AU18:BA18" si="12">E26</f>
        <v>0</v>
      </c>
      <c r="AV18" s="65">
        <f t="shared" si="12"/>
        <v>0</v>
      </c>
      <c r="AW18" s="65">
        <f t="shared" si="12"/>
        <v>0</v>
      </c>
      <c r="AX18" s="65">
        <f t="shared" si="12"/>
        <v>0</v>
      </c>
      <c r="AY18" s="65">
        <f t="shared" si="12"/>
        <v>0</v>
      </c>
      <c r="AZ18" s="65">
        <f t="shared" si="12"/>
        <v>0</v>
      </c>
      <c r="BA18" s="65">
        <f t="shared" si="12"/>
        <v>0</v>
      </c>
      <c r="BB18" s="65"/>
      <c r="BC18" s="65"/>
      <c r="BD18" s="65"/>
      <c r="BE18" s="65">
        <f t="shared" ref="BE18:BQ18" si="13">P26</f>
        <v>0</v>
      </c>
      <c r="BF18" s="65">
        <f t="shared" si="13"/>
        <v>0</v>
      </c>
      <c r="BG18" s="65">
        <f t="shared" si="13"/>
        <v>0</v>
      </c>
      <c r="BH18" s="65">
        <f t="shared" si="13"/>
        <v>0</v>
      </c>
      <c r="BI18" s="65">
        <f t="shared" si="13"/>
        <v>0</v>
      </c>
      <c r="BJ18" s="65">
        <f t="shared" si="13"/>
        <v>0</v>
      </c>
      <c r="BK18" s="65">
        <f t="shared" si="13"/>
        <v>0</v>
      </c>
      <c r="BL18" s="65">
        <f t="shared" si="13"/>
        <v>0</v>
      </c>
      <c r="BM18" s="65">
        <f t="shared" si="13"/>
        <v>0</v>
      </c>
      <c r="BN18" s="65">
        <f t="shared" si="13"/>
        <v>0</v>
      </c>
      <c r="BO18" s="65">
        <f t="shared" si="13"/>
        <v>0</v>
      </c>
      <c r="BP18" s="65">
        <f t="shared" si="13"/>
        <v>0</v>
      </c>
      <c r="BQ18" s="65">
        <f t="shared" si="13"/>
        <v>0</v>
      </c>
      <c r="BR18" s="65"/>
      <c r="BS18" s="65"/>
      <c r="BT18" s="65"/>
      <c r="BU18" s="65">
        <f t="shared" ref="BU18:CC18" si="14">AG26</f>
        <v>0</v>
      </c>
      <c r="BV18" s="65">
        <f t="shared" si="14"/>
        <v>0</v>
      </c>
      <c r="BW18" s="65">
        <f t="shared" si="14"/>
        <v>0</v>
      </c>
      <c r="BX18" s="65">
        <f t="shared" si="14"/>
        <v>0</v>
      </c>
      <c r="BY18" s="65">
        <f t="shared" si="14"/>
        <v>0</v>
      </c>
      <c r="BZ18" s="65">
        <f t="shared" si="14"/>
        <v>0</v>
      </c>
      <c r="CA18" s="65">
        <f t="shared" si="14"/>
        <v>0</v>
      </c>
      <c r="CB18" s="65">
        <f t="shared" si="14"/>
        <v>0</v>
      </c>
      <c r="CC18" s="65">
        <f t="shared" si="14"/>
        <v>0</v>
      </c>
    </row>
    <row r="19" spans="1:81" ht="16.5" customHeight="1" x14ac:dyDescent="0.2">
      <c r="A19" s="61" t="s">
        <v>106</v>
      </c>
      <c r="B19" s="72"/>
      <c r="C19" s="73" t="s">
        <v>107</v>
      </c>
      <c r="D19" s="74" t="e">
        <f>#REF!/100</f>
        <v>#REF!</v>
      </c>
      <c r="E19" s="73"/>
      <c r="F19" s="73" t="s">
        <v>108</v>
      </c>
      <c r="G19" s="74" t="e">
        <f>#REF!/100</f>
        <v>#REF!</v>
      </c>
      <c r="H19" s="73"/>
      <c r="I19" s="73" t="s">
        <v>109</v>
      </c>
      <c r="J19" s="74" t="e">
        <f>#REF!/100</f>
        <v>#REF!</v>
      </c>
      <c r="K19" s="75"/>
      <c r="L19" s="69"/>
      <c r="M19" s="72"/>
      <c r="N19" s="73"/>
      <c r="O19" s="73" t="s">
        <v>107</v>
      </c>
      <c r="P19" s="74" t="e">
        <f>#REF!/100</f>
        <v>#REF!</v>
      </c>
      <c r="Q19" s="73"/>
      <c r="R19" s="73"/>
      <c r="S19" s="73"/>
      <c r="T19" s="73" t="s">
        <v>108</v>
      </c>
      <c r="U19" s="74" t="e">
        <f>#REF!/100</f>
        <v>#REF!</v>
      </c>
      <c r="V19" s="73"/>
      <c r="W19" s="73"/>
      <c r="X19" s="73"/>
      <c r="Y19" s="73" t="s">
        <v>109</v>
      </c>
      <c r="Z19" s="74" t="e">
        <f>#REF!/100</f>
        <v>#REF!</v>
      </c>
      <c r="AA19" s="73"/>
      <c r="AB19" s="75"/>
      <c r="AC19" s="69"/>
      <c r="AD19" s="72"/>
      <c r="AE19" s="73" t="s">
        <v>107</v>
      </c>
      <c r="AF19" s="74" t="e">
        <f>#REF!/100</f>
        <v>#REF!</v>
      </c>
      <c r="AG19" s="73"/>
      <c r="AH19" s="73"/>
      <c r="AI19" s="73"/>
      <c r="AJ19" s="73" t="s">
        <v>108</v>
      </c>
      <c r="AK19" s="74" t="e">
        <f>#REF!/100</f>
        <v>#REF!</v>
      </c>
      <c r="AL19" s="73"/>
      <c r="AM19" s="73"/>
      <c r="AN19" s="73" t="s">
        <v>109</v>
      </c>
      <c r="AO19" s="76" t="e">
        <f>#REF!/100</f>
        <v>#REF!</v>
      </c>
      <c r="AP19" s="56"/>
      <c r="AQ19" s="56"/>
      <c r="AR19" s="56"/>
      <c r="AS19" s="56"/>
      <c r="AT19" s="56"/>
      <c r="AU19" s="56" t="e">
        <f t="shared" ref="AU19:BA19" si="15">E22</f>
        <v>#REF!</v>
      </c>
      <c r="AV19" s="56" t="e">
        <f t="shared" si="15"/>
        <v>#REF!</v>
      </c>
      <c r="AW19" s="56" t="e">
        <f t="shared" si="15"/>
        <v>#REF!</v>
      </c>
      <c r="AX19" s="56" t="e">
        <f t="shared" si="15"/>
        <v>#REF!</v>
      </c>
      <c r="AY19" s="56" t="e">
        <f t="shared" si="15"/>
        <v>#REF!</v>
      </c>
      <c r="AZ19" s="56" t="e">
        <f t="shared" si="15"/>
        <v>#REF!</v>
      </c>
      <c r="BA19" s="56" t="e">
        <f t="shared" si="15"/>
        <v>#REF!</v>
      </c>
      <c r="BB19" s="56"/>
      <c r="BC19" s="56"/>
      <c r="BD19" s="56"/>
      <c r="BE19" s="56" t="e">
        <f t="shared" ref="BE19:BQ19" si="16">P22</f>
        <v>#REF!</v>
      </c>
      <c r="BF19" s="56" t="e">
        <f t="shared" si="16"/>
        <v>#REF!</v>
      </c>
      <c r="BG19" s="56" t="e">
        <f t="shared" si="16"/>
        <v>#REF!</v>
      </c>
      <c r="BH19" s="56" t="e">
        <f t="shared" si="16"/>
        <v>#REF!</v>
      </c>
      <c r="BI19" s="56" t="e">
        <f t="shared" si="16"/>
        <v>#REF!</v>
      </c>
      <c r="BJ19" s="56" t="e">
        <f t="shared" si="16"/>
        <v>#REF!</v>
      </c>
      <c r="BK19" s="56" t="e">
        <f t="shared" si="16"/>
        <v>#REF!</v>
      </c>
      <c r="BL19" s="56" t="e">
        <f t="shared" si="16"/>
        <v>#REF!</v>
      </c>
      <c r="BM19" s="56" t="e">
        <f t="shared" si="16"/>
        <v>#REF!</v>
      </c>
      <c r="BN19" s="56" t="e">
        <f t="shared" si="16"/>
        <v>#REF!</v>
      </c>
      <c r="BO19" s="56" t="e">
        <f t="shared" si="16"/>
        <v>#REF!</v>
      </c>
      <c r="BP19" s="56" t="e">
        <f t="shared" si="16"/>
        <v>#REF!</v>
      </c>
      <c r="BQ19" s="56" t="e">
        <f t="shared" si="16"/>
        <v>#REF!</v>
      </c>
      <c r="BR19" s="56"/>
      <c r="BS19" s="56"/>
      <c r="BT19" s="56"/>
      <c r="BU19" s="56" t="e">
        <f t="shared" ref="BU19:CC19" si="17">AG22</f>
        <v>#REF!</v>
      </c>
      <c r="BV19" s="56" t="e">
        <f t="shared" si="17"/>
        <v>#REF!</v>
      </c>
      <c r="BW19" s="56" t="e">
        <f t="shared" si="17"/>
        <v>#REF!</v>
      </c>
      <c r="BX19" s="56" t="e">
        <f t="shared" si="17"/>
        <v>#REF!</v>
      </c>
      <c r="BY19" s="56" t="e">
        <f t="shared" si="17"/>
        <v>#REF!</v>
      </c>
      <c r="BZ19" s="56" t="e">
        <f t="shared" si="17"/>
        <v>#REF!</v>
      </c>
      <c r="CA19" s="56" t="e">
        <f t="shared" si="17"/>
        <v>#REF!</v>
      </c>
      <c r="CB19" s="56" t="e">
        <f t="shared" si="17"/>
        <v>#REF!</v>
      </c>
      <c r="CC19" s="56" t="e">
        <f t="shared" si="17"/>
        <v>#REF!</v>
      </c>
    </row>
    <row r="20" spans="1:81" ht="16.5" customHeight="1" x14ac:dyDescent="0.2">
      <c r="A20" s="56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112" t="s">
        <v>103</v>
      </c>
      <c r="U20" s="112"/>
      <c r="V20" s="77">
        <v>3</v>
      </c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56"/>
      <c r="AQ20" s="56"/>
      <c r="AR20" s="56"/>
      <c r="AS20" s="56"/>
      <c r="AT20" s="56"/>
      <c r="AU20" s="56" t="e">
        <f t="shared" ref="AU20:BA20" si="18">E30</f>
        <v>#REF!</v>
      </c>
      <c r="AV20" s="56" t="e">
        <f t="shared" si="18"/>
        <v>#REF!</v>
      </c>
      <c r="AW20" s="56" t="e">
        <f t="shared" si="18"/>
        <v>#REF!</v>
      </c>
      <c r="AX20" s="56" t="e">
        <f t="shared" si="18"/>
        <v>#REF!</v>
      </c>
      <c r="AY20" s="56" t="e">
        <f t="shared" si="18"/>
        <v>#REF!</v>
      </c>
      <c r="AZ20" s="56" t="e">
        <f t="shared" si="18"/>
        <v>#REF!</v>
      </c>
      <c r="BA20" s="56" t="e">
        <f t="shared" si="18"/>
        <v>#REF!</v>
      </c>
      <c r="BB20" s="56"/>
      <c r="BC20" s="56"/>
      <c r="BD20" s="56"/>
      <c r="BE20" s="56" t="e">
        <f t="shared" ref="BE20:BQ20" si="19">P30</f>
        <v>#REF!</v>
      </c>
      <c r="BF20" s="56" t="e">
        <f t="shared" si="19"/>
        <v>#REF!</v>
      </c>
      <c r="BG20" s="56" t="e">
        <f t="shared" si="19"/>
        <v>#REF!</v>
      </c>
      <c r="BH20" s="56" t="e">
        <f t="shared" si="19"/>
        <v>#REF!</v>
      </c>
      <c r="BI20" s="56" t="e">
        <f t="shared" si="19"/>
        <v>#REF!</v>
      </c>
      <c r="BJ20" s="56" t="e">
        <f t="shared" si="19"/>
        <v>#REF!</v>
      </c>
      <c r="BK20" s="56" t="e">
        <f t="shared" si="19"/>
        <v>#REF!</v>
      </c>
      <c r="BL20" s="56" t="e">
        <f t="shared" si="19"/>
        <v>#REF!</v>
      </c>
      <c r="BM20" s="56" t="e">
        <f t="shared" si="19"/>
        <v>#REF!</v>
      </c>
      <c r="BN20" s="56" t="e">
        <f t="shared" si="19"/>
        <v>#REF!</v>
      </c>
      <c r="BO20" s="56" t="e">
        <f t="shared" si="19"/>
        <v>#REF!</v>
      </c>
      <c r="BP20" s="56" t="e">
        <f t="shared" si="19"/>
        <v>#REF!</v>
      </c>
      <c r="BQ20" s="56" t="e">
        <f t="shared" si="19"/>
        <v>#REF!</v>
      </c>
      <c r="BR20" s="56"/>
      <c r="BS20" s="56"/>
      <c r="BT20" s="56"/>
      <c r="BU20" s="56" t="e">
        <f t="shared" ref="BU20:CC20" si="20">AG30</f>
        <v>#REF!</v>
      </c>
      <c r="BV20" s="56" t="e">
        <f t="shared" si="20"/>
        <v>#REF!</v>
      </c>
      <c r="BW20" s="56" t="e">
        <f t="shared" si="20"/>
        <v>#REF!</v>
      </c>
      <c r="BX20" s="56" t="e">
        <f t="shared" si="20"/>
        <v>#REF!</v>
      </c>
      <c r="BY20" s="56" t="e">
        <f t="shared" si="20"/>
        <v>#REF!</v>
      </c>
      <c r="BZ20" s="56" t="e">
        <f t="shared" si="20"/>
        <v>#REF!</v>
      </c>
      <c r="CA20" s="56" t="e">
        <f t="shared" si="20"/>
        <v>#REF!</v>
      </c>
      <c r="CB20" s="56" t="e">
        <f t="shared" si="20"/>
        <v>#REF!</v>
      </c>
      <c r="CC20" s="56" t="e">
        <f t="shared" si="20"/>
        <v>#REF!</v>
      </c>
    </row>
    <row r="21" spans="1:81" ht="16.5" customHeight="1" x14ac:dyDescent="0.2">
      <c r="A21" s="64" t="s">
        <v>104</v>
      </c>
      <c r="B21" s="70" t="e">
        <f>#REF!</f>
        <v>#REF!</v>
      </c>
      <c r="C21" s="70" t="e">
        <f>#REF!</f>
        <v>#REF!</v>
      </c>
      <c r="D21" s="70" t="e">
        <f>#REF!</f>
        <v>#REF!</v>
      </c>
      <c r="E21" s="70" t="e">
        <f>#REF!</f>
        <v>#REF!</v>
      </c>
      <c r="F21" s="70" t="e">
        <f>#REF!</f>
        <v>#REF!</v>
      </c>
      <c r="G21" s="70" t="e">
        <f>#REF!</f>
        <v>#REF!</v>
      </c>
      <c r="H21" s="70" t="e">
        <f>#REF!</f>
        <v>#REF!</v>
      </c>
      <c r="I21" s="70" t="e">
        <f>#REF!</f>
        <v>#REF!</v>
      </c>
      <c r="J21" s="70" t="e">
        <f>#REF!</f>
        <v>#REF!</v>
      </c>
      <c r="K21" s="70" t="e">
        <f>#REF!</f>
        <v>#REF!</v>
      </c>
      <c r="L21" s="71"/>
      <c r="M21" s="70" t="e">
        <f>#REF!</f>
        <v>#REF!</v>
      </c>
      <c r="N21" s="70" t="e">
        <f>#REF!</f>
        <v>#REF!</v>
      </c>
      <c r="O21" s="70" t="e">
        <f>#REF!</f>
        <v>#REF!</v>
      </c>
      <c r="P21" s="70" t="e">
        <f>#REF!</f>
        <v>#REF!</v>
      </c>
      <c r="Q21" s="70" t="e">
        <f>#REF!</f>
        <v>#REF!</v>
      </c>
      <c r="R21" s="70" t="e">
        <f>#REF!</f>
        <v>#REF!</v>
      </c>
      <c r="S21" s="70" t="e">
        <f>#REF!</f>
        <v>#REF!</v>
      </c>
      <c r="T21" s="70" t="e">
        <f>#REF!</f>
        <v>#REF!</v>
      </c>
      <c r="U21" s="70" t="e">
        <f>#REF!</f>
        <v>#REF!</v>
      </c>
      <c r="V21" s="70" t="e">
        <f>#REF!</f>
        <v>#REF!</v>
      </c>
      <c r="W21" s="70" t="e">
        <f>#REF!</f>
        <v>#REF!</v>
      </c>
      <c r="X21" s="70" t="e">
        <f>#REF!</f>
        <v>#REF!</v>
      </c>
      <c r="Y21" s="70" t="e">
        <f>#REF!</f>
        <v>#REF!</v>
      </c>
      <c r="Z21" s="70" t="e">
        <f>#REF!</f>
        <v>#REF!</v>
      </c>
      <c r="AA21" s="70" t="e">
        <f>#REF!</f>
        <v>#REF!</v>
      </c>
      <c r="AB21" s="70" t="e">
        <f>#REF!</f>
        <v>#REF!</v>
      </c>
      <c r="AC21" s="71"/>
      <c r="AD21" s="70" t="e">
        <f>#REF!</f>
        <v>#REF!</v>
      </c>
      <c r="AE21" s="70" t="e">
        <f>#REF!</f>
        <v>#REF!</v>
      </c>
      <c r="AF21" s="70" t="e">
        <f>#REF!</f>
        <v>#REF!</v>
      </c>
      <c r="AG21" s="70" t="e">
        <f>#REF!</f>
        <v>#REF!</v>
      </c>
      <c r="AH21" s="70" t="e">
        <f>#REF!</f>
        <v>#REF!</v>
      </c>
      <c r="AI21" s="70" t="e">
        <f>#REF!</f>
        <v>#REF!</v>
      </c>
      <c r="AJ21" s="70" t="e">
        <f>#REF!</f>
        <v>#REF!</v>
      </c>
      <c r="AK21" s="70" t="e">
        <f>#REF!</f>
        <v>#REF!</v>
      </c>
      <c r="AL21" s="70" t="e">
        <f>#REF!</f>
        <v>#REF!</v>
      </c>
      <c r="AM21" s="70" t="e">
        <f>#REF!</f>
        <v>#REF!</v>
      </c>
      <c r="AN21" s="70" t="e">
        <f>#REF!</f>
        <v>#REF!</v>
      </c>
      <c r="AO21" s="70" t="e">
        <f>#REF!</f>
        <v>#REF!</v>
      </c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</row>
    <row r="22" spans="1:81" ht="16.5" customHeight="1" x14ac:dyDescent="0.2">
      <c r="A22" s="64" t="s">
        <v>105</v>
      </c>
      <c r="B22" s="70"/>
      <c r="C22" s="70"/>
      <c r="D22" s="70"/>
      <c r="E22" s="70" t="e">
        <f>B21+C21+D21+E21</f>
        <v>#REF!</v>
      </c>
      <c r="F22" s="70" t="e">
        <f t="shared" ref="F22:K22" si="21">C21+D21+E21+F21</f>
        <v>#REF!</v>
      </c>
      <c r="G22" s="70" t="e">
        <f t="shared" si="21"/>
        <v>#REF!</v>
      </c>
      <c r="H22" s="70" t="e">
        <f t="shared" si="21"/>
        <v>#REF!</v>
      </c>
      <c r="I22" s="70" t="e">
        <f t="shared" si="21"/>
        <v>#REF!</v>
      </c>
      <c r="J22" s="70" t="e">
        <f t="shared" si="21"/>
        <v>#REF!</v>
      </c>
      <c r="K22" s="70" t="e">
        <f t="shared" si="21"/>
        <v>#REF!</v>
      </c>
      <c r="L22" s="71"/>
      <c r="M22" s="70"/>
      <c r="N22" s="70"/>
      <c r="O22" s="70"/>
      <c r="P22" s="70" t="e">
        <f>M21+N21+O21+P21</f>
        <v>#REF!</v>
      </c>
      <c r="Q22" s="70" t="e">
        <f t="shared" ref="Q22:AB22" si="22">N21+O21+P21+Q21</f>
        <v>#REF!</v>
      </c>
      <c r="R22" s="70" t="e">
        <f t="shared" si="22"/>
        <v>#REF!</v>
      </c>
      <c r="S22" s="70" t="e">
        <f t="shared" si="22"/>
        <v>#REF!</v>
      </c>
      <c r="T22" s="70" t="e">
        <f t="shared" si="22"/>
        <v>#REF!</v>
      </c>
      <c r="U22" s="70" t="e">
        <f t="shared" si="22"/>
        <v>#REF!</v>
      </c>
      <c r="V22" s="70" t="e">
        <f t="shared" si="22"/>
        <v>#REF!</v>
      </c>
      <c r="W22" s="70" t="e">
        <f t="shared" si="22"/>
        <v>#REF!</v>
      </c>
      <c r="X22" s="70" t="e">
        <f t="shared" si="22"/>
        <v>#REF!</v>
      </c>
      <c r="Y22" s="70" t="e">
        <f t="shared" si="22"/>
        <v>#REF!</v>
      </c>
      <c r="Z22" s="70" t="e">
        <f t="shared" si="22"/>
        <v>#REF!</v>
      </c>
      <c r="AA22" s="70" t="e">
        <f t="shared" si="22"/>
        <v>#REF!</v>
      </c>
      <c r="AB22" s="70" t="e">
        <f t="shared" si="22"/>
        <v>#REF!</v>
      </c>
      <c r="AC22" s="71"/>
      <c r="AD22" s="70"/>
      <c r="AE22" s="70"/>
      <c r="AF22" s="70"/>
      <c r="AG22" s="70" t="e">
        <f>AD21+AE21+AF21+AG21</f>
        <v>#REF!</v>
      </c>
      <c r="AH22" s="70" t="e">
        <f t="shared" ref="AH22:AO22" si="23">AE21+AF21+AG21+AH21</f>
        <v>#REF!</v>
      </c>
      <c r="AI22" s="70" t="e">
        <f t="shared" si="23"/>
        <v>#REF!</v>
      </c>
      <c r="AJ22" s="70" t="e">
        <f t="shared" si="23"/>
        <v>#REF!</v>
      </c>
      <c r="AK22" s="70" t="e">
        <f t="shared" si="23"/>
        <v>#REF!</v>
      </c>
      <c r="AL22" s="70" t="e">
        <f t="shared" si="23"/>
        <v>#REF!</v>
      </c>
      <c r="AM22" s="70" t="e">
        <f t="shared" si="23"/>
        <v>#REF!</v>
      </c>
      <c r="AN22" s="70" t="e">
        <f t="shared" si="23"/>
        <v>#REF!</v>
      </c>
      <c r="AO22" s="70" t="e">
        <f t="shared" si="23"/>
        <v>#REF!</v>
      </c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</row>
    <row r="23" spans="1:81" ht="16.5" customHeight="1" x14ac:dyDescent="0.2">
      <c r="A23" s="61" t="s">
        <v>106</v>
      </c>
      <c r="B23" s="72"/>
      <c r="C23" s="73" t="s">
        <v>107</v>
      </c>
      <c r="D23" s="74" t="e">
        <f>#REF!/100</f>
        <v>#REF!</v>
      </c>
      <c r="E23" s="73"/>
      <c r="F23" s="73" t="s">
        <v>108</v>
      </c>
      <c r="G23" s="74" t="e">
        <f>#REF!/100</f>
        <v>#REF!</v>
      </c>
      <c r="H23" s="73"/>
      <c r="I23" s="73" t="s">
        <v>109</v>
      </c>
      <c r="J23" s="74" t="e">
        <f>#REF!/100</f>
        <v>#REF!</v>
      </c>
      <c r="K23" s="75"/>
      <c r="L23" s="69"/>
      <c r="M23" s="72"/>
      <c r="N23" s="73"/>
      <c r="O23" s="73" t="s">
        <v>107</v>
      </c>
      <c r="P23" s="74" t="e">
        <f>#REF!/100</f>
        <v>#REF!</v>
      </c>
      <c r="Q23" s="73"/>
      <c r="R23" s="73"/>
      <c r="S23" s="73"/>
      <c r="T23" s="73" t="s">
        <v>108</v>
      </c>
      <c r="U23" s="74" t="e">
        <f>#REF!/100</f>
        <v>#REF!</v>
      </c>
      <c r="V23" s="73"/>
      <c r="W23" s="73"/>
      <c r="X23" s="73"/>
      <c r="Y23" s="73" t="s">
        <v>109</v>
      </c>
      <c r="Z23" s="74" t="e">
        <f>#REF!/100</f>
        <v>#REF!</v>
      </c>
      <c r="AA23" s="73"/>
      <c r="AB23" s="73"/>
      <c r="AC23" s="69"/>
      <c r="AD23" s="72"/>
      <c r="AE23" s="73" t="s">
        <v>107</v>
      </c>
      <c r="AF23" s="74" t="e">
        <f>#REF!/100</f>
        <v>#REF!</v>
      </c>
      <c r="AG23" s="73"/>
      <c r="AH23" s="73"/>
      <c r="AI23" s="73"/>
      <c r="AJ23" s="73" t="s">
        <v>108</v>
      </c>
      <c r="AK23" s="74" t="e">
        <f>#REF!/100</f>
        <v>#REF!</v>
      </c>
      <c r="AL23" s="73"/>
      <c r="AM23" s="73"/>
      <c r="AN23" s="73" t="s">
        <v>109</v>
      </c>
      <c r="AO23" s="74" t="e">
        <f>#REF!/100</f>
        <v>#REF!</v>
      </c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</row>
    <row r="24" spans="1:81" ht="16.5" customHeight="1" x14ac:dyDescent="0.2">
      <c r="A24" s="56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112" t="s">
        <v>103</v>
      </c>
      <c r="U24" s="112"/>
      <c r="V24" s="77">
        <v>4</v>
      </c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</row>
    <row r="25" spans="1:81" ht="16.5" customHeight="1" x14ac:dyDescent="0.2">
      <c r="A25" s="64" t="s">
        <v>104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1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1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</row>
    <row r="26" spans="1:81" ht="16.5" customHeight="1" x14ac:dyDescent="0.2">
      <c r="A26" s="64" t="s">
        <v>105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1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1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</row>
    <row r="27" spans="1:81" ht="16.5" customHeight="1" x14ac:dyDescent="0.2">
      <c r="A27" s="61" t="s">
        <v>106</v>
      </c>
      <c r="B27" s="72"/>
      <c r="C27" s="73" t="s">
        <v>107</v>
      </c>
      <c r="D27" s="74" t="e">
        <f>#REF!/100</f>
        <v>#REF!</v>
      </c>
      <c r="E27" s="73"/>
      <c r="F27" s="73" t="s">
        <v>108</v>
      </c>
      <c r="G27" s="74" t="e">
        <f>#REF!/100</f>
        <v>#REF!</v>
      </c>
      <c r="H27" s="73"/>
      <c r="I27" s="73" t="s">
        <v>109</v>
      </c>
      <c r="J27" s="74" t="e">
        <f>#REF!/100</f>
        <v>#REF!</v>
      </c>
      <c r="K27" s="75"/>
      <c r="L27" s="69"/>
      <c r="M27" s="72"/>
      <c r="N27" s="73"/>
      <c r="O27" s="73" t="s">
        <v>107</v>
      </c>
      <c r="P27" s="74" t="e">
        <f>#REF!/100</f>
        <v>#REF!</v>
      </c>
      <c r="Q27" s="73"/>
      <c r="R27" s="73"/>
      <c r="S27" s="73"/>
      <c r="T27" s="73" t="s">
        <v>108</v>
      </c>
      <c r="U27" s="74" t="e">
        <f>#REF!/100</f>
        <v>#REF!</v>
      </c>
      <c r="V27" s="73"/>
      <c r="W27" s="73"/>
      <c r="X27" s="73"/>
      <c r="Y27" s="73" t="s">
        <v>109</v>
      </c>
      <c r="Z27" s="74" t="e">
        <f>#REF!/100</f>
        <v>#REF!</v>
      </c>
      <c r="AA27" s="73"/>
      <c r="AB27" s="75"/>
      <c r="AC27" s="69"/>
      <c r="AD27" s="72"/>
      <c r="AE27" s="73" t="s">
        <v>107</v>
      </c>
      <c r="AF27" s="74" t="e">
        <f>#REF!/100</f>
        <v>#REF!</v>
      </c>
      <c r="AG27" s="73"/>
      <c r="AH27" s="73"/>
      <c r="AI27" s="73"/>
      <c r="AJ27" s="73" t="s">
        <v>108</v>
      </c>
      <c r="AK27" s="74" t="e">
        <f>#REF!/100</f>
        <v>#REF!</v>
      </c>
      <c r="AL27" s="73"/>
      <c r="AM27" s="73"/>
      <c r="AN27" s="73" t="s">
        <v>109</v>
      </c>
      <c r="AO27" s="76" t="e">
        <f>#REF!/100</f>
        <v>#REF!</v>
      </c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</row>
    <row r="28" spans="1:81" ht="16.5" customHeight="1" x14ac:dyDescent="0.2">
      <c r="A28" s="56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112" t="s">
        <v>103</v>
      </c>
      <c r="U28" s="112"/>
      <c r="V28" s="68" t="s">
        <v>110</v>
      </c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</row>
    <row r="29" spans="1:81" ht="16.5" customHeight="1" x14ac:dyDescent="0.2">
      <c r="A29" s="64" t="s">
        <v>104</v>
      </c>
      <c r="B29" s="70" t="e">
        <f>B13+B17+B21+B25</f>
        <v>#REF!</v>
      </c>
      <c r="C29" s="70" t="e">
        <f t="shared" ref="C29:K29" si="24">C13+C17+C21+C25</f>
        <v>#REF!</v>
      </c>
      <c r="D29" s="70" t="e">
        <f t="shared" si="24"/>
        <v>#REF!</v>
      </c>
      <c r="E29" s="70" t="e">
        <f t="shared" si="24"/>
        <v>#REF!</v>
      </c>
      <c r="F29" s="70" t="e">
        <f t="shared" si="24"/>
        <v>#REF!</v>
      </c>
      <c r="G29" s="70" t="e">
        <f t="shared" si="24"/>
        <v>#REF!</v>
      </c>
      <c r="H29" s="70" t="e">
        <f t="shared" si="24"/>
        <v>#REF!</v>
      </c>
      <c r="I29" s="70" t="e">
        <f t="shared" si="24"/>
        <v>#REF!</v>
      </c>
      <c r="J29" s="70" t="e">
        <f t="shared" si="24"/>
        <v>#REF!</v>
      </c>
      <c r="K29" s="70" t="e">
        <f t="shared" si="24"/>
        <v>#REF!</v>
      </c>
      <c r="L29" s="71"/>
      <c r="M29" s="70" t="e">
        <f>M13+M17+M21+M25</f>
        <v>#REF!</v>
      </c>
      <c r="N29" s="70" t="e">
        <f t="shared" ref="N29:AB29" si="25">N13+N17+N21+N25</f>
        <v>#REF!</v>
      </c>
      <c r="O29" s="70" t="e">
        <f t="shared" si="25"/>
        <v>#REF!</v>
      </c>
      <c r="P29" s="70" t="e">
        <f t="shared" si="25"/>
        <v>#REF!</v>
      </c>
      <c r="Q29" s="70" t="e">
        <f t="shared" si="25"/>
        <v>#REF!</v>
      </c>
      <c r="R29" s="70" t="e">
        <f t="shared" si="25"/>
        <v>#REF!</v>
      </c>
      <c r="S29" s="70" t="e">
        <f t="shared" si="25"/>
        <v>#REF!</v>
      </c>
      <c r="T29" s="70" t="e">
        <f t="shared" si="25"/>
        <v>#REF!</v>
      </c>
      <c r="U29" s="70" t="e">
        <f t="shared" si="25"/>
        <v>#REF!</v>
      </c>
      <c r="V29" s="70" t="e">
        <f t="shared" si="25"/>
        <v>#REF!</v>
      </c>
      <c r="W29" s="70" t="e">
        <f t="shared" si="25"/>
        <v>#REF!</v>
      </c>
      <c r="X29" s="70" t="e">
        <f t="shared" si="25"/>
        <v>#REF!</v>
      </c>
      <c r="Y29" s="70" t="e">
        <f t="shared" si="25"/>
        <v>#REF!</v>
      </c>
      <c r="Z29" s="70" t="e">
        <f t="shared" si="25"/>
        <v>#REF!</v>
      </c>
      <c r="AA29" s="70" t="e">
        <f t="shared" si="25"/>
        <v>#REF!</v>
      </c>
      <c r="AB29" s="70" t="e">
        <f t="shared" si="25"/>
        <v>#REF!</v>
      </c>
      <c r="AC29" s="71"/>
      <c r="AD29" s="70" t="e">
        <f>AD13+AD17+AD21+AD25</f>
        <v>#REF!</v>
      </c>
      <c r="AE29" s="70" t="e">
        <f t="shared" ref="AE29:AO29" si="26">AE13+AE17+AE21+AE25</f>
        <v>#REF!</v>
      </c>
      <c r="AF29" s="70" t="e">
        <f t="shared" si="26"/>
        <v>#REF!</v>
      </c>
      <c r="AG29" s="70" t="e">
        <f t="shared" si="26"/>
        <v>#REF!</v>
      </c>
      <c r="AH29" s="70" t="e">
        <f t="shared" si="26"/>
        <v>#REF!</v>
      </c>
      <c r="AI29" s="70" t="e">
        <f t="shared" si="26"/>
        <v>#REF!</v>
      </c>
      <c r="AJ29" s="70" t="e">
        <f t="shared" si="26"/>
        <v>#REF!</v>
      </c>
      <c r="AK29" s="70" t="e">
        <f t="shared" si="26"/>
        <v>#REF!</v>
      </c>
      <c r="AL29" s="70" t="e">
        <f t="shared" si="26"/>
        <v>#REF!</v>
      </c>
      <c r="AM29" s="70" t="e">
        <f t="shared" si="26"/>
        <v>#REF!</v>
      </c>
      <c r="AN29" s="70" t="e">
        <f t="shared" si="26"/>
        <v>#REF!</v>
      </c>
      <c r="AO29" s="70" t="e">
        <f t="shared" si="26"/>
        <v>#REF!</v>
      </c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</row>
    <row r="30" spans="1:81" ht="16.5" customHeight="1" x14ac:dyDescent="0.2">
      <c r="A30" s="64" t="s">
        <v>105</v>
      </c>
      <c r="B30" s="70"/>
      <c r="C30" s="70"/>
      <c r="D30" s="70"/>
      <c r="E30" s="70" t="e">
        <f>B29+C29+D29+E29</f>
        <v>#REF!</v>
      </c>
      <c r="F30" s="70" t="e">
        <f t="shared" ref="F30:K30" si="27">C29+D29+E29+F29</f>
        <v>#REF!</v>
      </c>
      <c r="G30" s="70" t="e">
        <f t="shared" si="27"/>
        <v>#REF!</v>
      </c>
      <c r="H30" s="70" t="e">
        <f t="shared" si="27"/>
        <v>#REF!</v>
      </c>
      <c r="I30" s="70" t="e">
        <f t="shared" si="27"/>
        <v>#REF!</v>
      </c>
      <c r="J30" s="70" t="e">
        <f t="shared" si="27"/>
        <v>#REF!</v>
      </c>
      <c r="K30" s="70" t="e">
        <f t="shared" si="27"/>
        <v>#REF!</v>
      </c>
      <c r="L30" s="71"/>
      <c r="M30" s="70"/>
      <c r="N30" s="70"/>
      <c r="O30" s="70"/>
      <c r="P30" s="70" t="e">
        <f>M29+N29+O29+P29</f>
        <v>#REF!</v>
      </c>
      <c r="Q30" s="70" t="e">
        <f t="shared" ref="Q30:AB30" si="28">N29+O29+P29+Q29</f>
        <v>#REF!</v>
      </c>
      <c r="R30" s="70" t="e">
        <f t="shared" si="28"/>
        <v>#REF!</v>
      </c>
      <c r="S30" s="70" t="e">
        <f t="shared" si="28"/>
        <v>#REF!</v>
      </c>
      <c r="T30" s="70" t="e">
        <f t="shared" si="28"/>
        <v>#REF!</v>
      </c>
      <c r="U30" s="70" t="e">
        <f t="shared" si="28"/>
        <v>#REF!</v>
      </c>
      <c r="V30" s="70" t="e">
        <f t="shared" si="28"/>
        <v>#REF!</v>
      </c>
      <c r="W30" s="70" t="e">
        <f t="shared" si="28"/>
        <v>#REF!</v>
      </c>
      <c r="X30" s="70" t="e">
        <f t="shared" si="28"/>
        <v>#REF!</v>
      </c>
      <c r="Y30" s="70" t="e">
        <f t="shared" si="28"/>
        <v>#REF!</v>
      </c>
      <c r="Z30" s="70" t="e">
        <f t="shared" si="28"/>
        <v>#REF!</v>
      </c>
      <c r="AA30" s="70" t="e">
        <f t="shared" si="28"/>
        <v>#REF!</v>
      </c>
      <c r="AB30" s="70" t="e">
        <f t="shared" si="28"/>
        <v>#REF!</v>
      </c>
      <c r="AC30" s="71"/>
      <c r="AD30" s="70"/>
      <c r="AE30" s="70"/>
      <c r="AF30" s="70"/>
      <c r="AG30" s="70" t="e">
        <f>AD29+AE29+AF29+AG29</f>
        <v>#REF!</v>
      </c>
      <c r="AH30" s="70" t="e">
        <f t="shared" ref="AH30:AO30" si="29">AE29+AF29+AG29+AH29</f>
        <v>#REF!</v>
      </c>
      <c r="AI30" s="70" t="e">
        <f t="shared" si="29"/>
        <v>#REF!</v>
      </c>
      <c r="AJ30" s="70" t="e">
        <f t="shared" si="29"/>
        <v>#REF!</v>
      </c>
      <c r="AK30" s="70" t="e">
        <f t="shared" si="29"/>
        <v>#REF!</v>
      </c>
      <c r="AL30" s="70" t="e">
        <f t="shared" si="29"/>
        <v>#REF!</v>
      </c>
      <c r="AM30" s="70" t="e">
        <f t="shared" si="29"/>
        <v>#REF!</v>
      </c>
      <c r="AN30" s="70" t="e">
        <f t="shared" si="29"/>
        <v>#REF!</v>
      </c>
      <c r="AO30" s="70" t="e">
        <f t="shared" si="29"/>
        <v>#REF!</v>
      </c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</row>
    <row r="31" spans="1:81" x14ac:dyDescent="0.2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</row>
    <row r="32" spans="1:81" x14ac:dyDescent="0.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113"/>
      <c r="R32" s="113"/>
      <c r="S32" s="113"/>
      <c r="T32" s="113"/>
      <c r="U32" s="113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65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6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6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2009-04-23T22:08:24Z</cp:lastPrinted>
  <dcterms:created xsi:type="dcterms:W3CDTF">1998-04-02T13:38:56Z</dcterms:created>
  <dcterms:modified xsi:type="dcterms:W3CDTF">2017-06-08T14:32:03Z</dcterms:modified>
</cp:coreProperties>
</file>