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R 59C - CR 64\"/>
    </mc:Choice>
  </mc:AlternateContent>
  <bookViews>
    <workbookView xWindow="240" yWindow="90" windowWidth="9135" windowHeight="4965" tabRatio="736" activeTab="2"/>
  </bookViews>
  <sheets>
    <sheet name="G-4" sheetId="4684" r:id="rId1"/>
    <sheet name="G-4A" sheetId="4686" r:id="rId2"/>
    <sheet name="G-Totales" sheetId="4681" r:id="rId3"/>
    <sheet name="DIRECCIONALIDAD" sheetId="4689" state="hidden" r:id="rId4"/>
    <sheet name="DIAGRAMA DE VOL" sheetId="4688" r:id="rId5"/>
  </sheets>
  <definedNames>
    <definedName name="_xlnm.Print_Area" localSheetId="0">'G-4'!$A$1:$U$58</definedName>
    <definedName name="_xlnm.Print_Area" localSheetId="1">'G-4A'!$A$1:$U$58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AN22" i="4688" l="1"/>
  <c r="CB19" i="4688" s="1"/>
  <c r="AJ22" i="4688"/>
  <c r="BX19" i="4688" s="1"/>
  <c r="AL22" i="4688"/>
  <c r="BZ19" i="4688" s="1"/>
  <c r="AH22" i="4688"/>
  <c r="BV19" i="4688" s="1"/>
  <c r="V18" i="4688"/>
  <c r="BK17" i="4688" s="1"/>
  <c r="X18" i="4688"/>
  <c r="BM17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L30" i="4688"/>
  <c r="BZ20" i="4688" s="1"/>
  <c r="AM30" i="4688"/>
  <c r="CA20" i="4688" s="1"/>
  <c r="AK30" i="4688"/>
  <c r="BY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<sst xmlns="http://schemas.openxmlformats.org/spreadsheetml/2006/main" count="518" uniqueCount="151">
  <si>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</si>
  <si>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</si>
  <si>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</si>
  <si>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</si>
  <si>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</si>
  <si>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</si>
  <si>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</si>
  <si>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</si>
  <si>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</si>
  <si>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</si>
  <si>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</si>
  <si>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</si>
  <si>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</si>
  <si>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</si>
  <si>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</si>
  <si>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</si>
  <si>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</si>
  <si>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</si>
  <si>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</si>
  <si>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</si>
  <si>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</si>
  <si>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</si>
  <si>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</si>
  <si>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</si>
  <si>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</si>
  <si>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</si>
  <si>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</si>
  <si>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</si>
  <si>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</si>
  <si>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</si>
  <si>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</si>
  <si>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</si>
  <si>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</si>
  <si>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</si>
  <si>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</si>
  <si>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</si>
  <si>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</si>
  <si>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</si>
  <si>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</si>
  <si>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</si>
  <si>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</si>
  <si>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</si>
  <si>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</si>
  <si>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</si>
  <si>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</si>
  <si>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</si>
  <si>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</si>
  <si>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</si>
  <si>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</si>
  <si>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</si>
  <si>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</si>
  <si>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</si>
  <si>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</si>
  <si>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</si>
  <si>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</si>
  <si>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</si>
  <si>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</si>
  <si>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</si>
  <si>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</si>
  <si>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</si>
  <si>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</si>
  <si>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</si>
  <si>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</si>
  <si>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</si>
  <si>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</si>
  <si>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</si>
  <si>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</si>
  <si>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</si>
  <si>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</si>
  <si>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</si>
  <si>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</si>
  <si>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</si>
  <si>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</si>
  <si>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</si>
  <si>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</si>
  <si>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</si>
  <si>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</si>
  <si>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</si>
  <si>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</si>
  <si>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</si>
  <si>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</si>
  <si>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</si>
  <si>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</si>
  <si>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</si>
  <si>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</si>
  <si>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</si>
  <si>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</si>
  <si>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</si>
  <si>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</si>
  <si>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</si>
  <si>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</si>
  <si>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</si>
  <si>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</si>
  <si>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</si>
  <si>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</si>
  <si>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</si>
  <si>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</si>
  <si>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</si>
  <si>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</si>
  <si>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</si>
  <si>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</si>
  <si>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</si>
  <si>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</si>
  <si>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</si>
  <si>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</si>
  <si>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</si>
  <si>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</si>
  <si>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</si>
  <si>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</si>
  <si>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</si>
  <si>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</si>
  <si>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</si>
  <si>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</si>
  <si>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</si>
  <si>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</si>
  <si>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</si>
  <si>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</si>
  <si>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</si>
  <si>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</si>
  <si>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</si>
  <si>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</si>
  <si>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</si>
  <si>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</si>
  <si>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</si>
  <si>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</si>
  <si>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</si>
  <si>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</si>
  <si>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</si>
  <si>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</si>
  <si>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</si>
  <si>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</si>
  <si>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</si>
  <si>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</si>
  <si>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</si>
  <si>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</si>
  <si>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</si>
  <si>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</si>
  <si>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</si>
  <si>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</si>
  <si>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</si>
  <si>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</si>
  <si>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</si>
  <si>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</si>
  <si>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</si>
  <si>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</si>
  <si>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</si>
  <si>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CR 59C - CR 64</t>
  </si>
  <si>
    <t>JHONY NAVARRO</t>
  </si>
  <si>
    <t>4 (OR- OCC) 59C</t>
  </si>
  <si>
    <t>JULIO VASQUEZ</t>
  </si>
  <si>
    <t>4A (OR- OCC)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</si>
</sst>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48.5</c:v>
                </c:pt>
                <c:pt idx="1">
                  <c:v>54</c:v>
                </c:pt>
                <c:pt idx="2">
                  <c:v>42.5</c:v>
                </c:pt>
                <c:pt idx="3">
                  <c:v>39.5</c:v>
                </c:pt>
                <c:pt idx="4">
                  <c:v>40.5</c:v>
                </c:pt>
                <c:pt idx="5">
                  <c:v>41</c:v>
                </c:pt>
                <c:pt idx="6">
                  <c:v>48.5</c:v>
                </c:pt>
                <c:pt idx="7">
                  <c:v>38</c:v>
                </c:pt>
                <c:pt idx="8">
                  <c:v>45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00256"/>
        <c:axId val="237104312"/>
      </c:barChart>
      <c:catAx>
        <c:axId val="17740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0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0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0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184.5</c:v>
                </c:pt>
                <c:pt idx="4">
                  <c:v>176.5</c:v>
                </c:pt>
                <c:pt idx="5">
                  <c:v>163.5</c:v>
                </c:pt>
                <c:pt idx="6">
                  <c:v>169.5</c:v>
                </c:pt>
                <c:pt idx="7">
                  <c:v>168</c:v>
                </c:pt>
                <c:pt idx="8">
                  <c:v>172.5</c:v>
                </c:pt>
                <c:pt idx="9">
                  <c:v>173</c:v>
                </c:pt>
                <c:pt idx="13">
                  <c:v>168.5</c:v>
                </c:pt>
                <c:pt idx="14">
                  <c:v>226.5</c:v>
                </c:pt>
                <c:pt idx="15">
                  <c:v>268.5</c:v>
                </c:pt>
                <c:pt idx="16">
                  <c:v>279.5</c:v>
                </c:pt>
                <c:pt idx="17">
                  <c:v>281.5</c:v>
                </c:pt>
                <c:pt idx="18">
                  <c:v>241.5</c:v>
                </c:pt>
                <c:pt idx="19">
                  <c:v>210</c:v>
                </c:pt>
                <c:pt idx="20">
                  <c:v>208</c:v>
                </c:pt>
                <c:pt idx="21">
                  <c:v>204</c:v>
                </c:pt>
                <c:pt idx="22">
                  <c:v>197</c:v>
                </c:pt>
                <c:pt idx="23">
                  <c:v>189</c:v>
                </c:pt>
                <c:pt idx="24">
                  <c:v>186</c:v>
                </c:pt>
                <c:pt idx="25">
                  <c:v>182</c:v>
                </c:pt>
                <c:pt idx="29">
                  <c:v>255.5</c:v>
                </c:pt>
                <c:pt idx="30">
                  <c:v>299.5</c:v>
                </c:pt>
                <c:pt idx="31">
                  <c:v>407</c:v>
                </c:pt>
                <c:pt idx="32">
                  <c:v>532</c:v>
                </c:pt>
                <c:pt idx="33">
                  <c:v>623.5</c:v>
                </c:pt>
                <c:pt idx="34">
                  <c:v>711</c:v>
                </c:pt>
                <c:pt idx="35">
                  <c:v>740</c:v>
                </c:pt>
                <c:pt idx="36">
                  <c:v>753</c:v>
                </c:pt>
                <c:pt idx="37">
                  <c:v>758.5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1349</c:v>
                </c:pt>
                <c:pt idx="4">
                  <c:v>1313.5</c:v>
                </c:pt>
                <c:pt idx="5">
                  <c:v>1175</c:v>
                </c:pt>
                <c:pt idx="6">
                  <c:v>1086.5</c:v>
                </c:pt>
                <c:pt idx="7">
                  <c:v>1104</c:v>
                </c:pt>
                <c:pt idx="8">
                  <c:v>998</c:v>
                </c:pt>
                <c:pt idx="9">
                  <c:v>928</c:v>
                </c:pt>
                <c:pt idx="13">
                  <c:v>1273.5</c:v>
                </c:pt>
                <c:pt idx="14">
                  <c:v>1280.5</c:v>
                </c:pt>
                <c:pt idx="15">
                  <c:v>1262</c:v>
                </c:pt>
                <c:pt idx="16">
                  <c:v>1305</c:v>
                </c:pt>
                <c:pt idx="17">
                  <c:v>1485.5</c:v>
                </c:pt>
                <c:pt idx="18">
                  <c:v>1507</c:v>
                </c:pt>
                <c:pt idx="19">
                  <c:v>1518.5</c:v>
                </c:pt>
                <c:pt idx="20">
                  <c:v>1451</c:v>
                </c:pt>
                <c:pt idx="21">
                  <c:v>1340</c:v>
                </c:pt>
                <c:pt idx="22">
                  <c:v>1311</c:v>
                </c:pt>
                <c:pt idx="23">
                  <c:v>1287</c:v>
                </c:pt>
                <c:pt idx="24">
                  <c:v>1261.5</c:v>
                </c:pt>
                <c:pt idx="25">
                  <c:v>1260.5</c:v>
                </c:pt>
                <c:pt idx="29">
                  <c:v>1358</c:v>
                </c:pt>
                <c:pt idx="30">
                  <c:v>1341</c:v>
                </c:pt>
                <c:pt idx="31">
                  <c:v>1338</c:v>
                </c:pt>
                <c:pt idx="32">
                  <c:v>1364.5</c:v>
                </c:pt>
                <c:pt idx="33">
                  <c:v>1342.5</c:v>
                </c:pt>
                <c:pt idx="34">
                  <c:v>1345</c:v>
                </c:pt>
                <c:pt idx="35">
                  <c:v>1371.5</c:v>
                </c:pt>
                <c:pt idx="36">
                  <c:v>1345.5</c:v>
                </c:pt>
                <c:pt idx="37">
                  <c:v>1347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1533.5</c:v>
                </c:pt>
                <c:pt idx="4">
                  <c:v>1490</c:v>
                </c:pt>
                <c:pt idx="5">
                  <c:v>1338.5</c:v>
                </c:pt>
                <c:pt idx="6">
                  <c:v>1256</c:v>
                </c:pt>
                <c:pt idx="7">
                  <c:v>1272</c:v>
                </c:pt>
                <c:pt idx="8">
                  <c:v>1170.5</c:v>
                </c:pt>
                <c:pt idx="9">
                  <c:v>1101</c:v>
                </c:pt>
                <c:pt idx="13">
                  <c:v>1442</c:v>
                </c:pt>
                <c:pt idx="14">
                  <c:v>1507</c:v>
                </c:pt>
                <c:pt idx="15">
                  <c:v>1530.5</c:v>
                </c:pt>
                <c:pt idx="16">
                  <c:v>1584.5</c:v>
                </c:pt>
                <c:pt idx="17">
                  <c:v>1767</c:v>
                </c:pt>
                <c:pt idx="18">
                  <c:v>1748.5</c:v>
                </c:pt>
                <c:pt idx="19">
                  <c:v>1728.5</c:v>
                </c:pt>
                <c:pt idx="20">
                  <c:v>1659</c:v>
                </c:pt>
                <c:pt idx="21">
                  <c:v>1544</c:v>
                </c:pt>
                <c:pt idx="22">
                  <c:v>1508</c:v>
                </c:pt>
                <c:pt idx="23">
                  <c:v>1476</c:v>
                </c:pt>
                <c:pt idx="24">
                  <c:v>1447.5</c:v>
                </c:pt>
                <c:pt idx="25">
                  <c:v>1442.5</c:v>
                </c:pt>
                <c:pt idx="29">
                  <c:v>1613.5</c:v>
                </c:pt>
                <c:pt idx="30">
                  <c:v>1640.5</c:v>
                </c:pt>
                <c:pt idx="31">
                  <c:v>1745</c:v>
                </c:pt>
                <c:pt idx="32">
                  <c:v>1896.5</c:v>
                </c:pt>
                <c:pt idx="33">
                  <c:v>1966</c:v>
                </c:pt>
                <c:pt idx="34">
                  <c:v>2056</c:v>
                </c:pt>
                <c:pt idx="35">
                  <c:v>2111.5</c:v>
                </c:pt>
                <c:pt idx="36">
                  <c:v>2098.5</c:v>
                </c:pt>
                <c:pt idx="37">
                  <c:v>2105.5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475376"/>
        <c:axId val="239475768"/>
      </c:lineChart>
      <c:catAx>
        <c:axId val="239475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947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475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9475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67.5</c:v>
                </c:pt>
                <c:pt idx="1">
                  <c:v>57.5</c:v>
                </c:pt>
                <c:pt idx="2">
                  <c:v>56</c:v>
                </c:pt>
                <c:pt idx="3">
                  <c:v>74.5</c:v>
                </c:pt>
                <c:pt idx="4">
                  <c:v>111.5</c:v>
                </c:pt>
                <c:pt idx="5">
                  <c:v>165</c:v>
                </c:pt>
                <c:pt idx="6">
                  <c:v>181</c:v>
                </c:pt>
                <c:pt idx="7">
                  <c:v>166</c:v>
                </c:pt>
                <c:pt idx="8">
                  <c:v>199</c:v>
                </c:pt>
                <c:pt idx="9">
                  <c:v>194</c:v>
                </c:pt>
                <c:pt idx="10">
                  <c:v>194</c:v>
                </c:pt>
                <c:pt idx="1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05488"/>
        <c:axId val="237105880"/>
      </c:barChart>
      <c:catAx>
        <c:axId val="23710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0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0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0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36</c:v>
                </c:pt>
                <c:pt idx="1">
                  <c:v>40.5</c:v>
                </c:pt>
                <c:pt idx="2">
                  <c:v>41</c:v>
                </c:pt>
                <c:pt idx="3">
                  <c:v>51</c:v>
                </c:pt>
                <c:pt idx="4">
                  <c:v>94</c:v>
                </c:pt>
                <c:pt idx="5">
                  <c:v>82.5</c:v>
                </c:pt>
                <c:pt idx="6">
                  <c:v>52</c:v>
                </c:pt>
                <c:pt idx="7">
                  <c:v>53</c:v>
                </c:pt>
                <c:pt idx="8">
                  <c:v>54</c:v>
                </c:pt>
                <c:pt idx="9">
                  <c:v>51</c:v>
                </c:pt>
                <c:pt idx="10">
                  <c:v>50</c:v>
                </c:pt>
                <c:pt idx="11">
                  <c:v>49</c:v>
                </c:pt>
                <c:pt idx="12">
                  <c:v>47</c:v>
                </c:pt>
                <c:pt idx="13">
                  <c:v>43</c:v>
                </c:pt>
                <c:pt idx="14">
                  <c:v>47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06664"/>
        <c:axId val="237107056"/>
      </c:barChart>
      <c:catAx>
        <c:axId val="23710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0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0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0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'G-4A'!$F$10:$F$19</c:f>
              <c:numCache>
                <c:formatCode>0</c:formatCode>
                <c:ptCount val="10"/>
                <c:pt idx="0">
                  <c:v>332.5</c:v>
                </c:pt>
                <c:pt idx="1">
                  <c:v>396</c:v>
                </c:pt>
                <c:pt idx="2">
                  <c:v>346.5</c:v>
                </c:pt>
                <c:pt idx="3">
                  <c:v>274</c:v>
                </c:pt>
                <c:pt idx="4">
                  <c:v>297</c:v>
                </c:pt>
                <c:pt idx="5">
                  <c:v>257.5</c:v>
                </c:pt>
                <c:pt idx="6">
                  <c:v>258</c:v>
                </c:pt>
                <c:pt idx="7">
                  <c:v>291.5</c:v>
                </c:pt>
                <c:pt idx="8">
                  <c:v>191</c:v>
                </c:pt>
                <c:pt idx="9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07840"/>
        <c:axId val="238738416"/>
      </c:barChart>
      <c:catAx>
        <c:axId val="23710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3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3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0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'G-4A'!$T$10:$T$21</c:f>
              <c:numCache>
                <c:formatCode>0</c:formatCode>
                <c:ptCount val="12"/>
                <c:pt idx="0">
                  <c:v>366</c:v>
                </c:pt>
                <c:pt idx="1">
                  <c:v>344</c:v>
                </c:pt>
                <c:pt idx="2">
                  <c:v>330</c:v>
                </c:pt>
                <c:pt idx="3">
                  <c:v>318</c:v>
                </c:pt>
                <c:pt idx="4">
                  <c:v>349</c:v>
                </c:pt>
                <c:pt idx="5">
                  <c:v>341</c:v>
                </c:pt>
                <c:pt idx="6">
                  <c:v>356.5</c:v>
                </c:pt>
                <c:pt idx="7">
                  <c:v>296</c:v>
                </c:pt>
                <c:pt idx="8">
                  <c:v>351.5</c:v>
                </c:pt>
                <c:pt idx="9">
                  <c:v>367.5</c:v>
                </c:pt>
                <c:pt idx="10">
                  <c:v>330.5</c:v>
                </c:pt>
                <c:pt idx="11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739200"/>
        <c:axId val="238739592"/>
      </c:barChart>
      <c:catAx>
        <c:axId val="23873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3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3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3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('G-4A'!$F$20:$F$22,'G-4A'!$M$10:$M$22)</c:f>
              <c:numCache>
                <c:formatCode>0</c:formatCode>
                <c:ptCount val="16"/>
                <c:pt idx="0">
                  <c:v>326</c:v>
                </c:pt>
                <c:pt idx="1">
                  <c:v>344</c:v>
                </c:pt>
                <c:pt idx="2">
                  <c:v>353.5</c:v>
                </c:pt>
                <c:pt idx="3">
                  <c:v>250</c:v>
                </c:pt>
                <c:pt idx="4">
                  <c:v>333</c:v>
                </c:pt>
                <c:pt idx="5">
                  <c:v>325.5</c:v>
                </c:pt>
                <c:pt idx="6">
                  <c:v>396.5</c:v>
                </c:pt>
                <c:pt idx="7">
                  <c:v>430.5</c:v>
                </c:pt>
                <c:pt idx="8">
                  <c:v>354.5</c:v>
                </c:pt>
                <c:pt idx="9">
                  <c:v>337</c:v>
                </c:pt>
                <c:pt idx="10">
                  <c:v>329</c:v>
                </c:pt>
                <c:pt idx="11">
                  <c:v>319.5</c:v>
                </c:pt>
                <c:pt idx="12">
                  <c:v>325.5</c:v>
                </c:pt>
                <c:pt idx="13">
                  <c:v>313</c:v>
                </c:pt>
                <c:pt idx="14">
                  <c:v>303.5</c:v>
                </c:pt>
                <c:pt idx="15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740376"/>
        <c:axId val="238740768"/>
      </c:barChart>
      <c:catAx>
        <c:axId val="23874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4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4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4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381</c:v>
                </c:pt>
                <c:pt idx="1">
                  <c:v>450</c:v>
                </c:pt>
                <c:pt idx="2">
                  <c:v>389</c:v>
                </c:pt>
                <c:pt idx="3">
                  <c:v>313.5</c:v>
                </c:pt>
                <c:pt idx="4">
                  <c:v>337.5</c:v>
                </c:pt>
                <c:pt idx="5">
                  <c:v>298.5</c:v>
                </c:pt>
                <c:pt idx="6">
                  <c:v>306.5</c:v>
                </c:pt>
                <c:pt idx="7">
                  <c:v>329.5</c:v>
                </c:pt>
                <c:pt idx="8">
                  <c:v>236</c:v>
                </c:pt>
                <c:pt idx="9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741552"/>
        <c:axId val="238741944"/>
      </c:barChart>
      <c:catAx>
        <c:axId val="23874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4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4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4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433.5</c:v>
                </c:pt>
                <c:pt idx="1">
                  <c:v>401.5</c:v>
                </c:pt>
                <c:pt idx="2">
                  <c:v>386</c:v>
                </c:pt>
                <c:pt idx="3">
                  <c:v>392.5</c:v>
                </c:pt>
                <c:pt idx="4">
                  <c:v>460.5</c:v>
                </c:pt>
                <c:pt idx="5">
                  <c:v>506</c:v>
                </c:pt>
                <c:pt idx="6">
                  <c:v>537.5</c:v>
                </c:pt>
                <c:pt idx="7">
                  <c:v>462</c:v>
                </c:pt>
                <c:pt idx="8">
                  <c:v>550.5</c:v>
                </c:pt>
                <c:pt idx="9">
                  <c:v>561.5</c:v>
                </c:pt>
                <c:pt idx="10">
                  <c:v>524.5</c:v>
                </c:pt>
                <c:pt idx="11">
                  <c:v>469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473024"/>
        <c:axId val="239473416"/>
      </c:barChart>
      <c:catAx>
        <c:axId val="23947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47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47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47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362</c:v>
                </c:pt>
                <c:pt idx="1">
                  <c:v>384.5</c:v>
                </c:pt>
                <c:pt idx="2">
                  <c:v>394.5</c:v>
                </c:pt>
                <c:pt idx="3">
                  <c:v>301</c:v>
                </c:pt>
                <c:pt idx="4">
                  <c:v>427</c:v>
                </c:pt>
                <c:pt idx="5">
                  <c:v>408</c:v>
                </c:pt>
                <c:pt idx="6">
                  <c:v>448.5</c:v>
                </c:pt>
                <c:pt idx="7">
                  <c:v>483.5</c:v>
                </c:pt>
                <c:pt idx="8">
                  <c:v>408.5</c:v>
                </c:pt>
                <c:pt idx="9">
                  <c:v>388</c:v>
                </c:pt>
                <c:pt idx="10">
                  <c:v>379</c:v>
                </c:pt>
                <c:pt idx="11">
                  <c:v>368.5</c:v>
                </c:pt>
                <c:pt idx="12">
                  <c:v>372.5</c:v>
                </c:pt>
                <c:pt idx="13">
                  <c:v>356</c:v>
                </c:pt>
                <c:pt idx="14">
                  <c:v>350.5</c:v>
                </c:pt>
                <c:pt idx="15">
                  <c:v>363.5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474200"/>
        <c:axId val="239474592"/>
      </c:barChart>
      <c:catAx>
        <c:axId val="23947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4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47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47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146</v>
      </c>
      <c r="E5" s="183"/>
      <c r="F5" s="183"/>
      <c r="G5" s="183"/>
      <c r="H5" s="183"/>
      <c r="I5" s="179" t="s">
        <v>53</v>
      </c>
      <c r="J5" s="179"/>
      <c r="K5" s="179"/>
      <c r="L5" s="186"/>
      <c r="M5" s="186"/>
      <c r="N5" s="186"/>
      <c r="O5" s="12"/>
      <c r="P5" s="179" t="s">
        <v>57</v>
      </c>
      <c r="Q5" s="179"/>
      <c r="R5" s="179"/>
      <c r="S5" s="185" t="s">
        <v>148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147</v>
      </c>
      <c r="E6" s="188"/>
      <c r="F6" s="188"/>
      <c r="G6" s="188"/>
      <c r="H6" s="188"/>
      <c r="I6" s="179" t="s">
        <v>59</v>
      </c>
      <c r="J6" s="179"/>
      <c r="K6" s="179"/>
      <c r="L6" s="181">
        <v>1</v>
      </c>
      <c r="M6" s="181"/>
      <c r="N6" s="181"/>
      <c r="O6" s="42"/>
      <c r="P6" s="179" t="s">
        <v>58</v>
      </c>
      <c r="Q6" s="179"/>
      <c r="R6" s="179"/>
      <c r="S6" s="182">
        <v>42893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7</v>
      </c>
      <c r="C10" s="46">
        <v>40</v>
      </c>
      <c r="D10" s="46">
        <v>0</v>
      </c>
      <c r="E10" s="46">
        <v>2</v>
      </c>
      <c r="F10" s="6">
        <f t="shared" ref="F10:F22" si="0">B10*0.5+C10*1+D10*2+E10*2.5</f>
        <v>48.5</v>
      </c>
      <c r="G10" s="2"/>
      <c r="H10" s="19" t="s">
        <v>4</v>
      </c>
      <c r="I10" s="46">
        <v>9</v>
      </c>
      <c r="J10" s="46">
        <v>44</v>
      </c>
      <c r="K10" s="46">
        <v>0</v>
      </c>
      <c r="L10" s="46">
        <v>1</v>
      </c>
      <c r="M10" s="6">
        <f t="shared" ref="M10:M22" si="1">I10*0.5+J10*1+K10*2+L10*2.5</f>
        <v>51</v>
      </c>
      <c r="N10" s="9">
        <f>F20+F21+F22+M10</f>
        <v>168.5</v>
      </c>
      <c r="O10" s="19" t="s">
        <v>43</v>
      </c>
      <c r="P10" s="46">
        <v>3</v>
      </c>
      <c r="Q10" s="46">
        <v>66</v>
      </c>
      <c r="R10" s="46">
        <v>0</v>
      </c>
      <c r="S10" s="46">
        <v>0</v>
      </c>
      <c r="T10" s="6">
        <f t="shared" ref="T10:T21" si="2">P10*0.5+Q10*1+R10*2+S10*2.5</f>
        <v>67.5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44</v>
      </c>
      <c r="D11" s="46">
        <v>0</v>
      </c>
      <c r="E11" s="46">
        <v>2</v>
      </c>
      <c r="F11" s="6">
        <f t="shared" si="0"/>
        <v>54</v>
      </c>
      <c r="G11" s="2"/>
      <c r="H11" s="19" t="s">
        <v>5</v>
      </c>
      <c r="I11" s="46">
        <v>8</v>
      </c>
      <c r="J11" s="46">
        <v>90</v>
      </c>
      <c r="K11" s="46">
        <v>0</v>
      </c>
      <c r="L11" s="46">
        <v>0</v>
      </c>
      <c r="M11" s="6">
        <f t="shared" si="1"/>
        <v>94</v>
      </c>
      <c r="N11" s="9">
        <f>F21+F22+M10+M11</f>
        <v>226.5</v>
      </c>
      <c r="O11" s="19" t="s">
        <v>44</v>
      </c>
      <c r="P11" s="46">
        <v>3</v>
      </c>
      <c r="Q11" s="46">
        <v>51</v>
      </c>
      <c r="R11" s="46">
        <v>0</v>
      </c>
      <c r="S11" s="46">
        <v>2</v>
      </c>
      <c r="T11" s="6">
        <f t="shared" si="2"/>
        <v>57.5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41</v>
      </c>
      <c r="D12" s="46">
        <v>0</v>
      </c>
      <c r="E12" s="46">
        <v>0</v>
      </c>
      <c r="F12" s="6">
        <f t="shared" si="0"/>
        <v>42.5</v>
      </c>
      <c r="G12" s="2"/>
      <c r="H12" s="19" t="s">
        <v>6</v>
      </c>
      <c r="I12" s="46">
        <v>4</v>
      </c>
      <c r="J12" s="46">
        <v>78</v>
      </c>
      <c r="K12" s="46">
        <v>0</v>
      </c>
      <c r="L12" s="46">
        <v>1</v>
      </c>
      <c r="M12" s="6">
        <f t="shared" si="1"/>
        <v>82.5</v>
      </c>
      <c r="N12" s="2">
        <f>F22+M10+M11+M12</f>
        <v>268.5</v>
      </c>
      <c r="O12" s="19" t="s">
        <v>32</v>
      </c>
      <c r="P12" s="46">
        <v>4</v>
      </c>
      <c r="Q12" s="46">
        <v>54</v>
      </c>
      <c r="R12" s="46">
        <v>0</v>
      </c>
      <c r="S12" s="46">
        <v>0</v>
      </c>
      <c r="T12" s="6">
        <f t="shared" si="2"/>
        <v>56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38</v>
      </c>
      <c r="D13" s="46">
        <v>0</v>
      </c>
      <c r="E13" s="46">
        <v>0</v>
      </c>
      <c r="F13" s="6">
        <f t="shared" si="0"/>
        <v>39.5</v>
      </c>
      <c r="G13" s="2">
        <f t="shared" ref="G13:G19" si="3">F10+F11+F12+F13</f>
        <v>184.5</v>
      </c>
      <c r="H13" s="19" t="s">
        <v>7</v>
      </c>
      <c r="I13" s="46">
        <v>2</v>
      </c>
      <c r="J13" s="46">
        <v>51</v>
      </c>
      <c r="K13" s="46">
        <v>0</v>
      </c>
      <c r="L13" s="46">
        <v>0</v>
      </c>
      <c r="M13" s="6">
        <f t="shared" si="1"/>
        <v>52</v>
      </c>
      <c r="N13" s="2">
        <f t="shared" ref="N13:N18" si="4">M10+M11+M12+M13</f>
        <v>279.5</v>
      </c>
      <c r="O13" s="19" t="s">
        <v>33</v>
      </c>
      <c r="P13" s="46">
        <v>1</v>
      </c>
      <c r="Q13" s="46">
        <v>74</v>
      </c>
      <c r="R13" s="46">
        <v>0</v>
      </c>
      <c r="S13" s="46">
        <v>0</v>
      </c>
      <c r="T13" s="6">
        <f t="shared" si="2"/>
        <v>74.5</v>
      </c>
      <c r="U13" s="2">
        <f t="shared" ref="U13:U21" si="5">T10+T11+T12+T13</f>
        <v>255.5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38</v>
      </c>
      <c r="D14" s="46">
        <v>0</v>
      </c>
      <c r="E14" s="46">
        <v>0</v>
      </c>
      <c r="F14" s="6">
        <f t="shared" si="0"/>
        <v>40.5</v>
      </c>
      <c r="G14" s="2">
        <f t="shared" si="3"/>
        <v>176.5</v>
      </c>
      <c r="H14" s="19" t="s">
        <v>9</v>
      </c>
      <c r="I14" s="46">
        <v>2</v>
      </c>
      <c r="J14" s="46">
        <v>52</v>
      </c>
      <c r="K14" s="46">
        <v>0</v>
      </c>
      <c r="L14" s="46">
        <v>0</v>
      </c>
      <c r="M14" s="6">
        <f t="shared" si="1"/>
        <v>53</v>
      </c>
      <c r="N14" s="2">
        <f t="shared" si="4"/>
        <v>281.5</v>
      </c>
      <c r="O14" s="19" t="s">
        <v>29</v>
      </c>
      <c r="P14" s="45">
        <v>10</v>
      </c>
      <c r="Q14" s="45">
        <v>104</v>
      </c>
      <c r="R14" s="45">
        <v>0</v>
      </c>
      <c r="S14" s="45">
        <v>1</v>
      </c>
      <c r="T14" s="6">
        <f t="shared" si="2"/>
        <v>111.5</v>
      </c>
      <c r="U14" s="2">
        <f t="shared" si="5"/>
        <v>299.5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39</v>
      </c>
      <c r="D15" s="46">
        <v>0</v>
      </c>
      <c r="E15" s="46">
        <v>0</v>
      </c>
      <c r="F15" s="6">
        <f t="shared" si="0"/>
        <v>41</v>
      </c>
      <c r="G15" s="2">
        <f t="shared" si="3"/>
        <v>163.5</v>
      </c>
      <c r="H15" s="19" t="s">
        <v>12</v>
      </c>
      <c r="I15" s="46">
        <v>3</v>
      </c>
      <c r="J15" s="46">
        <v>50</v>
      </c>
      <c r="K15" s="46">
        <v>0</v>
      </c>
      <c r="L15" s="46">
        <v>1</v>
      </c>
      <c r="M15" s="6">
        <f t="shared" si="1"/>
        <v>54</v>
      </c>
      <c r="N15" s="2">
        <f t="shared" si="4"/>
        <v>241.5</v>
      </c>
      <c r="O15" s="18" t="s">
        <v>30</v>
      </c>
      <c r="P15" s="46">
        <v>10</v>
      </c>
      <c r="Q15" s="46">
        <v>160</v>
      </c>
      <c r="R15" s="46">
        <v>0</v>
      </c>
      <c r="S15" s="46">
        <v>0</v>
      </c>
      <c r="T15" s="6">
        <f t="shared" si="2"/>
        <v>165</v>
      </c>
      <c r="U15" s="2">
        <f t="shared" si="5"/>
        <v>407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41</v>
      </c>
      <c r="D16" s="46">
        <v>0</v>
      </c>
      <c r="E16" s="46">
        <v>2</v>
      </c>
      <c r="F16" s="6">
        <f t="shared" si="0"/>
        <v>48.5</v>
      </c>
      <c r="G16" s="2">
        <f t="shared" si="3"/>
        <v>169.5</v>
      </c>
      <c r="H16" s="19" t="s">
        <v>15</v>
      </c>
      <c r="I16" s="46">
        <v>4</v>
      </c>
      <c r="J16" s="46">
        <v>49</v>
      </c>
      <c r="K16" s="46">
        <v>0</v>
      </c>
      <c r="L16" s="46">
        <v>0</v>
      </c>
      <c r="M16" s="6">
        <f t="shared" si="1"/>
        <v>51</v>
      </c>
      <c r="N16" s="2">
        <f t="shared" si="4"/>
        <v>210</v>
      </c>
      <c r="O16" s="19" t="s">
        <v>8</v>
      </c>
      <c r="P16" s="46">
        <v>13</v>
      </c>
      <c r="Q16" s="46">
        <v>172</v>
      </c>
      <c r="R16" s="46">
        <v>0</v>
      </c>
      <c r="S16" s="46">
        <v>1</v>
      </c>
      <c r="T16" s="6">
        <f t="shared" si="2"/>
        <v>181</v>
      </c>
      <c r="U16" s="2">
        <f t="shared" si="5"/>
        <v>532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33</v>
      </c>
      <c r="D17" s="46">
        <v>0</v>
      </c>
      <c r="E17" s="46">
        <v>1</v>
      </c>
      <c r="F17" s="6">
        <f t="shared" si="0"/>
        <v>38</v>
      </c>
      <c r="G17" s="2">
        <f t="shared" si="3"/>
        <v>168</v>
      </c>
      <c r="H17" s="19" t="s">
        <v>18</v>
      </c>
      <c r="I17" s="46">
        <v>5</v>
      </c>
      <c r="J17" s="46">
        <v>45</v>
      </c>
      <c r="K17" s="46">
        <v>0</v>
      </c>
      <c r="L17" s="46">
        <v>1</v>
      </c>
      <c r="M17" s="6">
        <f t="shared" si="1"/>
        <v>50</v>
      </c>
      <c r="N17" s="2">
        <f t="shared" si="4"/>
        <v>208</v>
      </c>
      <c r="O17" s="19" t="s">
        <v>10</v>
      </c>
      <c r="P17" s="46">
        <v>7</v>
      </c>
      <c r="Q17" s="46">
        <v>160</v>
      </c>
      <c r="R17" s="46">
        <v>0</v>
      </c>
      <c r="S17" s="46">
        <v>1</v>
      </c>
      <c r="T17" s="6">
        <f t="shared" si="2"/>
        <v>166</v>
      </c>
      <c r="U17" s="2">
        <f t="shared" si="5"/>
        <v>623.5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40</v>
      </c>
      <c r="D18" s="46">
        <v>0</v>
      </c>
      <c r="E18" s="46">
        <v>1</v>
      </c>
      <c r="F18" s="6">
        <f t="shared" si="0"/>
        <v>45</v>
      </c>
      <c r="G18" s="2">
        <f t="shared" si="3"/>
        <v>172.5</v>
      </c>
      <c r="H18" s="19" t="s">
        <v>20</v>
      </c>
      <c r="I18" s="46">
        <v>1</v>
      </c>
      <c r="J18" s="46">
        <v>46</v>
      </c>
      <c r="K18" s="46">
        <v>0</v>
      </c>
      <c r="L18" s="46">
        <v>1</v>
      </c>
      <c r="M18" s="6">
        <f t="shared" si="1"/>
        <v>49</v>
      </c>
      <c r="N18" s="2">
        <f t="shared" si="4"/>
        <v>204</v>
      </c>
      <c r="O18" s="19" t="s">
        <v>13</v>
      </c>
      <c r="P18" s="46">
        <v>10</v>
      </c>
      <c r="Q18" s="46">
        <v>194</v>
      </c>
      <c r="R18" s="46">
        <v>0</v>
      </c>
      <c r="S18" s="46">
        <v>0</v>
      </c>
      <c r="T18" s="6">
        <f t="shared" si="2"/>
        <v>199</v>
      </c>
      <c r="U18" s="2">
        <f t="shared" si="5"/>
        <v>711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40</v>
      </c>
      <c r="D19" s="47">
        <v>0</v>
      </c>
      <c r="E19" s="47">
        <v>0</v>
      </c>
      <c r="F19" s="7">
        <f t="shared" si="0"/>
        <v>41.5</v>
      </c>
      <c r="G19" s="3">
        <f t="shared" si="3"/>
        <v>173</v>
      </c>
      <c r="H19" s="20" t="s">
        <v>22</v>
      </c>
      <c r="I19" s="45">
        <v>2</v>
      </c>
      <c r="J19" s="45">
        <v>41</v>
      </c>
      <c r="K19" s="45">
        <v>0</v>
      </c>
      <c r="L19" s="45">
        <v>2</v>
      </c>
      <c r="M19" s="6">
        <f t="shared" si="1"/>
        <v>47</v>
      </c>
      <c r="N19" s="2">
        <f>M16+M17+M18+M19</f>
        <v>197</v>
      </c>
      <c r="O19" s="19" t="s">
        <v>16</v>
      </c>
      <c r="P19" s="46">
        <v>8</v>
      </c>
      <c r="Q19" s="46">
        <v>190</v>
      </c>
      <c r="R19" s="46">
        <v>0</v>
      </c>
      <c r="S19" s="46">
        <v>0</v>
      </c>
      <c r="T19" s="6">
        <f t="shared" si="2"/>
        <v>194</v>
      </c>
      <c r="U19" s="2">
        <f t="shared" si="5"/>
        <v>740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31</v>
      </c>
      <c r="D20" s="45">
        <v>0</v>
      </c>
      <c r="E20" s="45">
        <v>1</v>
      </c>
      <c r="F20" s="8">
        <f t="shared" si="0"/>
        <v>36</v>
      </c>
      <c r="G20" s="35"/>
      <c r="H20" s="19" t="s">
        <v>24</v>
      </c>
      <c r="I20" s="46">
        <v>6</v>
      </c>
      <c r="J20" s="46">
        <v>40</v>
      </c>
      <c r="K20" s="46">
        <v>0</v>
      </c>
      <c r="L20" s="46">
        <v>0</v>
      </c>
      <c r="M20" s="8">
        <f t="shared" si="1"/>
        <v>43</v>
      </c>
      <c r="N20" s="2">
        <f>M17+M18+M19+M20</f>
        <v>189</v>
      </c>
      <c r="O20" s="19" t="s">
        <v>45</v>
      </c>
      <c r="P20" s="45">
        <v>11</v>
      </c>
      <c r="Q20" s="45">
        <v>186</v>
      </c>
      <c r="R20" s="45">
        <v>0</v>
      </c>
      <c r="S20" s="45">
        <v>1</v>
      </c>
      <c r="T20" s="8">
        <f t="shared" si="2"/>
        <v>194</v>
      </c>
      <c r="U20" s="2">
        <f t="shared" si="5"/>
        <v>753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38</v>
      </c>
      <c r="D21" s="46">
        <v>0</v>
      </c>
      <c r="E21" s="46">
        <v>0</v>
      </c>
      <c r="F21" s="6">
        <f t="shared" si="0"/>
        <v>40.5</v>
      </c>
      <c r="G21" s="36"/>
      <c r="H21" s="20" t="s">
        <v>25</v>
      </c>
      <c r="I21" s="46">
        <v>5</v>
      </c>
      <c r="J21" s="46">
        <v>42</v>
      </c>
      <c r="K21" s="46">
        <v>0</v>
      </c>
      <c r="L21" s="46">
        <v>1</v>
      </c>
      <c r="M21" s="6">
        <f t="shared" si="1"/>
        <v>47</v>
      </c>
      <c r="N21" s="2">
        <f>M18+M19+M20+M21</f>
        <v>186</v>
      </c>
      <c r="O21" s="21" t="s">
        <v>46</v>
      </c>
      <c r="P21" s="47">
        <v>7</v>
      </c>
      <c r="Q21" s="47">
        <v>168</v>
      </c>
      <c r="R21" s="47">
        <v>0</v>
      </c>
      <c r="S21" s="47">
        <v>0</v>
      </c>
      <c r="T21" s="7">
        <f t="shared" si="2"/>
        <v>171.5</v>
      </c>
      <c r="U21" s="3">
        <f t="shared" si="5"/>
        <v>758.5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34</v>
      </c>
      <c r="D22" s="46">
        <v>0</v>
      </c>
      <c r="E22" s="46">
        <v>1</v>
      </c>
      <c r="F22" s="6">
        <f t="shared" si="0"/>
        <v>41</v>
      </c>
      <c r="G22" s="2"/>
      <c r="H22" s="21" t="s">
        <v>26</v>
      </c>
      <c r="I22" s="47">
        <v>2</v>
      </c>
      <c r="J22" s="47">
        <v>39</v>
      </c>
      <c r="K22" s="47">
        <v>0</v>
      </c>
      <c r="L22" s="47">
        <v>2</v>
      </c>
      <c r="M22" s="6">
        <f t="shared" si="1"/>
        <v>45</v>
      </c>
      <c r="N22" s="3">
        <f>M19+M20+M21+M22</f>
        <v>182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184.5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281.5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758.5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65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'G-4'!E4:H4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'G-4'!D5:H5</f>
        <v>CR 59C - CR 64</v>
      </c>
      <c r="E5" s="200"/>
      <c r="F5" s="200"/>
      <c r="G5" s="200"/>
      <c r="H5" s="200"/>
      <c r="I5" s="195" t="s">
        <v>53</v>
      </c>
      <c r="J5" s="195"/>
      <c r="K5" s="195"/>
      <c r="L5" s="186">
        <f>'G-4'!L5:N5</f>
        <v>0</v>
      </c>
      <c r="M5" s="186"/>
      <c r="N5" s="186"/>
      <c r="O5" s="50"/>
      <c r="P5" s="195" t="s">
        <v>57</v>
      </c>
      <c r="Q5" s="195"/>
      <c r="R5" s="195"/>
      <c r="S5" s="185" t="s">
        <v>150</v>
      </c>
      <c r="T5" s="185"/>
      <c r="U5" s="185"/>
    </row>
    <row r="6" spans="1:28" ht="12.75" customHeight="1" x14ac:dyDescent="0.2">
      <c r="A6" s="195" t="s">
        <v>55</v>
      </c>
      <c r="B6" s="195"/>
      <c r="C6" s="195"/>
      <c r="D6" s="198" t="s">
        <v>149</v>
      </c>
      <c r="E6" s="198"/>
      <c r="F6" s="198"/>
      <c r="G6" s="198"/>
      <c r="H6" s="19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1">
        <f>'G-4'!S6:U6</f>
        <v>42893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56</v>
      </c>
      <c r="C10" s="61">
        <v>249</v>
      </c>
      <c r="D10" s="61">
        <v>19</v>
      </c>
      <c r="E10" s="61">
        <v>7</v>
      </c>
      <c r="F10" s="62">
        <f t="shared" ref="F10:F22" si="0">B10*0.5+C10*1+D10*2+E10*2.5</f>
        <v>332.5</v>
      </c>
      <c r="G10" s="63"/>
      <c r="H10" s="64" t="s">
        <v>4</v>
      </c>
      <c r="I10" s="46">
        <v>42</v>
      </c>
      <c r="J10" s="46">
        <v>200</v>
      </c>
      <c r="K10" s="46">
        <v>7</v>
      </c>
      <c r="L10" s="46">
        <v>6</v>
      </c>
      <c r="M10" s="62">
        <f t="shared" ref="M10:M22" si="1">I10*0.5+J10*1+K10*2+L10*2.5</f>
        <v>250</v>
      </c>
      <c r="N10" s="65">
        <f>F20+F21+F22+M10</f>
        <v>1273.5</v>
      </c>
      <c r="O10" s="64" t="s">
        <v>43</v>
      </c>
      <c r="P10" s="46">
        <v>56</v>
      </c>
      <c r="Q10" s="46">
        <v>306</v>
      </c>
      <c r="R10" s="46">
        <v>11</v>
      </c>
      <c r="S10" s="46">
        <v>4</v>
      </c>
      <c r="T10" s="62">
        <f t="shared" ref="T10:T21" si="2">P10*0.5+Q10*1+R10*2+S10*2.5</f>
        <v>366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66</v>
      </c>
      <c r="C11" s="61">
        <v>311</v>
      </c>
      <c r="D11" s="61">
        <v>21</v>
      </c>
      <c r="E11" s="61">
        <v>4</v>
      </c>
      <c r="F11" s="62">
        <f t="shared" si="0"/>
        <v>396</v>
      </c>
      <c r="G11" s="63"/>
      <c r="H11" s="64" t="s">
        <v>5</v>
      </c>
      <c r="I11" s="46">
        <v>49</v>
      </c>
      <c r="J11" s="46">
        <v>271</v>
      </c>
      <c r="K11" s="46">
        <v>15</v>
      </c>
      <c r="L11" s="46">
        <v>3</v>
      </c>
      <c r="M11" s="62">
        <f t="shared" si="1"/>
        <v>333</v>
      </c>
      <c r="N11" s="65">
        <f>F21+F22+M10+M11</f>
        <v>1280.5</v>
      </c>
      <c r="O11" s="64" t="s">
        <v>44</v>
      </c>
      <c r="P11" s="46">
        <v>47</v>
      </c>
      <c r="Q11" s="46">
        <v>285</v>
      </c>
      <c r="R11" s="46">
        <v>14</v>
      </c>
      <c r="S11" s="46">
        <v>3</v>
      </c>
      <c r="T11" s="62">
        <f t="shared" si="2"/>
        <v>344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49</v>
      </c>
      <c r="C12" s="61">
        <v>268</v>
      </c>
      <c r="D12" s="61">
        <v>17</v>
      </c>
      <c r="E12" s="61">
        <v>8</v>
      </c>
      <c r="F12" s="62">
        <f t="shared" si="0"/>
        <v>346.5</v>
      </c>
      <c r="G12" s="63"/>
      <c r="H12" s="64" t="s">
        <v>6</v>
      </c>
      <c r="I12" s="46">
        <v>44</v>
      </c>
      <c r="J12" s="46">
        <v>267</v>
      </c>
      <c r="K12" s="46">
        <v>12</v>
      </c>
      <c r="L12" s="46">
        <v>5</v>
      </c>
      <c r="M12" s="62">
        <f t="shared" si="1"/>
        <v>325.5</v>
      </c>
      <c r="N12" s="63">
        <f>F22+M10+M11+M12</f>
        <v>1262</v>
      </c>
      <c r="O12" s="64" t="s">
        <v>32</v>
      </c>
      <c r="P12" s="46">
        <v>51</v>
      </c>
      <c r="Q12" s="46">
        <v>274</v>
      </c>
      <c r="R12" s="46">
        <v>9</v>
      </c>
      <c r="S12" s="46">
        <v>5</v>
      </c>
      <c r="T12" s="62">
        <f t="shared" si="2"/>
        <v>330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226</v>
      </c>
      <c r="D13" s="61">
        <v>14</v>
      </c>
      <c r="E13" s="61">
        <v>2</v>
      </c>
      <c r="F13" s="62">
        <f t="shared" si="0"/>
        <v>274</v>
      </c>
      <c r="G13" s="63">
        <f t="shared" ref="G13:G19" si="3">F10+F11+F12+F13</f>
        <v>1349</v>
      </c>
      <c r="H13" s="64" t="s">
        <v>7</v>
      </c>
      <c r="I13" s="46">
        <v>33</v>
      </c>
      <c r="J13" s="46">
        <v>350</v>
      </c>
      <c r="K13" s="46">
        <v>10</v>
      </c>
      <c r="L13" s="46">
        <v>4</v>
      </c>
      <c r="M13" s="62">
        <f t="shared" si="1"/>
        <v>396.5</v>
      </c>
      <c r="N13" s="63">
        <f t="shared" ref="N13:N18" si="4">M10+M11+M12+M13</f>
        <v>1305</v>
      </c>
      <c r="O13" s="64" t="s">
        <v>33</v>
      </c>
      <c r="P13" s="46">
        <v>49</v>
      </c>
      <c r="Q13" s="46">
        <v>260</v>
      </c>
      <c r="R13" s="46">
        <v>8</v>
      </c>
      <c r="S13" s="46">
        <v>7</v>
      </c>
      <c r="T13" s="62">
        <f t="shared" si="2"/>
        <v>318</v>
      </c>
      <c r="U13" s="63">
        <f t="shared" ref="U13:U21" si="5">T10+T11+T12+T13</f>
        <v>1358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49</v>
      </c>
      <c r="C14" s="61">
        <v>223</v>
      </c>
      <c r="D14" s="61">
        <v>16</v>
      </c>
      <c r="E14" s="61">
        <v>7</v>
      </c>
      <c r="F14" s="62">
        <f t="shared" si="0"/>
        <v>297</v>
      </c>
      <c r="G14" s="63">
        <f t="shared" si="3"/>
        <v>1313.5</v>
      </c>
      <c r="H14" s="64" t="s">
        <v>9</v>
      </c>
      <c r="I14" s="46">
        <v>41</v>
      </c>
      <c r="J14" s="46">
        <v>375</v>
      </c>
      <c r="K14" s="46">
        <v>10</v>
      </c>
      <c r="L14" s="46">
        <v>6</v>
      </c>
      <c r="M14" s="62">
        <f t="shared" si="1"/>
        <v>430.5</v>
      </c>
      <c r="N14" s="63">
        <f t="shared" si="4"/>
        <v>1485.5</v>
      </c>
      <c r="O14" s="64" t="s">
        <v>29</v>
      </c>
      <c r="P14" s="45">
        <v>53</v>
      </c>
      <c r="Q14" s="45">
        <v>291</v>
      </c>
      <c r="R14" s="45">
        <v>12</v>
      </c>
      <c r="S14" s="45">
        <v>3</v>
      </c>
      <c r="T14" s="62">
        <f t="shared" si="2"/>
        <v>349</v>
      </c>
      <c r="U14" s="63">
        <f t="shared" si="5"/>
        <v>1341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184</v>
      </c>
      <c r="D15" s="61">
        <v>16</v>
      </c>
      <c r="E15" s="61">
        <v>9</v>
      </c>
      <c r="F15" s="62">
        <f t="shared" si="0"/>
        <v>257.5</v>
      </c>
      <c r="G15" s="63">
        <f t="shared" si="3"/>
        <v>1175</v>
      </c>
      <c r="H15" s="64" t="s">
        <v>12</v>
      </c>
      <c r="I15" s="46">
        <v>50</v>
      </c>
      <c r="J15" s="46">
        <v>288</v>
      </c>
      <c r="K15" s="46">
        <v>12</v>
      </c>
      <c r="L15" s="46">
        <v>7</v>
      </c>
      <c r="M15" s="62">
        <f t="shared" si="1"/>
        <v>354.5</v>
      </c>
      <c r="N15" s="63">
        <f t="shared" si="4"/>
        <v>1507</v>
      </c>
      <c r="O15" s="60" t="s">
        <v>30</v>
      </c>
      <c r="P15" s="46">
        <v>55</v>
      </c>
      <c r="Q15" s="46">
        <v>275</v>
      </c>
      <c r="R15" s="46">
        <v>13</v>
      </c>
      <c r="S15" s="46">
        <v>5</v>
      </c>
      <c r="T15" s="62">
        <f t="shared" si="2"/>
        <v>341</v>
      </c>
      <c r="U15" s="63">
        <f t="shared" si="5"/>
        <v>1338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178</v>
      </c>
      <c r="D16" s="61">
        <v>18</v>
      </c>
      <c r="E16" s="61">
        <v>11</v>
      </c>
      <c r="F16" s="62">
        <f t="shared" si="0"/>
        <v>258</v>
      </c>
      <c r="G16" s="63">
        <f t="shared" si="3"/>
        <v>1086.5</v>
      </c>
      <c r="H16" s="64" t="s">
        <v>15</v>
      </c>
      <c r="I16" s="46">
        <v>45</v>
      </c>
      <c r="J16" s="46">
        <v>280</v>
      </c>
      <c r="K16" s="46">
        <v>11</v>
      </c>
      <c r="L16" s="46">
        <v>5</v>
      </c>
      <c r="M16" s="62">
        <f t="shared" si="1"/>
        <v>337</v>
      </c>
      <c r="N16" s="63">
        <f t="shared" si="4"/>
        <v>1518.5</v>
      </c>
      <c r="O16" s="64" t="s">
        <v>8</v>
      </c>
      <c r="P16" s="46">
        <v>51</v>
      </c>
      <c r="Q16" s="46">
        <v>296</v>
      </c>
      <c r="R16" s="46">
        <v>15</v>
      </c>
      <c r="S16" s="46">
        <v>2</v>
      </c>
      <c r="T16" s="62">
        <f t="shared" si="2"/>
        <v>356.5</v>
      </c>
      <c r="U16" s="63">
        <f t="shared" si="5"/>
        <v>1364.5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197</v>
      </c>
      <c r="D17" s="61">
        <v>12</v>
      </c>
      <c r="E17" s="61">
        <v>18</v>
      </c>
      <c r="F17" s="62">
        <f t="shared" si="0"/>
        <v>291.5</v>
      </c>
      <c r="G17" s="63">
        <f t="shared" si="3"/>
        <v>1104</v>
      </c>
      <c r="H17" s="64" t="s">
        <v>18</v>
      </c>
      <c r="I17" s="46">
        <v>42</v>
      </c>
      <c r="J17" s="46">
        <v>278</v>
      </c>
      <c r="K17" s="46">
        <v>10</v>
      </c>
      <c r="L17" s="46">
        <v>4</v>
      </c>
      <c r="M17" s="62">
        <f t="shared" si="1"/>
        <v>329</v>
      </c>
      <c r="N17" s="63">
        <f t="shared" si="4"/>
        <v>1451</v>
      </c>
      <c r="O17" s="64" t="s">
        <v>10</v>
      </c>
      <c r="P17" s="46">
        <v>46</v>
      </c>
      <c r="Q17" s="46">
        <v>245</v>
      </c>
      <c r="R17" s="46">
        <v>9</v>
      </c>
      <c r="S17" s="46">
        <v>4</v>
      </c>
      <c r="T17" s="62">
        <f t="shared" si="2"/>
        <v>296</v>
      </c>
      <c r="U17" s="63">
        <f t="shared" si="5"/>
        <v>1342.5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42</v>
      </c>
      <c r="C18" s="61">
        <v>121</v>
      </c>
      <c r="D18" s="61">
        <v>12</v>
      </c>
      <c r="E18" s="61">
        <v>10</v>
      </c>
      <c r="F18" s="62">
        <f t="shared" si="0"/>
        <v>191</v>
      </c>
      <c r="G18" s="63">
        <f t="shared" si="3"/>
        <v>998</v>
      </c>
      <c r="H18" s="64" t="s">
        <v>20</v>
      </c>
      <c r="I18" s="46">
        <v>43</v>
      </c>
      <c r="J18" s="46">
        <v>265</v>
      </c>
      <c r="K18" s="46">
        <v>9</v>
      </c>
      <c r="L18" s="46">
        <v>6</v>
      </c>
      <c r="M18" s="62">
        <f t="shared" si="1"/>
        <v>319.5</v>
      </c>
      <c r="N18" s="63">
        <f t="shared" si="4"/>
        <v>1340</v>
      </c>
      <c r="O18" s="64" t="s">
        <v>13</v>
      </c>
      <c r="P18" s="46">
        <v>41</v>
      </c>
      <c r="Q18" s="46">
        <v>297</v>
      </c>
      <c r="R18" s="46">
        <v>12</v>
      </c>
      <c r="S18" s="46">
        <v>4</v>
      </c>
      <c r="T18" s="62">
        <f t="shared" si="2"/>
        <v>351.5</v>
      </c>
      <c r="U18" s="63">
        <f t="shared" si="5"/>
        <v>1345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148</v>
      </c>
      <c r="D19" s="69">
        <v>7</v>
      </c>
      <c r="E19" s="69">
        <v>5</v>
      </c>
      <c r="F19" s="70">
        <f t="shared" si="0"/>
        <v>187.5</v>
      </c>
      <c r="G19" s="71">
        <f t="shared" si="3"/>
        <v>928</v>
      </c>
      <c r="H19" s="72" t="s">
        <v>22</v>
      </c>
      <c r="I19" s="45">
        <v>45</v>
      </c>
      <c r="J19" s="45">
        <v>271</v>
      </c>
      <c r="K19" s="45">
        <v>11</v>
      </c>
      <c r="L19" s="45">
        <v>4</v>
      </c>
      <c r="M19" s="62">
        <f t="shared" si="1"/>
        <v>325.5</v>
      </c>
      <c r="N19" s="63">
        <f>M16+M17+M18+M19</f>
        <v>1311</v>
      </c>
      <c r="O19" s="64" t="s">
        <v>16</v>
      </c>
      <c r="P19" s="46">
        <v>37</v>
      </c>
      <c r="Q19" s="46">
        <v>324</v>
      </c>
      <c r="R19" s="46">
        <v>10</v>
      </c>
      <c r="S19" s="46">
        <v>2</v>
      </c>
      <c r="T19" s="62">
        <f t="shared" si="2"/>
        <v>367.5</v>
      </c>
      <c r="U19" s="63">
        <f t="shared" si="5"/>
        <v>1371.5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46</v>
      </c>
      <c r="C20" s="67">
        <v>273</v>
      </c>
      <c r="D20" s="67">
        <v>10</v>
      </c>
      <c r="E20" s="67">
        <v>4</v>
      </c>
      <c r="F20" s="73">
        <f t="shared" si="0"/>
        <v>326</v>
      </c>
      <c r="G20" s="74"/>
      <c r="H20" s="64" t="s">
        <v>24</v>
      </c>
      <c r="I20" s="46">
        <v>41</v>
      </c>
      <c r="J20" s="46">
        <v>269</v>
      </c>
      <c r="K20" s="46">
        <v>8</v>
      </c>
      <c r="L20" s="46">
        <v>3</v>
      </c>
      <c r="M20" s="73">
        <f t="shared" si="1"/>
        <v>313</v>
      </c>
      <c r="N20" s="63">
        <f>M17+M18+M19+M20</f>
        <v>1287</v>
      </c>
      <c r="O20" s="64" t="s">
        <v>45</v>
      </c>
      <c r="P20" s="45">
        <v>29</v>
      </c>
      <c r="Q20" s="45">
        <v>288</v>
      </c>
      <c r="R20" s="45">
        <v>14</v>
      </c>
      <c r="S20" s="45">
        <v>0</v>
      </c>
      <c r="T20" s="73">
        <f t="shared" si="2"/>
        <v>330.5</v>
      </c>
      <c r="U20" s="63">
        <f t="shared" si="5"/>
        <v>1345.5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286</v>
      </c>
      <c r="D21" s="61">
        <v>12</v>
      </c>
      <c r="E21" s="61">
        <v>6</v>
      </c>
      <c r="F21" s="62">
        <f t="shared" si="0"/>
        <v>344</v>
      </c>
      <c r="G21" s="75"/>
      <c r="H21" s="72" t="s">
        <v>25</v>
      </c>
      <c r="I21" s="46">
        <v>39</v>
      </c>
      <c r="J21" s="46">
        <v>259</v>
      </c>
      <c r="K21" s="46">
        <v>10</v>
      </c>
      <c r="L21" s="46">
        <v>2</v>
      </c>
      <c r="M21" s="62">
        <f t="shared" si="1"/>
        <v>303.5</v>
      </c>
      <c r="N21" s="63">
        <f>M18+M19+M20+M21</f>
        <v>1261.5</v>
      </c>
      <c r="O21" s="68" t="s">
        <v>46</v>
      </c>
      <c r="P21" s="47">
        <v>26</v>
      </c>
      <c r="Q21" s="47">
        <v>264</v>
      </c>
      <c r="R21" s="47">
        <v>9</v>
      </c>
      <c r="S21" s="47">
        <v>1</v>
      </c>
      <c r="T21" s="70">
        <f t="shared" si="2"/>
        <v>297.5</v>
      </c>
      <c r="U21" s="71">
        <f t="shared" si="5"/>
        <v>1347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290</v>
      </c>
      <c r="D22" s="61">
        <v>15</v>
      </c>
      <c r="E22" s="61">
        <v>5</v>
      </c>
      <c r="F22" s="62">
        <f t="shared" si="0"/>
        <v>353.5</v>
      </c>
      <c r="G22" s="63"/>
      <c r="H22" s="68" t="s">
        <v>26</v>
      </c>
      <c r="I22" s="47">
        <v>40</v>
      </c>
      <c r="J22" s="47">
        <v>264</v>
      </c>
      <c r="K22" s="47">
        <v>11</v>
      </c>
      <c r="L22" s="47">
        <v>5</v>
      </c>
      <c r="M22" s="62">
        <f t="shared" si="1"/>
        <v>318.5</v>
      </c>
      <c r="N22" s="71">
        <f>M19+M20+M21+M22</f>
        <v>1260.5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1349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1518.5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1371.5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66</v>
      </c>
      <c r="N24" s="88"/>
      <c r="O24" s="207"/>
      <c r="P24" s="208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I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'G-4'!E4:H4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'G-4'!D5:H5</f>
        <v>CR 59C - CR 64</v>
      </c>
      <c r="E6" s="183"/>
      <c r="F6" s="183"/>
      <c r="G6" s="183"/>
      <c r="H6" s="183"/>
      <c r="I6" s="179" t="s">
        <v>53</v>
      </c>
      <c r="J6" s="179"/>
      <c r="K6" s="179"/>
      <c r="L6" s="186">
        <f>'G-4'!L5:N5</f>
        <v>0</v>
      </c>
      <c r="M6" s="186"/>
      <c r="N6" s="186"/>
      <c r="O6" s="12"/>
      <c r="P6" s="179" t="s">
        <v>58</v>
      </c>
      <c r="Q6" s="179"/>
      <c r="R6" s="179"/>
      <c r="S6" s="214">
        <f>'G-4'!S6:U6</f>
        <v>42893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'G-4'!B10+'G-4A'!B10</f>
        <v>63</v>
      </c>
      <c r="C10" s="46">
        <f>'G-4'!C10+'G-4A'!C10</f>
        <v>289</v>
      </c>
      <c r="D10" s="46">
        <f>'G-4'!D10+'G-4A'!D10</f>
        <v>19</v>
      </c>
      <c r="E10" s="46">
        <f>'G-4'!E10+'G-4A'!E10</f>
        <v>9</v>
      </c>
      <c r="F10" s="6">
        <f t="shared" ref="F10:F22" si="0">B10*0.5+C10*1+D10*2+E10*2.5</f>
        <v>381</v>
      </c>
      <c r="G10" s="2"/>
      <c r="H10" s="19" t="s">
        <v>4</v>
      </c>
      <c r="I10" s="46">
        <f>'G-4'!I10+'G-4A'!I10</f>
        <v>51</v>
      </c>
      <c r="J10" s="46">
        <f>'G-4'!J10+'G-4A'!J10</f>
        <v>244</v>
      </c>
      <c r="K10" s="46">
        <f>'G-4'!K10+'G-4A'!K10</f>
        <v>7</v>
      </c>
      <c r="L10" s="46">
        <f>'G-4'!L10+'G-4A'!L10</f>
        <v>7</v>
      </c>
      <c r="M10" s="6">
        <f t="shared" ref="M10:M22" si="1">I10*0.5+J10*1+K10*2+L10*2.5</f>
        <v>301</v>
      </c>
      <c r="N10" s="9">
        <f>F20+F21+F22+M10</f>
        <v>1442</v>
      </c>
      <c r="O10" s="19" t="s">
        <v>43</v>
      </c>
      <c r="P10" s="46">
        <f>'G-4'!P10+'G-4A'!P10</f>
        <v>59</v>
      </c>
      <c r="Q10" s="46">
        <f>'G-4'!Q10+'G-4A'!Q10</f>
        <v>372</v>
      </c>
      <c r="R10" s="46">
        <f>'G-4'!R10+'G-4A'!R10</f>
        <v>11</v>
      </c>
      <c r="S10" s="46">
        <f>'G-4'!S10+'G-4A'!S10</f>
        <v>4</v>
      </c>
      <c r="T10" s="6">
        <f t="shared" ref="T10:T21" si="2">P10*0.5+Q10*1+R10*2+S10*2.5</f>
        <v>433.5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'G-4'!B11+'G-4A'!B11</f>
        <v>76</v>
      </c>
      <c r="C11" s="46">
        <f>'G-4'!C11+'G-4A'!C11</f>
        <v>355</v>
      </c>
      <c r="D11" s="46">
        <f>'G-4'!D11+'G-4A'!D11</f>
        <v>21</v>
      </c>
      <c r="E11" s="46">
        <f>'G-4'!E11+'G-4A'!E11</f>
        <v>6</v>
      </c>
      <c r="F11" s="6">
        <f t="shared" si="0"/>
        <v>450</v>
      </c>
      <c r="G11" s="2"/>
      <c r="H11" s="19" t="s">
        <v>5</v>
      </c>
      <c r="I11" s="46">
        <f>'G-4'!I11+'G-4A'!I11</f>
        <v>57</v>
      </c>
      <c r="J11" s="46">
        <f>'G-4'!J11+'G-4A'!J11</f>
        <v>361</v>
      </c>
      <c r="K11" s="46">
        <f>'G-4'!K11+'G-4A'!K11</f>
        <v>15</v>
      </c>
      <c r="L11" s="46">
        <f>'G-4'!L11+'G-4A'!L11</f>
        <v>3</v>
      </c>
      <c r="M11" s="6">
        <f t="shared" si="1"/>
        <v>427</v>
      </c>
      <c r="N11" s="9">
        <f>F21+F22+M10+M11</f>
        <v>1507</v>
      </c>
      <c r="O11" s="19" t="s">
        <v>44</v>
      </c>
      <c r="P11" s="46">
        <f>'G-4'!P11+'G-4A'!P11</f>
        <v>50</v>
      </c>
      <c r="Q11" s="46">
        <f>'G-4'!Q11+'G-4A'!Q11</f>
        <v>336</v>
      </c>
      <c r="R11" s="46">
        <f>'G-4'!R11+'G-4A'!R11</f>
        <v>14</v>
      </c>
      <c r="S11" s="46">
        <f>'G-4'!S11+'G-4A'!S11</f>
        <v>5</v>
      </c>
      <c r="T11" s="6">
        <f t="shared" si="2"/>
        <v>401.5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'G-4'!B12+'G-4A'!B12</f>
        <v>52</v>
      </c>
      <c r="C12" s="46">
        <f>'G-4'!C12+'G-4A'!C12</f>
        <v>309</v>
      </c>
      <c r="D12" s="46">
        <f>'G-4'!D12+'G-4A'!D12</f>
        <v>17</v>
      </c>
      <c r="E12" s="46">
        <f>'G-4'!E12+'G-4A'!E12</f>
        <v>8</v>
      </c>
      <c r="F12" s="6">
        <f t="shared" si="0"/>
        <v>389</v>
      </c>
      <c r="G12" s="2"/>
      <c r="H12" s="19" t="s">
        <v>6</v>
      </c>
      <c r="I12" s="46">
        <f>'G-4'!I12+'G-4A'!I12</f>
        <v>48</v>
      </c>
      <c r="J12" s="46">
        <f>'G-4'!J12+'G-4A'!J12</f>
        <v>345</v>
      </c>
      <c r="K12" s="46">
        <f>'G-4'!K12+'G-4A'!K12</f>
        <v>12</v>
      </c>
      <c r="L12" s="46">
        <f>'G-4'!L12+'G-4A'!L12</f>
        <v>6</v>
      </c>
      <c r="M12" s="6">
        <f t="shared" si="1"/>
        <v>408</v>
      </c>
      <c r="N12" s="2">
        <f>F22+M10+M11+M12</f>
        <v>1530.5</v>
      </c>
      <c r="O12" s="19" t="s">
        <v>32</v>
      </c>
      <c r="P12" s="46">
        <f>'G-4'!P12+'G-4A'!P12</f>
        <v>55</v>
      </c>
      <c r="Q12" s="46">
        <f>'G-4'!Q12+'G-4A'!Q12</f>
        <v>328</v>
      </c>
      <c r="R12" s="46">
        <f>'G-4'!R12+'G-4A'!R12</f>
        <v>9</v>
      </c>
      <c r="S12" s="46">
        <f>'G-4'!S12+'G-4A'!S12</f>
        <v>5</v>
      </c>
      <c r="T12" s="6">
        <f t="shared" si="2"/>
        <v>386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'G-4'!B13+'G-4A'!B13</f>
        <v>33</v>
      </c>
      <c r="C13" s="46">
        <f>'G-4'!C13+'G-4A'!C13</f>
        <v>264</v>
      </c>
      <c r="D13" s="46">
        <f>'G-4'!D13+'G-4A'!D13</f>
        <v>14</v>
      </c>
      <c r="E13" s="46">
        <f>'G-4'!E13+'G-4A'!E13</f>
        <v>2</v>
      </c>
      <c r="F13" s="6">
        <f t="shared" si="0"/>
        <v>313.5</v>
      </c>
      <c r="G13" s="2">
        <f t="shared" ref="G13:G19" si="3">F10+F11+F12+F13</f>
        <v>1533.5</v>
      </c>
      <c r="H13" s="19" t="s">
        <v>7</v>
      </c>
      <c r="I13" s="46">
        <f>'G-4'!I13+'G-4A'!I13</f>
        <v>35</v>
      </c>
      <c r="J13" s="46">
        <f>'G-4'!J13+'G-4A'!J13</f>
        <v>401</v>
      </c>
      <c r="K13" s="46">
        <f>'G-4'!K13+'G-4A'!K13</f>
        <v>10</v>
      </c>
      <c r="L13" s="46">
        <f>'G-4'!L13+'G-4A'!L13</f>
        <v>4</v>
      </c>
      <c r="M13" s="6">
        <f t="shared" si="1"/>
        <v>448.5</v>
      </c>
      <c r="N13" s="2">
        <f t="shared" ref="N13:N18" si="4">M10+M11+M12+M13</f>
        <v>1584.5</v>
      </c>
      <c r="O13" s="19" t="s">
        <v>33</v>
      </c>
      <c r="P13" s="46">
        <f>'G-4'!P13+'G-4A'!P13</f>
        <v>50</v>
      </c>
      <c r="Q13" s="46">
        <f>'G-4'!Q13+'G-4A'!Q13</f>
        <v>334</v>
      </c>
      <c r="R13" s="46">
        <f>'G-4'!R13+'G-4A'!R13</f>
        <v>8</v>
      </c>
      <c r="S13" s="46">
        <f>'G-4'!S13+'G-4A'!S13</f>
        <v>7</v>
      </c>
      <c r="T13" s="6">
        <f t="shared" si="2"/>
        <v>392.5</v>
      </c>
      <c r="U13" s="2">
        <f t="shared" ref="U13:U21" si="5">T10+T11+T12+T13</f>
        <v>1613.5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'G-4'!B14+'G-4A'!B14</f>
        <v>54</v>
      </c>
      <c r="C14" s="46">
        <f>'G-4'!C14+'G-4A'!C14</f>
        <v>261</v>
      </c>
      <c r="D14" s="46">
        <f>'G-4'!D14+'G-4A'!D14</f>
        <v>16</v>
      </c>
      <c r="E14" s="46">
        <f>'G-4'!E14+'G-4A'!E14</f>
        <v>7</v>
      </c>
      <c r="F14" s="6">
        <f t="shared" si="0"/>
        <v>337.5</v>
      </c>
      <c r="G14" s="2">
        <f t="shared" si="3"/>
        <v>1490</v>
      </c>
      <c r="H14" s="19" t="s">
        <v>9</v>
      </c>
      <c r="I14" s="46">
        <f>'G-4'!I14+'G-4A'!I14</f>
        <v>43</v>
      </c>
      <c r="J14" s="46">
        <f>'G-4'!J14+'G-4A'!J14</f>
        <v>427</v>
      </c>
      <c r="K14" s="46">
        <f>'G-4'!K14+'G-4A'!K14</f>
        <v>10</v>
      </c>
      <c r="L14" s="46">
        <f>'G-4'!L14+'G-4A'!L14</f>
        <v>6</v>
      </c>
      <c r="M14" s="6">
        <f t="shared" si="1"/>
        <v>483.5</v>
      </c>
      <c r="N14" s="2">
        <f t="shared" si="4"/>
        <v>1767</v>
      </c>
      <c r="O14" s="19" t="s">
        <v>29</v>
      </c>
      <c r="P14" s="46">
        <f>'G-4'!P14+'G-4A'!P14</f>
        <v>63</v>
      </c>
      <c r="Q14" s="46">
        <f>'G-4'!Q14+'G-4A'!Q14</f>
        <v>395</v>
      </c>
      <c r="R14" s="46">
        <f>'G-4'!R14+'G-4A'!R14</f>
        <v>12</v>
      </c>
      <c r="S14" s="46">
        <f>'G-4'!S14+'G-4A'!S14</f>
        <v>4</v>
      </c>
      <c r="T14" s="6">
        <f t="shared" si="2"/>
        <v>460.5</v>
      </c>
      <c r="U14" s="2">
        <f t="shared" si="5"/>
        <v>1640.5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'G-4'!B15+'G-4A'!B15</f>
        <v>42</v>
      </c>
      <c r="C15" s="46">
        <f>'G-4'!C15+'G-4A'!C15</f>
        <v>223</v>
      </c>
      <c r="D15" s="46">
        <f>'G-4'!D15+'G-4A'!D15</f>
        <v>16</v>
      </c>
      <c r="E15" s="46">
        <f>'G-4'!E15+'G-4A'!E15</f>
        <v>9</v>
      </c>
      <c r="F15" s="6">
        <f t="shared" si="0"/>
        <v>298.5</v>
      </c>
      <c r="G15" s="2">
        <f t="shared" si="3"/>
        <v>1338.5</v>
      </c>
      <c r="H15" s="19" t="s">
        <v>12</v>
      </c>
      <c r="I15" s="46">
        <f>'G-4'!I15+'G-4A'!I15</f>
        <v>53</v>
      </c>
      <c r="J15" s="46">
        <f>'G-4'!J15+'G-4A'!J15</f>
        <v>338</v>
      </c>
      <c r="K15" s="46">
        <f>'G-4'!K15+'G-4A'!K15</f>
        <v>12</v>
      </c>
      <c r="L15" s="46">
        <f>'G-4'!L15+'G-4A'!L15</f>
        <v>8</v>
      </c>
      <c r="M15" s="6">
        <f t="shared" si="1"/>
        <v>408.5</v>
      </c>
      <c r="N15" s="2">
        <f t="shared" si="4"/>
        <v>1748.5</v>
      </c>
      <c r="O15" s="18" t="s">
        <v>30</v>
      </c>
      <c r="P15" s="46">
        <f>'G-4'!P15+'G-4A'!P15</f>
        <v>65</v>
      </c>
      <c r="Q15" s="46">
        <f>'G-4'!Q15+'G-4A'!Q15</f>
        <v>435</v>
      </c>
      <c r="R15" s="46">
        <f>'G-4'!R15+'G-4A'!R15</f>
        <v>13</v>
      </c>
      <c r="S15" s="46">
        <f>'G-4'!S15+'G-4A'!S15</f>
        <v>5</v>
      </c>
      <c r="T15" s="6">
        <f t="shared" si="2"/>
        <v>506</v>
      </c>
      <c r="U15" s="2">
        <f t="shared" si="5"/>
        <v>1745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'G-4'!B16+'G-4A'!B16</f>
        <v>38</v>
      </c>
      <c r="C16" s="46">
        <f>'G-4'!C16+'G-4A'!C16</f>
        <v>219</v>
      </c>
      <c r="D16" s="46">
        <f>'G-4'!D16+'G-4A'!D16</f>
        <v>18</v>
      </c>
      <c r="E16" s="46">
        <f>'G-4'!E16+'G-4A'!E16</f>
        <v>13</v>
      </c>
      <c r="F16" s="6">
        <f t="shared" si="0"/>
        <v>306.5</v>
      </c>
      <c r="G16" s="2">
        <f t="shared" si="3"/>
        <v>1256</v>
      </c>
      <c r="H16" s="19" t="s">
        <v>15</v>
      </c>
      <c r="I16" s="46">
        <f>'G-4'!I16+'G-4A'!I16</f>
        <v>49</v>
      </c>
      <c r="J16" s="46">
        <f>'G-4'!J16+'G-4A'!J16</f>
        <v>329</v>
      </c>
      <c r="K16" s="46">
        <f>'G-4'!K16+'G-4A'!K16</f>
        <v>11</v>
      </c>
      <c r="L16" s="46">
        <f>'G-4'!L16+'G-4A'!L16</f>
        <v>5</v>
      </c>
      <c r="M16" s="6">
        <f t="shared" si="1"/>
        <v>388</v>
      </c>
      <c r="N16" s="2">
        <f t="shared" si="4"/>
        <v>1728.5</v>
      </c>
      <c r="O16" s="19" t="s">
        <v>8</v>
      </c>
      <c r="P16" s="46">
        <f>'G-4'!P16+'G-4A'!P16</f>
        <v>64</v>
      </c>
      <c r="Q16" s="46">
        <f>'G-4'!Q16+'G-4A'!Q16</f>
        <v>468</v>
      </c>
      <c r="R16" s="46">
        <f>'G-4'!R16+'G-4A'!R16</f>
        <v>15</v>
      </c>
      <c r="S16" s="46">
        <f>'G-4'!S16+'G-4A'!S16</f>
        <v>3</v>
      </c>
      <c r="T16" s="6">
        <f t="shared" si="2"/>
        <v>537.5</v>
      </c>
      <c r="U16" s="2">
        <f t="shared" si="5"/>
        <v>1896.5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'G-4'!B17+'G-4A'!B17</f>
        <v>56</v>
      </c>
      <c r="C17" s="46">
        <f>'G-4'!C17+'G-4A'!C17</f>
        <v>230</v>
      </c>
      <c r="D17" s="46">
        <f>'G-4'!D17+'G-4A'!D17</f>
        <v>12</v>
      </c>
      <c r="E17" s="46">
        <f>'G-4'!E17+'G-4A'!E17</f>
        <v>19</v>
      </c>
      <c r="F17" s="6">
        <f t="shared" si="0"/>
        <v>329.5</v>
      </c>
      <c r="G17" s="2">
        <f t="shared" si="3"/>
        <v>1272</v>
      </c>
      <c r="H17" s="19" t="s">
        <v>18</v>
      </c>
      <c r="I17" s="46">
        <f>'G-4'!I17+'G-4A'!I17</f>
        <v>47</v>
      </c>
      <c r="J17" s="46">
        <f>'G-4'!J17+'G-4A'!J17</f>
        <v>323</v>
      </c>
      <c r="K17" s="46">
        <f>'G-4'!K17+'G-4A'!K17</f>
        <v>10</v>
      </c>
      <c r="L17" s="46">
        <f>'G-4'!L17+'G-4A'!L17</f>
        <v>5</v>
      </c>
      <c r="M17" s="6">
        <f t="shared" si="1"/>
        <v>379</v>
      </c>
      <c r="N17" s="2">
        <f t="shared" si="4"/>
        <v>1659</v>
      </c>
      <c r="O17" s="19" t="s">
        <v>10</v>
      </c>
      <c r="P17" s="46">
        <f>'G-4'!P17+'G-4A'!P17</f>
        <v>53</v>
      </c>
      <c r="Q17" s="46">
        <f>'G-4'!Q17+'G-4A'!Q17</f>
        <v>405</v>
      </c>
      <c r="R17" s="46">
        <f>'G-4'!R17+'G-4A'!R17</f>
        <v>9</v>
      </c>
      <c r="S17" s="46">
        <f>'G-4'!S17+'G-4A'!S17</f>
        <v>5</v>
      </c>
      <c r="T17" s="6">
        <f t="shared" si="2"/>
        <v>462</v>
      </c>
      <c r="U17" s="2">
        <f t="shared" si="5"/>
        <v>1966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'G-4'!B18+'G-4A'!B18</f>
        <v>47</v>
      </c>
      <c r="C18" s="46">
        <f>'G-4'!C18+'G-4A'!C18</f>
        <v>161</v>
      </c>
      <c r="D18" s="46">
        <f>'G-4'!D18+'G-4A'!D18</f>
        <v>12</v>
      </c>
      <c r="E18" s="46">
        <f>'G-4'!E18+'G-4A'!E18</f>
        <v>11</v>
      </c>
      <c r="F18" s="6">
        <f t="shared" si="0"/>
        <v>236</v>
      </c>
      <c r="G18" s="2">
        <f t="shared" si="3"/>
        <v>1170.5</v>
      </c>
      <c r="H18" s="19" t="s">
        <v>20</v>
      </c>
      <c r="I18" s="46">
        <f>'G-4'!I18+'G-4A'!I18</f>
        <v>44</v>
      </c>
      <c r="J18" s="46">
        <f>'G-4'!J18+'G-4A'!J18</f>
        <v>311</v>
      </c>
      <c r="K18" s="46">
        <f>'G-4'!K18+'G-4A'!K18</f>
        <v>9</v>
      </c>
      <c r="L18" s="46">
        <f>'G-4'!L18+'G-4A'!L18</f>
        <v>7</v>
      </c>
      <c r="M18" s="6">
        <f t="shared" si="1"/>
        <v>368.5</v>
      </c>
      <c r="N18" s="2">
        <f t="shared" si="4"/>
        <v>1544</v>
      </c>
      <c r="O18" s="19" t="s">
        <v>13</v>
      </c>
      <c r="P18" s="46">
        <f>'G-4'!P18+'G-4A'!P18</f>
        <v>51</v>
      </c>
      <c r="Q18" s="46">
        <f>'G-4'!Q18+'G-4A'!Q18</f>
        <v>491</v>
      </c>
      <c r="R18" s="46">
        <f>'G-4'!R18+'G-4A'!R18</f>
        <v>12</v>
      </c>
      <c r="S18" s="46">
        <f>'G-4'!S18+'G-4A'!S18</f>
        <v>4</v>
      </c>
      <c r="T18" s="6">
        <f t="shared" si="2"/>
        <v>550.5</v>
      </c>
      <c r="U18" s="2">
        <f t="shared" si="5"/>
        <v>2056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'G-4'!B19+'G-4A'!B19</f>
        <v>29</v>
      </c>
      <c r="C19" s="47">
        <f>'G-4'!C19+'G-4A'!C19</f>
        <v>188</v>
      </c>
      <c r="D19" s="47">
        <f>'G-4'!D19+'G-4A'!D19</f>
        <v>7</v>
      </c>
      <c r="E19" s="47">
        <f>'G-4'!E19+'G-4A'!E19</f>
        <v>5</v>
      </c>
      <c r="F19" s="7">
        <f t="shared" si="0"/>
        <v>229</v>
      </c>
      <c r="G19" s="3">
        <f t="shared" si="3"/>
        <v>1101</v>
      </c>
      <c r="H19" s="20" t="s">
        <v>22</v>
      </c>
      <c r="I19" s="46">
        <f>'G-4'!I19+'G-4A'!I19</f>
        <v>47</v>
      </c>
      <c r="J19" s="46">
        <f>'G-4'!J19+'G-4A'!J19</f>
        <v>312</v>
      </c>
      <c r="K19" s="46">
        <f>'G-4'!K19+'G-4A'!K19</f>
        <v>11</v>
      </c>
      <c r="L19" s="46">
        <f>'G-4'!L19+'G-4A'!L19</f>
        <v>6</v>
      </c>
      <c r="M19" s="6">
        <f t="shared" si="1"/>
        <v>372.5</v>
      </c>
      <c r="N19" s="2">
        <f>M16+M17+M18+M19</f>
        <v>1508</v>
      </c>
      <c r="O19" s="19" t="s">
        <v>16</v>
      </c>
      <c r="P19" s="46">
        <f>'G-4'!P19+'G-4A'!P19</f>
        <v>45</v>
      </c>
      <c r="Q19" s="46">
        <f>'G-4'!Q19+'G-4A'!Q19</f>
        <v>514</v>
      </c>
      <c r="R19" s="46">
        <f>'G-4'!R19+'G-4A'!R19</f>
        <v>10</v>
      </c>
      <c r="S19" s="46">
        <f>'G-4'!S19+'G-4A'!S19</f>
        <v>2</v>
      </c>
      <c r="T19" s="6">
        <f t="shared" si="2"/>
        <v>561.5</v>
      </c>
      <c r="U19" s="2">
        <f t="shared" si="5"/>
        <v>2111.5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'G-4'!B20+'G-4A'!B20</f>
        <v>51</v>
      </c>
      <c r="C20" s="45">
        <f>'G-4'!C20+'G-4A'!C20</f>
        <v>304</v>
      </c>
      <c r="D20" s="45">
        <f>'G-4'!D20+'G-4A'!D20</f>
        <v>10</v>
      </c>
      <c r="E20" s="45">
        <f>'G-4'!E20+'G-4A'!E20</f>
        <v>5</v>
      </c>
      <c r="F20" s="8">
        <f t="shared" si="0"/>
        <v>362</v>
      </c>
      <c r="G20" s="35"/>
      <c r="H20" s="19" t="s">
        <v>24</v>
      </c>
      <c r="I20" s="46">
        <f>'G-4'!I20+'G-4A'!I20</f>
        <v>47</v>
      </c>
      <c r="J20" s="46">
        <f>'G-4'!J20+'G-4A'!J20</f>
        <v>309</v>
      </c>
      <c r="K20" s="46">
        <f>'G-4'!K20+'G-4A'!K20</f>
        <v>8</v>
      </c>
      <c r="L20" s="46">
        <f>'G-4'!L20+'G-4A'!L20</f>
        <v>3</v>
      </c>
      <c r="M20" s="8">
        <f t="shared" si="1"/>
        <v>356</v>
      </c>
      <c r="N20" s="2">
        <f>M17+M18+M19+M20</f>
        <v>1476</v>
      </c>
      <c r="O20" s="19" t="s">
        <v>45</v>
      </c>
      <c r="P20" s="46">
        <f>'G-4'!P20+'G-4A'!P20</f>
        <v>40</v>
      </c>
      <c r="Q20" s="46">
        <f>'G-4'!Q20+'G-4A'!Q20</f>
        <v>474</v>
      </c>
      <c r="R20" s="46">
        <f>'G-4'!R20+'G-4A'!R20</f>
        <v>14</v>
      </c>
      <c r="S20" s="46">
        <f>'G-4'!S20+'G-4A'!S20</f>
        <v>1</v>
      </c>
      <c r="T20" s="8">
        <f t="shared" si="2"/>
        <v>524.5</v>
      </c>
      <c r="U20" s="2">
        <f t="shared" si="5"/>
        <v>2098.5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'G-4'!B21+'G-4A'!B21</f>
        <v>43</v>
      </c>
      <c r="C21" s="45">
        <f>'G-4'!C21+'G-4A'!C21</f>
        <v>324</v>
      </c>
      <c r="D21" s="45">
        <f>'G-4'!D21+'G-4A'!D21</f>
        <v>12</v>
      </c>
      <c r="E21" s="45">
        <f>'G-4'!E21+'G-4A'!E21</f>
        <v>6</v>
      </c>
      <c r="F21" s="6">
        <f t="shared" si="0"/>
        <v>384.5</v>
      </c>
      <c r="G21" s="36"/>
      <c r="H21" s="20" t="s">
        <v>25</v>
      </c>
      <c r="I21" s="46">
        <f>'G-4'!I21+'G-4A'!I21</f>
        <v>44</v>
      </c>
      <c r="J21" s="46">
        <f>'G-4'!J21+'G-4A'!J21</f>
        <v>301</v>
      </c>
      <c r="K21" s="46">
        <f>'G-4'!K21+'G-4A'!K21</f>
        <v>10</v>
      </c>
      <c r="L21" s="46">
        <f>'G-4'!L21+'G-4A'!L21</f>
        <v>3</v>
      </c>
      <c r="M21" s="6">
        <f t="shared" si="1"/>
        <v>350.5</v>
      </c>
      <c r="N21" s="2">
        <f>M18+M19+M20+M21</f>
        <v>1447.5</v>
      </c>
      <c r="O21" s="21" t="s">
        <v>46</v>
      </c>
      <c r="P21" s="47">
        <f>'G-4'!P21+'G-4A'!P21</f>
        <v>33</v>
      </c>
      <c r="Q21" s="47">
        <f>'G-4'!Q21+'G-4A'!Q21</f>
        <v>432</v>
      </c>
      <c r="R21" s="47">
        <f>'G-4'!R21+'G-4A'!R21</f>
        <v>9</v>
      </c>
      <c r="S21" s="47">
        <f>'G-4'!S21+'G-4A'!S21</f>
        <v>1</v>
      </c>
      <c r="T21" s="7">
        <f t="shared" si="2"/>
        <v>469</v>
      </c>
      <c r="U21" s="3">
        <f t="shared" si="5"/>
        <v>2105.5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'G-4'!B22+'G-4A'!B22</f>
        <v>51</v>
      </c>
      <c r="C22" s="45">
        <f>'G-4'!C22+'G-4A'!C22</f>
        <v>324</v>
      </c>
      <c r="D22" s="45">
        <f>'G-4'!D22+'G-4A'!D22</f>
        <v>15</v>
      </c>
      <c r="E22" s="45">
        <f>'G-4'!E22+'G-4A'!E22</f>
        <v>6</v>
      </c>
      <c r="F22" s="6">
        <f t="shared" si="0"/>
        <v>394.5</v>
      </c>
      <c r="G22" s="2"/>
      <c r="H22" s="21" t="s">
        <v>26</v>
      </c>
      <c r="I22" s="46">
        <f>'G-4'!I22+'G-4A'!I22</f>
        <v>42</v>
      </c>
      <c r="J22" s="46">
        <f>'G-4'!J22+'G-4A'!J22</f>
        <v>303</v>
      </c>
      <c r="K22" s="46">
        <f>'G-4'!K22+'G-4A'!K22</f>
        <v>11</v>
      </c>
      <c r="L22" s="46">
        <f>'G-4'!L22+'G-4A'!L22</f>
        <v>7</v>
      </c>
      <c r="M22" s="6">
        <f t="shared" si="1"/>
        <v>363.5</v>
      </c>
      <c r="N22" s="3">
        <f>M19+M20+M21+M22</f>
        <v>1442.5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1533.5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1767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2111.5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65</v>
      </c>
      <c r="N24" s="88"/>
      <c r="O24" s="163"/>
      <c r="P24" s="164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J50" sqref="J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'G-4'!D5</f>
        <v>CR 59C - CR 64</v>
      </c>
      <c r="D5" s="235"/>
      <c r="E5" s="235"/>
      <c r="F5" s="111"/>
      <c r="G5" s="112"/>
      <c r="H5" s="103" t="s">
        <v>53</v>
      </c>
      <c r="I5" s="236">
        <f>'G-4'!L5</f>
        <v>0</v>
      </c>
      <c r="J5" s="236"/>
    </row>
    <row r="6" spans="1:10" x14ac:dyDescent="0.2">
      <c r="A6" s="179" t="s">
        <v>111</v>
      </c>
      <c r="B6" s="179"/>
      <c r="C6" s="221"/>
      <c r="D6" s="221"/>
      <c r="E6" s="221"/>
      <c r="F6" s="111"/>
      <c r="G6" s="112"/>
      <c r="H6" s="103" t="s">
        <v>58</v>
      </c>
      <c r="I6" s="222">
        <f>'G-4'!S6</f>
        <v>42893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'G-4'!D5</f>
        <v>CR 59C - CR 64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'G-4'!L5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'G-4'!S6</f>
        <v>42893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132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133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'G-4'!F10</f>
        <v>48.5</v>
      </c>
      <c r="C17" s="149">
        <f>'G-4'!F11</f>
        <v>54</v>
      </c>
      <c r="D17" s="149">
        <f>'G-4'!F12</f>
        <v>42.5</v>
      </c>
      <c r="E17" s="149">
        <f>'G-4'!F13</f>
        <v>39.5</v>
      </c>
      <c r="F17" s="149">
        <f>'G-4'!F14</f>
        <v>40.5</v>
      </c>
      <c r="G17" s="149">
        <f>'G-4'!F15</f>
        <v>41</v>
      </c>
      <c r="H17" s="149">
        <f>'G-4'!F16</f>
        <v>48.5</v>
      </c>
      <c r="I17" s="149">
        <f>'G-4'!F17</f>
        <v>38</v>
      </c>
      <c r="J17" s="149">
        <f>'G-4'!F18</f>
        <v>45</v>
      </c>
      <c r="K17" s="149">
        <f>'G-4'!F19</f>
        <v>41.5</v>
      </c>
      <c r="L17" s="150"/>
      <c r="M17" s="149">
        <f>'G-4'!F20</f>
        <v>36</v>
      </c>
      <c r="N17" s="149">
        <f>'G-4'!F21</f>
        <v>40.5</v>
      </c>
      <c r="O17" s="149">
        <f>'G-4'!F22</f>
        <v>41</v>
      </c>
      <c r="P17" s="149">
        <f>'G-4'!M10</f>
        <v>51</v>
      </c>
      <c r="Q17" s="149">
        <f>'G-4'!M11</f>
        <v>94</v>
      </c>
      <c r="R17" s="149">
        <f>'G-4'!M12</f>
        <v>82.5</v>
      </c>
      <c r="S17" s="149">
        <f>'G-4'!M13</f>
        <v>52</v>
      </c>
      <c r="T17" s="149">
        <f>'G-4'!M14</f>
        <v>53</v>
      </c>
      <c r="U17" s="149">
        <f>'G-4'!M15</f>
        <v>54</v>
      </c>
      <c r="V17" s="149">
        <f>'G-4'!M16</f>
        <v>51</v>
      </c>
      <c r="W17" s="149">
        <f>'G-4'!M17</f>
        <v>50</v>
      </c>
      <c r="X17" s="149">
        <f>'G-4'!M18</f>
        <v>49</v>
      </c>
      <c r="Y17" s="149">
        <f>'G-4'!M19</f>
        <v>47</v>
      </c>
      <c r="Z17" s="149">
        <f>'G-4'!M20</f>
        <v>43</v>
      </c>
      <c r="AA17" s="149">
        <f>'G-4'!M21</f>
        <v>47</v>
      </c>
      <c r="AB17" s="149">
        <f>'G-4'!M22</f>
        <v>45</v>
      </c>
      <c r="AC17" s="150"/>
      <c r="AD17" s="149">
        <f>'G-4'!T10</f>
        <v>67.5</v>
      </c>
      <c r="AE17" s="149">
        <f>'G-4'!T11</f>
        <v>57.5</v>
      </c>
      <c r="AF17" s="149">
        <f>'G-4'!T12</f>
        <v>56</v>
      </c>
      <c r="AG17" s="149">
        <f>'G-4'!T13</f>
        <v>74.5</v>
      </c>
      <c r="AH17" s="149">
        <f>'G-4'!T14</f>
        <v>111.5</v>
      </c>
      <c r="AI17" s="149">
        <f>'G-4'!T15</f>
        <v>165</v>
      </c>
      <c r="AJ17" s="149">
        <f>'G-4'!T16</f>
        <v>181</v>
      </c>
      <c r="AK17" s="149">
        <f>'G-4'!T17</f>
        <v>166</v>
      </c>
      <c r="AL17" s="149">
        <f>'G-4'!T18</f>
        <v>199</v>
      </c>
      <c r="AM17" s="149">
        <f>'G-4'!T19</f>
        <v>194</v>
      </c>
      <c r="AN17" s="149">
        <f>'G-4'!T20</f>
        <v>194</v>
      </c>
      <c r="AO17" s="149">
        <f>'G-4'!T21</f>
        <v>171.5</v>
      </c>
      <c r="AP17" s="101"/>
      <c r="AQ17" s="101"/>
      <c r="AR17" s="101"/>
      <c r="AS17" s="101"/>
      <c r="AT17" s="101"/>
      <c r="AU17" s="101">
        <f t="shared" ref="AU17:BA17" si="6">E18</f>
        <v>184.5</v>
      </c>
      <c r="AV17" s="101">
        <f t="shared" si="6"/>
        <v>176.5</v>
      </c>
      <c r="AW17" s="101">
        <f t="shared" si="6"/>
        <v>163.5</v>
      </c>
      <c r="AX17" s="101">
        <f t="shared" si="6"/>
        <v>169.5</v>
      </c>
      <c r="AY17" s="101">
        <f t="shared" si="6"/>
        <v>168</v>
      </c>
      <c r="AZ17" s="101">
        <f t="shared" si="6"/>
        <v>172.5</v>
      </c>
      <c r="BA17" s="101">
        <f t="shared" si="6"/>
        <v>173</v>
      </c>
      <c r="BB17" s="101"/>
      <c r="BC17" s="101"/>
      <c r="BD17" s="101"/>
      <c r="BE17" s="101">
        <f t="shared" ref="BE17:BQ17" si="7">P18</f>
        <v>168.5</v>
      </c>
      <c r="BF17" s="101">
        <f t="shared" si="7"/>
        <v>226.5</v>
      </c>
      <c r="BG17" s="101">
        <f t="shared" si="7"/>
        <v>268.5</v>
      </c>
      <c r="BH17" s="101">
        <f t="shared" si="7"/>
        <v>279.5</v>
      </c>
      <c r="BI17" s="101">
        <f t="shared" si="7"/>
        <v>281.5</v>
      </c>
      <c r="BJ17" s="101">
        <f t="shared" si="7"/>
        <v>241.5</v>
      </c>
      <c r="BK17" s="101">
        <f t="shared" si="7"/>
        <v>210</v>
      </c>
      <c r="BL17" s="101">
        <f t="shared" si="7"/>
        <v>208</v>
      </c>
      <c r="BM17" s="101">
        <f t="shared" si="7"/>
        <v>204</v>
      </c>
      <c r="BN17" s="101">
        <f t="shared" si="7"/>
        <v>197</v>
      </c>
      <c r="BO17" s="101">
        <f t="shared" si="7"/>
        <v>189</v>
      </c>
      <c r="BP17" s="101">
        <f t="shared" si="7"/>
        <v>186</v>
      </c>
      <c r="BQ17" s="101">
        <f t="shared" si="7"/>
        <v>182</v>
      </c>
      <c r="BR17" s="101"/>
      <c r="BS17" s="101"/>
      <c r="BT17" s="101"/>
      <c r="BU17" s="101">
        <f t="shared" ref="BU17:CC17" si="8">AG18</f>
        <v>255.5</v>
      </c>
      <c r="BV17" s="101">
        <f t="shared" si="8"/>
        <v>299.5</v>
      </c>
      <c r="BW17" s="101">
        <f t="shared" si="8"/>
        <v>407</v>
      </c>
      <c r="BX17" s="101">
        <f t="shared" si="8"/>
        <v>532</v>
      </c>
      <c r="BY17" s="101">
        <f t="shared" si="8"/>
        <v>623.5</v>
      </c>
      <c r="BZ17" s="101">
        <f t="shared" si="8"/>
        <v>711</v>
      </c>
      <c r="CA17" s="101">
        <f t="shared" si="8"/>
        <v>740</v>
      </c>
      <c r="CB17" s="101">
        <f t="shared" si="8"/>
        <v>753</v>
      </c>
      <c r="CC17" s="101">
        <f t="shared" si="8"/>
        <v>758.5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184.5</v>
      </c>
      <c r="F18" s="149">
        <f t="shared" ref="F18:K18" si="9">C17+D17+E17+F17</f>
        <v>176.5</v>
      </c>
      <c r="G18" s="149">
        <f t="shared" si="9"/>
        <v>163.5</v>
      </c>
      <c r="H18" s="149">
        <f t="shared" si="9"/>
        <v>169.5</v>
      </c>
      <c r="I18" s="149">
        <f t="shared" si="9"/>
        <v>168</v>
      </c>
      <c r="J18" s="149">
        <f t="shared" si="9"/>
        <v>172.5</v>
      </c>
      <c r="K18" s="149">
        <f t="shared" si="9"/>
        <v>173</v>
      </c>
      <c r="L18" s="150"/>
      <c r="M18" s="149"/>
      <c r="N18" s="149"/>
      <c r="O18" s="149"/>
      <c r="P18" s="149">
        <f>M17+N17+O17+P17</f>
        <v>168.5</v>
      </c>
      <c r="Q18" s="149">
        <f t="shared" ref="Q18:AB18" si="10">N17+O17+P17+Q17</f>
        <v>226.5</v>
      </c>
      <c r="R18" s="149">
        <f t="shared" si="10"/>
        <v>268.5</v>
      </c>
      <c r="S18" s="149">
        <f t="shared" si="10"/>
        <v>279.5</v>
      </c>
      <c r="T18" s="149">
        <f t="shared" si="10"/>
        <v>281.5</v>
      </c>
      <c r="U18" s="149">
        <f t="shared" si="10"/>
        <v>241.5</v>
      </c>
      <c r="V18" s="149">
        <f t="shared" si="10"/>
        <v>210</v>
      </c>
      <c r="W18" s="149">
        <f t="shared" si="10"/>
        <v>208</v>
      </c>
      <c r="X18" s="149">
        <f t="shared" si="10"/>
        <v>204</v>
      </c>
      <c r="Y18" s="149">
        <f t="shared" si="10"/>
        <v>197</v>
      </c>
      <c r="Z18" s="149">
        <f t="shared" si="10"/>
        <v>189</v>
      </c>
      <c r="AA18" s="149">
        <f t="shared" si="10"/>
        <v>186</v>
      </c>
      <c r="AB18" s="149">
        <f t="shared" si="10"/>
        <v>182</v>
      </c>
      <c r="AC18" s="150"/>
      <c r="AD18" s="149"/>
      <c r="AE18" s="149"/>
      <c r="AF18" s="149"/>
      <c r="AG18" s="149">
        <f>AD17+AE17+AF17+AG17</f>
        <v>255.5</v>
      </c>
      <c r="AH18" s="149">
        <f t="shared" ref="AH18:AO18" si="11">AE17+AF17+AG17+AH17</f>
        <v>299.5</v>
      </c>
      <c r="AI18" s="149">
        <f t="shared" si="11"/>
        <v>407</v>
      </c>
      <c r="AJ18" s="149">
        <f t="shared" si="11"/>
        <v>532</v>
      </c>
      <c r="AK18" s="149">
        <f t="shared" si="11"/>
        <v>623.5</v>
      </c>
      <c r="AL18" s="149">
        <f t="shared" si="11"/>
        <v>711</v>
      </c>
      <c r="AM18" s="149">
        <f t="shared" si="11"/>
        <v>740</v>
      </c>
      <c r="AN18" s="149">
        <f t="shared" si="11"/>
        <v>753</v>
      </c>
      <c r="AO18" s="149">
        <f t="shared" si="11"/>
        <v>758.5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1349</v>
      </c>
      <c r="AV19" s="92">
        <f t="shared" si="15"/>
        <v>1313.5</v>
      </c>
      <c r="AW19" s="92">
        <f t="shared" si="15"/>
        <v>1175</v>
      </c>
      <c r="AX19" s="92">
        <f t="shared" si="15"/>
        <v>1086.5</v>
      </c>
      <c r="AY19" s="92">
        <f t="shared" si="15"/>
        <v>1104</v>
      </c>
      <c r="AZ19" s="92">
        <f t="shared" si="15"/>
        <v>998</v>
      </c>
      <c r="BA19" s="92">
        <f t="shared" si="15"/>
        <v>928</v>
      </c>
      <c r="BB19" s="92"/>
      <c r="BC19" s="92"/>
      <c r="BD19" s="92"/>
      <c r="BE19" s="92">
        <f t="shared" ref="BE19:BQ19" si="16">P22</f>
        <v>1273.5</v>
      </c>
      <c r="BF19" s="92">
        <f t="shared" si="16"/>
        <v>1280.5</v>
      </c>
      <c r="BG19" s="92">
        <f t="shared" si="16"/>
        <v>1262</v>
      </c>
      <c r="BH19" s="92">
        <f t="shared" si="16"/>
        <v>1305</v>
      </c>
      <c r="BI19" s="92">
        <f t="shared" si="16"/>
        <v>1485.5</v>
      </c>
      <c r="BJ19" s="92">
        <f t="shared" si="16"/>
        <v>1507</v>
      </c>
      <c r="BK19" s="92">
        <f t="shared" si="16"/>
        <v>1518.5</v>
      </c>
      <c r="BL19" s="92">
        <f t="shared" si="16"/>
        <v>1451</v>
      </c>
      <c r="BM19" s="92">
        <f t="shared" si="16"/>
        <v>1340</v>
      </c>
      <c r="BN19" s="92">
        <f t="shared" si="16"/>
        <v>1311</v>
      </c>
      <c r="BO19" s="92">
        <f t="shared" si="16"/>
        <v>1287</v>
      </c>
      <c r="BP19" s="92">
        <f t="shared" si="16"/>
        <v>1261.5</v>
      </c>
      <c r="BQ19" s="92">
        <f t="shared" si="16"/>
        <v>1260.5</v>
      </c>
      <c r="BR19" s="92"/>
      <c r="BS19" s="92"/>
      <c r="BT19" s="92"/>
      <c r="BU19" s="92">
        <f t="shared" ref="BU19:CC19" si="17">AG22</f>
        <v>1358</v>
      </c>
      <c r="BV19" s="92">
        <f t="shared" si="17"/>
        <v>1341</v>
      </c>
      <c r="BW19" s="92">
        <f t="shared" si="17"/>
        <v>1338</v>
      </c>
      <c r="BX19" s="92">
        <f t="shared" si="17"/>
        <v>1364.5</v>
      </c>
      <c r="BY19" s="92">
        <f t="shared" si="17"/>
        <v>1342.5</v>
      </c>
      <c r="BZ19" s="92">
        <f t="shared" si="17"/>
        <v>1345</v>
      </c>
      <c r="CA19" s="92">
        <f t="shared" si="17"/>
        <v>1371.5</v>
      </c>
      <c r="CB19" s="92">
        <f t="shared" si="17"/>
        <v>1345.5</v>
      </c>
      <c r="CC19" s="92">
        <f t="shared" si="17"/>
        <v>1347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1533.5</v>
      </c>
      <c r="AV20" s="92">
        <f t="shared" si="18"/>
        <v>1490</v>
      </c>
      <c r="AW20" s="92">
        <f t="shared" si="18"/>
        <v>1338.5</v>
      </c>
      <c r="AX20" s="92">
        <f t="shared" si="18"/>
        <v>1256</v>
      </c>
      <c r="AY20" s="92">
        <f t="shared" si="18"/>
        <v>1272</v>
      </c>
      <c r="AZ20" s="92">
        <f t="shared" si="18"/>
        <v>1170.5</v>
      </c>
      <c r="BA20" s="92">
        <f t="shared" si="18"/>
        <v>1101</v>
      </c>
      <c r="BB20" s="92"/>
      <c r="BC20" s="92"/>
      <c r="BD20" s="92"/>
      <c r="BE20" s="92">
        <f t="shared" ref="BE20:BQ20" si="19">P30</f>
        <v>1442</v>
      </c>
      <c r="BF20" s="92">
        <f t="shared" si="19"/>
        <v>1507</v>
      </c>
      <c r="BG20" s="92">
        <f t="shared" si="19"/>
        <v>1530.5</v>
      </c>
      <c r="BH20" s="92">
        <f t="shared" si="19"/>
        <v>1584.5</v>
      </c>
      <c r="BI20" s="92">
        <f t="shared" si="19"/>
        <v>1767</v>
      </c>
      <c r="BJ20" s="92">
        <f t="shared" si="19"/>
        <v>1748.5</v>
      </c>
      <c r="BK20" s="92">
        <f t="shared" si="19"/>
        <v>1728.5</v>
      </c>
      <c r="BL20" s="92">
        <f t="shared" si="19"/>
        <v>1659</v>
      </c>
      <c r="BM20" s="92">
        <f t="shared" si="19"/>
        <v>1544</v>
      </c>
      <c r="BN20" s="92">
        <f t="shared" si="19"/>
        <v>1508</v>
      </c>
      <c r="BO20" s="92">
        <f t="shared" si="19"/>
        <v>1476</v>
      </c>
      <c r="BP20" s="92">
        <f t="shared" si="19"/>
        <v>1447.5</v>
      </c>
      <c r="BQ20" s="92">
        <f t="shared" si="19"/>
        <v>1442.5</v>
      </c>
      <c r="BR20" s="92"/>
      <c r="BS20" s="92"/>
      <c r="BT20" s="92"/>
      <c r="BU20" s="92">
        <f t="shared" ref="BU20:CC20" si="20">AG30</f>
        <v>1613.5</v>
      </c>
      <c r="BV20" s="92">
        <f t="shared" si="20"/>
        <v>1640.5</v>
      </c>
      <c r="BW20" s="92">
        <f t="shared" si="20"/>
        <v>1745</v>
      </c>
      <c r="BX20" s="92">
        <f t="shared" si="20"/>
        <v>1896.5</v>
      </c>
      <c r="BY20" s="92">
        <f t="shared" si="20"/>
        <v>1966</v>
      </c>
      <c r="BZ20" s="92">
        <f t="shared" si="20"/>
        <v>2056</v>
      </c>
      <c r="CA20" s="92">
        <f t="shared" si="20"/>
        <v>2111.5</v>
      </c>
      <c r="CB20" s="92">
        <f t="shared" si="20"/>
        <v>2098.5</v>
      </c>
      <c r="CC20" s="92">
        <f t="shared" si="20"/>
        <v>2105.5</v>
      </c>
    </row>
    <row r="21" spans="1:81" ht="16.5" customHeight="1" x14ac:dyDescent="0.2">
      <c r="A21" s="100" t="s">
        <v>102</v>
      </c>
      <c r="B21" s="149">
        <f>'G-4A'!F10</f>
        <v>332.5</v>
      </c>
      <c r="C21" s="149">
        <f>'G-4A'!F11</f>
        <v>396</v>
      </c>
      <c r="D21" s="149">
        <f>'G-4A'!F12</f>
        <v>346.5</v>
      </c>
      <c r="E21" s="149">
        <f>'G-4A'!F13</f>
        <v>274</v>
      </c>
      <c r="F21" s="149">
        <f>'G-4A'!F14</f>
        <v>297</v>
      </c>
      <c r="G21" s="149">
        <f>'G-4A'!F15</f>
        <v>257.5</v>
      </c>
      <c r="H21" s="149">
        <f>'G-4A'!F16</f>
        <v>258</v>
      </c>
      <c r="I21" s="149">
        <f>'G-4A'!F17</f>
        <v>291.5</v>
      </c>
      <c r="J21" s="149">
        <f>'G-4A'!F18</f>
        <v>191</v>
      </c>
      <c r="K21" s="149">
        <f>'G-4A'!F19</f>
        <v>187.5</v>
      </c>
      <c r="L21" s="150"/>
      <c r="M21" s="149">
        <f>'G-4A'!F20</f>
        <v>326</v>
      </c>
      <c r="N21" s="149">
        <f>'G-4A'!F21</f>
        <v>344</v>
      </c>
      <c r="O21" s="149">
        <f>'G-4A'!F22</f>
        <v>353.5</v>
      </c>
      <c r="P21" s="149">
        <f>'G-4A'!M10</f>
        <v>250</v>
      </c>
      <c r="Q21" s="149">
        <f>'G-4A'!M11</f>
        <v>333</v>
      </c>
      <c r="R21" s="149">
        <f>'G-4A'!M12</f>
        <v>325.5</v>
      </c>
      <c r="S21" s="149">
        <f>'G-4A'!M13</f>
        <v>396.5</v>
      </c>
      <c r="T21" s="149">
        <f>'G-4A'!M14</f>
        <v>430.5</v>
      </c>
      <c r="U21" s="149">
        <f>'G-4A'!M15</f>
        <v>354.5</v>
      </c>
      <c r="V21" s="149">
        <f>'G-4A'!M16</f>
        <v>337</v>
      </c>
      <c r="W21" s="149">
        <f>'G-4A'!M17</f>
        <v>329</v>
      </c>
      <c r="X21" s="149">
        <f>'G-4A'!M18</f>
        <v>319.5</v>
      </c>
      <c r="Y21" s="149">
        <f>'G-4A'!M19</f>
        <v>325.5</v>
      </c>
      <c r="Z21" s="149">
        <f>'G-4A'!M20</f>
        <v>313</v>
      </c>
      <c r="AA21" s="149">
        <f>'G-4A'!M21</f>
        <v>303.5</v>
      </c>
      <c r="AB21" s="149">
        <f>'G-4A'!M22</f>
        <v>318.5</v>
      </c>
      <c r="AC21" s="150"/>
      <c r="AD21" s="149">
        <f>'G-4A'!T10</f>
        <v>366</v>
      </c>
      <c r="AE21" s="149">
        <f>'G-4A'!T11</f>
        <v>344</v>
      </c>
      <c r="AF21" s="149">
        <f>'G-4A'!T12</f>
        <v>330</v>
      </c>
      <c r="AG21" s="149">
        <f>'G-4A'!T13</f>
        <v>318</v>
      </c>
      <c r="AH21" s="149">
        <f>'G-4A'!T14</f>
        <v>349</v>
      </c>
      <c r="AI21" s="149">
        <f>'G-4A'!T15</f>
        <v>341</v>
      </c>
      <c r="AJ21" s="149">
        <f>'G-4A'!T16</f>
        <v>356.5</v>
      </c>
      <c r="AK21" s="149">
        <f>'G-4A'!T17</f>
        <v>296</v>
      </c>
      <c r="AL21" s="149">
        <f>'G-4A'!T18</f>
        <v>351.5</v>
      </c>
      <c r="AM21" s="149">
        <f>'G-4A'!T19</f>
        <v>367.5</v>
      </c>
      <c r="AN21" s="149">
        <f>'G-4A'!T20</f>
        <v>330.5</v>
      </c>
      <c r="AO21" s="149">
        <f>'G-4A'!T21</f>
        <v>297.5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1349</v>
      </c>
      <c r="F22" s="149">
        <f t="shared" ref="F22:K22" si="21">C21+D21+E21+F21</f>
        <v>1313.5</v>
      </c>
      <c r="G22" s="149">
        <f t="shared" si="21"/>
        <v>1175</v>
      </c>
      <c r="H22" s="149">
        <f t="shared" si="21"/>
        <v>1086.5</v>
      </c>
      <c r="I22" s="149">
        <f t="shared" si="21"/>
        <v>1104</v>
      </c>
      <c r="J22" s="149">
        <f t="shared" si="21"/>
        <v>998</v>
      </c>
      <c r="K22" s="149">
        <f t="shared" si="21"/>
        <v>928</v>
      </c>
      <c r="L22" s="150"/>
      <c r="M22" s="149"/>
      <c r="N22" s="149"/>
      <c r="O22" s="149"/>
      <c r="P22" s="149">
        <f>M21+N21+O21+P21</f>
        <v>1273.5</v>
      </c>
      <c r="Q22" s="149">
        <f t="shared" ref="Q22:AB22" si="22">N21+O21+P21+Q21</f>
        <v>1280.5</v>
      </c>
      <c r="R22" s="149">
        <f t="shared" si="22"/>
        <v>1262</v>
      </c>
      <c r="S22" s="149">
        <f t="shared" si="22"/>
        <v>1305</v>
      </c>
      <c r="T22" s="149">
        <f t="shared" si="22"/>
        <v>1485.5</v>
      </c>
      <c r="U22" s="149">
        <f t="shared" si="22"/>
        <v>1507</v>
      </c>
      <c r="V22" s="149">
        <f t="shared" si="22"/>
        <v>1518.5</v>
      </c>
      <c r="W22" s="149">
        <f t="shared" si="22"/>
        <v>1451</v>
      </c>
      <c r="X22" s="149">
        <f t="shared" si="22"/>
        <v>1340</v>
      </c>
      <c r="Y22" s="149">
        <f t="shared" si="22"/>
        <v>1311</v>
      </c>
      <c r="Z22" s="149">
        <f t="shared" si="22"/>
        <v>1287</v>
      </c>
      <c r="AA22" s="149">
        <f t="shared" si="22"/>
        <v>1261.5</v>
      </c>
      <c r="AB22" s="149">
        <f t="shared" si="22"/>
        <v>1260.5</v>
      </c>
      <c r="AC22" s="150"/>
      <c r="AD22" s="149"/>
      <c r="AE22" s="149"/>
      <c r="AF22" s="149"/>
      <c r="AG22" s="149">
        <f>AD21+AE21+AF21+AG21</f>
        <v>1358</v>
      </c>
      <c r="AH22" s="149">
        <f t="shared" ref="AH22:AO22" si="23">AE21+AF21+AG21+AH21</f>
        <v>1341</v>
      </c>
      <c r="AI22" s="149">
        <f t="shared" si="23"/>
        <v>1338</v>
      </c>
      <c r="AJ22" s="149">
        <f t="shared" si="23"/>
        <v>1364.5</v>
      </c>
      <c r="AK22" s="149">
        <f t="shared" si="23"/>
        <v>1342.5</v>
      </c>
      <c r="AL22" s="149">
        <f t="shared" si="23"/>
        <v>1345</v>
      </c>
      <c r="AM22" s="149">
        <f t="shared" si="23"/>
        <v>1371.5</v>
      </c>
      <c r="AN22" s="149">
        <f t="shared" si="23"/>
        <v>1345.5</v>
      </c>
      <c r="AO22" s="149">
        <f t="shared" si="23"/>
        <v>1347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381</v>
      </c>
      <c r="C29" s="149">
        <f t="shared" ref="C29:K29" si="27">C13+C17+C21+C25</f>
        <v>450</v>
      </c>
      <c r="D29" s="149">
        <f t="shared" si="27"/>
        <v>389</v>
      </c>
      <c r="E29" s="149">
        <f t="shared" si="27"/>
        <v>313.5</v>
      </c>
      <c r="F29" s="149">
        <f t="shared" si="27"/>
        <v>337.5</v>
      </c>
      <c r="G29" s="149">
        <f t="shared" si="27"/>
        <v>298.5</v>
      </c>
      <c r="H29" s="149">
        <f t="shared" si="27"/>
        <v>306.5</v>
      </c>
      <c r="I29" s="149">
        <f t="shared" si="27"/>
        <v>329.5</v>
      </c>
      <c r="J29" s="149">
        <f t="shared" si="27"/>
        <v>236</v>
      </c>
      <c r="K29" s="149">
        <f t="shared" si="27"/>
        <v>229</v>
      </c>
      <c r="L29" s="150"/>
      <c r="M29" s="149">
        <f>M13+M17+M21+M25</f>
        <v>362</v>
      </c>
      <c r="N29" s="149">
        <f t="shared" ref="N29:AB29" si="28">N13+N17+N21+N25</f>
        <v>384.5</v>
      </c>
      <c r="O29" s="149">
        <f t="shared" si="28"/>
        <v>394.5</v>
      </c>
      <c r="P29" s="149">
        <f t="shared" si="28"/>
        <v>301</v>
      </c>
      <c r="Q29" s="149">
        <f t="shared" si="28"/>
        <v>427</v>
      </c>
      <c r="R29" s="149">
        <f t="shared" si="28"/>
        <v>408</v>
      </c>
      <c r="S29" s="149">
        <f t="shared" si="28"/>
        <v>448.5</v>
      </c>
      <c r="T29" s="149">
        <f t="shared" si="28"/>
        <v>483.5</v>
      </c>
      <c r="U29" s="149">
        <f t="shared" si="28"/>
        <v>408.5</v>
      </c>
      <c r="V29" s="149">
        <f t="shared" si="28"/>
        <v>388</v>
      </c>
      <c r="W29" s="149">
        <f t="shared" si="28"/>
        <v>379</v>
      </c>
      <c r="X29" s="149">
        <f t="shared" si="28"/>
        <v>368.5</v>
      </c>
      <c r="Y29" s="149">
        <f t="shared" si="28"/>
        <v>372.5</v>
      </c>
      <c r="Z29" s="149">
        <f t="shared" si="28"/>
        <v>356</v>
      </c>
      <c r="AA29" s="149">
        <f t="shared" si="28"/>
        <v>350.5</v>
      </c>
      <c r="AB29" s="149">
        <f t="shared" si="28"/>
        <v>363.5</v>
      </c>
      <c r="AC29" s="150"/>
      <c r="AD29" s="149">
        <f>AD13+AD17+AD21+AD25</f>
        <v>433.5</v>
      </c>
      <c r="AE29" s="149">
        <f t="shared" ref="AE29:AO29" si="29">AE13+AE17+AE21+AE25</f>
        <v>401.5</v>
      </c>
      <c r="AF29" s="149">
        <f t="shared" si="29"/>
        <v>386</v>
      </c>
      <c r="AG29" s="149">
        <f t="shared" si="29"/>
        <v>392.5</v>
      </c>
      <c r="AH29" s="149">
        <f t="shared" si="29"/>
        <v>460.5</v>
      </c>
      <c r="AI29" s="149">
        <f t="shared" si="29"/>
        <v>506</v>
      </c>
      <c r="AJ29" s="149">
        <f t="shared" si="29"/>
        <v>537.5</v>
      </c>
      <c r="AK29" s="149">
        <f t="shared" si="29"/>
        <v>462</v>
      </c>
      <c r="AL29" s="149">
        <f t="shared" si="29"/>
        <v>550.5</v>
      </c>
      <c r="AM29" s="149">
        <f t="shared" si="29"/>
        <v>561.5</v>
      </c>
      <c r="AN29" s="149">
        <f t="shared" si="29"/>
        <v>524.5</v>
      </c>
      <c r="AO29" s="149">
        <f t="shared" si="29"/>
        <v>469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1533.5</v>
      </c>
      <c r="F30" s="149">
        <f t="shared" ref="F30:K30" si="30">C29+D29+E29+F29</f>
        <v>1490</v>
      </c>
      <c r="G30" s="149">
        <f t="shared" si="30"/>
        <v>1338.5</v>
      </c>
      <c r="H30" s="149">
        <f t="shared" si="30"/>
        <v>1256</v>
      </c>
      <c r="I30" s="149">
        <f t="shared" si="30"/>
        <v>1272</v>
      </c>
      <c r="J30" s="149">
        <f t="shared" si="30"/>
        <v>1170.5</v>
      </c>
      <c r="K30" s="149">
        <f t="shared" si="30"/>
        <v>1101</v>
      </c>
      <c r="L30" s="150"/>
      <c r="M30" s="149"/>
      <c r="N30" s="149"/>
      <c r="O30" s="149"/>
      <c r="P30" s="149">
        <f>M29+N29+O29+P29</f>
        <v>1442</v>
      </c>
      <c r="Q30" s="149">
        <f t="shared" ref="Q30:AB30" si="31">N29+O29+P29+Q29</f>
        <v>1507</v>
      </c>
      <c r="R30" s="149">
        <f t="shared" si="31"/>
        <v>1530.5</v>
      </c>
      <c r="S30" s="149">
        <f t="shared" si="31"/>
        <v>1584.5</v>
      </c>
      <c r="T30" s="149">
        <f t="shared" si="31"/>
        <v>1767</v>
      </c>
      <c r="U30" s="149">
        <f t="shared" si="31"/>
        <v>1748.5</v>
      </c>
      <c r="V30" s="149">
        <f t="shared" si="31"/>
        <v>1728.5</v>
      </c>
      <c r="W30" s="149">
        <f t="shared" si="31"/>
        <v>1659</v>
      </c>
      <c r="X30" s="149">
        <f t="shared" si="31"/>
        <v>1544</v>
      </c>
      <c r="Y30" s="149">
        <f t="shared" si="31"/>
        <v>1508</v>
      </c>
      <c r="Z30" s="149">
        <f t="shared" si="31"/>
        <v>1476</v>
      </c>
      <c r="AA30" s="149">
        <f t="shared" si="31"/>
        <v>1447.5</v>
      </c>
      <c r="AB30" s="149">
        <f t="shared" si="31"/>
        <v>1442.5</v>
      </c>
      <c r="AC30" s="150"/>
      <c r="AD30" s="149"/>
      <c r="AE30" s="149"/>
      <c r="AF30" s="149"/>
      <c r="AG30" s="149">
        <f>AD29+AE29+AF29+AG29</f>
        <v>1613.5</v>
      </c>
      <c r="AH30" s="149">
        <f t="shared" ref="AH30:AO30" si="32">AE29+AF29+AG29+AH29</f>
        <v>1640.5</v>
      </c>
      <c r="AI30" s="149">
        <f t="shared" si="32"/>
        <v>1745</v>
      </c>
      <c r="AJ30" s="149">
        <f t="shared" si="32"/>
        <v>1896.5</v>
      </c>
      <c r="AK30" s="149">
        <f t="shared" si="32"/>
        <v>1966</v>
      </c>
      <c r="AL30" s="149">
        <f t="shared" si="32"/>
        <v>2056</v>
      </c>
      <c r="AM30" s="149">
        <f t="shared" si="32"/>
        <v>2111.5</v>
      </c>
      <c r="AN30" s="149">
        <f t="shared" si="32"/>
        <v>2098.5</v>
      </c>
      <c r="AO30" s="149">
        <f t="shared" si="32"/>
        <v>2105.5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G-4</vt:lpstr>
      <vt:lpstr>G-4A</vt:lpstr>
      <vt:lpstr>G-Totales</vt:lpstr>
      <vt:lpstr>DIRECCIONALIDAD</vt:lpstr>
      <vt:lpstr>DIAGRAMA DE VOL</vt:lpstr>
      <vt:lpstr>'G-4'!Área_de_impresión</vt:lpstr>
      <vt:lpstr>'G-4A'!Área_de_impresión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2017-06-27T22:19:46Z</dcterms:modified>
</cp:coreProperties>
</file>