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534\CALLE 45 X CARRERA 36\2018\"/>
    </mc:Choice>
  </mc:AlternateContent>
  <bookViews>
    <workbookView xWindow="240" yWindow="90" windowWidth="9135" windowHeight="4965" tabRatio="736" activeTab="2"/>
  </bookViews>
  <sheets>
    <sheet name="G-1" sheetId="4678" r:id="rId1"/>
    <sheet name="G-2" sheetId="4684" r:id="rId2"/>
    <sheet name="G-Totales" sheetId="4681" r:id="rId3"/>
    <sheet name="DIAGRAMA DE VOL" sheetId="4688" r:id="rId4"/>
  </sheets>
  <definedNames>
    <definedName name="_xlnm.Print_Area" localSheetId="0">'G-1'!$A$1:$U$58</definedName>
    <definedName name="_xlnm.Print_Area" localSheetId="1">'G-2'!$A$1:$U$58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F22" i="4678" l="1"/>
  <c r="F21" i="4678"/>
  <c r="N13" i="4688" s="1"/>
  <c r="F20" i="4678"/>
  <c r="M13" i="4688" s="1"/>
  <c r="F19" i="4678"/>
  <c r="K13" i="4688" s="1"/>
  <c r="F18" i="4678"/>
  <c r="F17" i="4678"/>
  <c r="I13" i="4688" s="1"/>
  <c r="F16" i="4678"/>
  <c r="H13" i="4688" s="1"/>
  <c r="F15" i="4678"/>
  <c r="G13" i="4688" s="1"/>
  <c r="F14" i="4678"/>
  <c r="F13" i="4688" s="1"/>
  <c r="F13" i="4678"/>
  <c r="E13" i="4688" s="1"/>
  <c r="F12" i="4678"/>
  <c r="F11" i="4678"/>
  <c r="C13" i="4688" s="1"/>
  <c r="F10" i="4678"/>
  <c r="B13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2" i="4681"/>
  <c r="C22" i="4681"/>
  <c r="D22" i="4681"/>
  <c r="E22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C10" i="4681"/>
  <c r="D10" i="4681"/>
  <c r="E10" i="4681"/>
  <c r="B10" i="4681"/>
  <c r="AJ8" i="4688"/>
  <c r="O8" i="4688"/>
  <c r="Y8" i="4688"/>
  <c r="S6" i="4681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D13" i="4688"/>
  <c r="J13" i="4688"/>
  <c r="O13" i="4688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N24" i="4688"/>
  <c r="CB20" i="4688" s="1"/>
  <c r="AL24" i="4688"/>
  <c r="BZ20" i="4688" s="1"/>
  <c r="AJ24" i="4688"/>
  <c r="BX20" i="4688" s="1"/>
  <c r="AH24" i="4688"/>
  <c r="BV20" i="4688" s="1"/>
  <c r="CB19" i="4688"/>
  <c r="BZ19" i="4688"/>
  <c r="L6" i="4681"/>
  <c r="E5" i="4681"/>
  <c r="AM24" i="4688" l="1"/>
  <c r="CA20" i="4688" s="1"/>
  <c r="AO24" i="4688"/>
  <c r="CC20" i="4688" s="1"/>
  <c r="T19" i="4688"/>
  <c r="BI18" i="4688" s="1"/>
  <c r="V19" i="4688"/>
  <c r="BK18" i="4688" s="1"/>
  <c r="X19" i="4688"/>
  <c r="BM18" i="4688" s="1"/>
  <c r="T17" i="4681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2" i="4688"/>
  <c r="BY2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2" i="4688" l="1"/>
  <c r="AD16" i="4688"/>
  <c r="AU12" i="4688"/>
  <c r="B16" i="4688"/>
  <c r="BE12" i="4688"/>
  <c r="M16" i="4688"/>
  <c r="BU18" i="4688"/>
  <c r="AD21" i="4688"/>
  <c r="BE18" i="4688"/>
  <c r="M21" i="4688"/>
  <c r="AU18" i="4688"/>
  <c r="B21" i="4688"/>
  <c r="U23" i="4684"/>
  <c r="AL32" i="4688"/>
  <c r="BZ22" i="4688" s="1"/>
  <c r="U23" i="4678"/>
  <c r="R32" i="4688"/>
  <c r="BG22" i="4688" s="1"/>
  <c r="AO32" i="4688"/>
  <c r="CC22" i="4688" s="1"/>
  <c r="AJ32" i="4688"/>
  <c r="BX22" i="4688" s="1"/>
  <c r="Z32" i="4688"/>
  <c r="BO22" i="4688" s="1"/>
  <c r="S32" i="4688"/>
  <c r="BH22" i="4688" s="1"/>
  <c r="W32" i="4688"/>
  <c r="BL22" i="4688" s="1"/>
  <c r="V32" i="4688"/>
  <c r="BK22" i="4688" s="1"/>
  <c r="AI32" i="4688"/>
  <c r="BW22" i="4688" s="1"/>
  <c r="AH32" i="4688"/>
  <c r="BV22" i="4688" s="1"/>
  <c r="AM32" i="4688"/>
  <c r="CA22" i="4688" s="1"/>
  <c r="E32" i="4688"/>
  <c r="AU22" i="4688" s="1"/>
  <c r="I32" i="4688"/>
  <c r="AY22" i="4688" s="1"/>
  <c r="H32" i="4688"/>
  <c r="AX22" i="4688" s="1"/>
  <c r="Y32" i="4688"/>
  <c r="BN22" i="4688" s="1"/>
  <c r="U32" i="4688"/>
  <c r="BJ22" i="4688" s="1"/>
  <c r="AB32" i="4688"/>
  <c r="BQ22" i="4688" s="1"/>
  <c r="X32" i="4688"/>
  <c r="BM22" i="4688" s="1"/>
  <c r="T32" i="4688"/>
  <c r="BI22" i="4688" s="1"/>
  <c r="Q32" i="4688"/>
  <c r="BF22" i="4688" s="1"/>
  <c r="K32" i="4688"/>
  <c r="BA22" i="4688" s="1"/>
  <c r="F32" i="4688"/>
  <c r="AV22" i="4688" s="1"/>
  <c r="P32" i="4688"/>
  <c r="BE22" i="4688" s="1"/>
  <c r="AG32" i="4688"/>
  <c r="BU22" i="4688" s="1"/>
  <c r="J32" i="4688"/>
  <c r="AZ22" i="4688" s="1"/>
  <c r="G32" i="4688"/>
  <c r="AW22" i="4688" s="1"/>
  <c r="AN32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21" i="4688" l="1"/>
  <c r="D21" i="4688"/>
  <c r="G21" i="4688"/>
  <c r="Z21" i="4688"/>
  <c r="U21" i="4688"/>
  <c r="P21" i="4688"/>
  <c r="AO21" i="4688"/>
  <c r="AK21" i="4688"/>
  <c r="AF21" i="4688"/>
  <c r="Z16" i="4688"/>
  <c r="U16" i="4688"/>
  <c r="P16" i="4688"/>
  <c r="J16" i="4688"/>
  <c r="G16" i="4688"/>
  <c r="D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<sst xmlns="http://schemas.openxmlformats.org/spreadsheetml/2006/main" count="423" uniqueCount="118">
  <si>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</si>
  <si>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</si>
  <si>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</si>
  <si>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</si>
  <si>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</si>
  <si>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</si>
  <si>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</si>
  <si>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</si>
  <si>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</si>
  <si>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</si>
  <si>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</si>
  <si>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</si>
  <si>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</si>
  <si>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</si>
  <si>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</si>
  <si>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</si>
  <si>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</si>
  <si>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</si>
  <si>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</si>
  <si>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</si>
  <si>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</si>
  <si>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</si>
  <si>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</si>
  <si>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</si>
  <si>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</si>
  <si>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</si>
  <si>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</si>
  <si>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</si>
  <si>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</si>
  <si>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</si>
  <si>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</si>
  <si>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</si>
  <si>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</si>
  <si>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</si>
  <si>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</si>
  <si>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</si>
  <si>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</si>
  <si>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</si>
  <si>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</si>
  <si>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</si>
  <si>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</si>
  <si>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</si>
  <si>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</si>
  <si>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</si>
  <si>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</si>
  <si>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</si>
  <si>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</si>
  <si>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</si>
  <si>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</si>
  <si>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</si>
  <si>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</si>
  <si>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</si>
  <si>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</si>
  <si>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</si>
  <si>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</si>
  <si>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</si>
  <si>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</si>
  <si>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</si>
  <si>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</si>
  <si>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</si>
  <si>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</si>
  <si>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</si>
  <si>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</si>
  <si>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</si>
  <si>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</si>
  <si>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</si>
  <si>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</si>
  <si>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</si>
  <si>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</si>
  <si>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</si>
  <si>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</si>
  <si>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</si>
  <si>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</si>
  <si>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</si>
  <si>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</si>
  <si>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</si>
  <si>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</si>
  <si>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</si>
  <si>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</si>
  <si>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</si>
  <si>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</si>
  <si>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</si>
  <si>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</si>
  <si>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</si>
  <si>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</si>
  <si>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</si>
  <si>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</si>
  <si>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</si>
  <si>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</si>
  <si>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</si>
  <si>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</si>
  <si>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</si>
  <si>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</si>
  <si>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</si>
  <si>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</si>
  <si>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</si>
  <si>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</si>
  <si>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</si>
  <si>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</si>
  <si>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</si>
  <si>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</si>
  <si>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</si>
  <si>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</si>
  <si>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</si>
  <si>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</si>
  <si>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</si>
  <si>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</si>
  <si>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</si>
  <si>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</si>
  <si>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</si>
  <si>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</si>
  <si>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MÑANA</t>
  </si>
  <si>
    <t>MEDIO DIA</t>
  </si>
  <si>
    <t>CALLE 45 X CARRERA</t>
  </si>
  <si>
    <t>CALLE 45 X CARRERA 36</t>
  </si>
  <si>
    <t>IVAN FONSECA</t>
  </si>
  <si>
    <t xml:space="preserve">VOL MAX 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</si>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</sst>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0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1" fillId="0" borderId="4" xfId="0" applyFont="1" applyBorder="1"/>
    <xf numFmtId="1" fontId="19" fillId="0" borderId="4" xfId="0" applyNumberFormat="1" applyFont="1" applyBorder="1" applyAlignment="1">
      <alignment horizontal="center"/>
    </xf>
    <xf numFmtId="164" fontId="19" fillId="0" borderId="10" xfId="0" applyNumberFormat="1" applyFont="1" applyBorder="1" applyAlignment="1">
      <alignment horizontal="center"/>
    </xf>
    <xf numFmtId="38" fontId="19" fillId="0" borderId="10" xfId="0" applyNumberFormat="1" applyFont="1" applyBorder="1" applyAlignment="1">
      <alignment horizontal="center"/>
    </xf>
    <xf numFmtId="164" fontId="19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179</c:v>
                </c:pt>
                <c:pt idx="1">
                  <c:v>212</c:v>
                </c:pt>
                <c:pt idx="2">
                  <c:v>204.5</c:v>
                </c:pt>
                <c:pt idx="3">
                  <c:v>238</c:v>
                </c:pt>
                <c:pt idx="4">
                  <c:v>197.5</c:v>
                </c:pt>
                <c:pt idx="5">
                  <c:v>259</c:v>
                </c:pt>
                <c:pt idx="6">
                  <c:v>218</c:v>
                </c:pt>
                <c:pt idx="7">
                  <c:v>227.5</c:v>
                </c:pt>
                <c:pt idx="8">
                  <c:v>184.5</c:v>
                </c:pt>
                <c:pt idx="9">
                  <c:v>230.5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57008"/>
        <c:axId val="169042832"/>
      </c:barChart>
      <c:catAx>
        <c:axId val="16925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4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42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5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833.5</c:v>
                </c:pt>
                <c:pt idx="4">
                  <c:v>852</c:v>
                </c:pt>
                <c:pt idx="5">
                  <c:v>899</c:v>
                </c:pt>
                <c:pt idx="6">
                  <c:v>912.5</c:v>
                </c:pt>
                <c:pt idx="7">
                  <c:v>902</c:v>
                </c:pt>
                <c:pt idx="8">
                  <c:v>889</c:v>
                </c:pt>
                <c:pt idx="9">
                  <c:v>860.5</c:v>
                </c:pt>
                <c:pt idx="13">
                  <c:v>1005</c:v>
                </c:pt>
                <c:pt idx="14">
                  <c:v>1084.5</c:v>
                </c:pt>
                <c:pt idx="15">
                  <c:v>1136.5</c:v>
                </c:pt>
                <c:pt idx="16">
                  <c:v>1186</c:v>
                </c:pt>
                <c:pt idx="17">
                  <c:v>1196</c:v>
                </c:pt>
                <c:pt idx="18">
                  <c:v>1151.5</c:v>
                </c:pt>
                <c:pt idx="19">
                  <c:v>1132.5</c:v>
                </c:pt>
                <c:pt idx="20">
                  <c:v>1065.5</c:v>
                </c:pt>
                <c:pt idx="21">
                  <c:v>1009</c:v>
                </c:pt>
                <c:pt idx="22">
                  <c:v>997</c:v>
                </c:pt>
                <c:pt idx="23">
                  <c:v>993</c:v>
                </c:pt>
                <c:pt idx="24">
                  <c:v>1074.5</c:v>
                </c:pt>
                <c:pt idx="25">
                  <c:v>1131</c:v>
                </c:pt>
                <c:pt idx="29">
                  <c:v>1098.5</c:v>
                </c:pt>
                <c:pt idx="30">
                  <c:v>1068.5</c:v>
                </c:pt>
                <c:pt idx="31">
                  <c:v>1158.5</c:v>
                </c:pt>
                <c:pt idx="32">
                  <c:v>1296</c:v>
                </c:pt>
                <c:pt idx="33">
                  <c:v>1302.5</c:v>
                </c:pt>
                <c:pt idx="34">
                  <c:v>1356.5</c:v>
                </c:pt>
                <c:pt idx="35">
                  <c:v>1332</c:v>
                </c:pt>
                <c:pt idx="36">
                  <c:v>1303</c:v>
                </c:pt>
                <c:pt idx="37">
                  <c:v>1323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1487</c:v>
                </c:pt>
                <c:pt idx="4">
                  <c:v>1453</c:v>
                </c:pt>
                <c:pt idx="5">
                  <c:v>1482</c:v>
                </c:pt>
                <c:pt idx="6">
                  <c:v>1504</c:v>
                </c:pt>
                <c:pt idx="7">
                  <c:v>1500</c:v>
                </c:pt>
                <c:pt idx="8">
                  <c:v>1503</c:v>
                </c:pt>
                <c:pt idx="9">
                  <c:v>1487.5</c:v>
                </c:pt>
                <c:pt idx="13">
                  <c:v>1549.5</c:v>
                </c:pt>
                <c:pt idx="14">
                  <c:v>1459.5</c:v>
                </c:pt>
                <c:pt idx="15">
                  <c:v>1392.5</c:v>
                </c:pt>
                <c:pt idx="16">
                  <c:v>1342</c:v>
                </c:pt>
                <c:pt idx="17">
                  <c:v>1277.5</c:v>
                </c:pt>
                <c:pt idx="18">
                  <c:v>1249.5</c:v>
                </c:pt>
                <c:pt idx="19">
                  <c:v>1196.5</c:v>
                </c:pt>
                <c:pt idx="20">
                  <c:v>1279.5</c:v>
                </c:pt>
                <c:pt idx="21">
                  <c:v>1370</c:v>
                </c:pt>
                <c:pt idx="22">
                  <c:v>1454.5</c:v>
                </c:pt>
                <c:pt idx="23">
                  <c:v>1529.5</c:v>
                </c:pt>
                <c:pt idx="24">
                  <c:v>1473.5</c:v>
                </c:pt>
                <c:pt idx="25">
                  <c:v>1438.5</c:v>
                </c:pt>
                <c:pt idx="29">
                  <c:v>1405.5</c:v>
                </c:pt>
                <c:pt idx="30">
                  <c:v>1400</c:v>
                </c:pt>
                <c:pt idx="31">
                  <c:v>1381</c:v>
                </c:pt>
                <c:pt idx="32">
                  <c:v>1448</c:v>
                </c:pt>
                <c:pt idx="33">
                  <c:v>1484.5</c:v>
                </c:pt>
                <c:pt idx="34">
                  <c:v>1540.5</c:v>
                </c:pt>
                <c:pt idx="35">
                  <c:v>1561</c:v>
                </c:pt>
                <c:pt idx="36">
                  <c:v>1486</c:v>
                </c:pt>
                <c:pt idx="37">
                  <c:v>1443.5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2320.5</c:v>
                </c:pt>
                <c:pt idx="4">
                  <c:v>2305</c:v>
                </c:pt>
                <c:pt idx="5">
                  <c:v>2381</c:v>
                </c:pt>
                <c:pt idx="6">
                  <c:v>2416.5</c:v>
                </c:pt>
                <c:pt idx="7">
                  <c:v>2402</c:v>
                </c:pt>
                <c:pt idx="8">
                  <c:v>2392</c:v>
                </c:pt>
                <c:pt idx="9">
                  <c:v>2348</c:v>
                </c:pt>
                <c:pt idx="13">
                  <c:v>2554.5</c:v>
                </c:pt>
                <c:pt idx="14">
                  <c:v>2544</c:v>
                </c:pt>
                <c:pt idx="15">
                  <c:v>2529</c:v>
                </c:pt>
                <c:pt idx="16">
                  <c:v>2528</c:v>
                </c:pt>
                <c:pt idx="17">
                  <c:v>2473.5</c:v>
                </c:pt>
                <c:pt idx="18">
                  <c:v>2401</c:v>
                </c:pt>
                <c:pt idx="19">
                  <c:v>2329</c:v>
                </c:pt>
                <c:pt idx="20">
                  <c:v>2345</c:v>
                </c:pt>
                <c:pt idx="21">
                  <c:v>2379</c:v>
                </c:pt>
                <c:pt idx="22">
                  <c:v>2451.5</c:v>
                </c:pt>
                <c:pt idx="23">
                  <c:v>2522.5</c:v>
                </c:pt>
                <c:pt idx="24">
                  <c:v>2548</c:v>
                </c:pt>
                <c:pt idx="25">
                  <c:v>2569.5</c:v>
                </c:pt>
                <c:pt idx="29">
                  <c:v>2504</c:v>
                </c:pt>
                <c:pt idx="30">
                  <c:v>2468.5</c:v>
                </c:pt>
                <c:pt idx="31">
                  <c:v>2539.5</c:v>
                </c:pt>
                <c:pt idx="32">
                  <c:v>2744</c:v>
                </c:pt>
                <c:pt idx="33">
                  <c:v>2787</c:v>
                </c:pt>
                <c:pt idx="34">
                  <c:v>2897</c:v>
                </c:pt>
                <c:pt idx="35">
                  <c:v>2893</c:v>
                </c:pt>
                <c:pt idx="36">
                  <c:v>2789</c:v>
                </c:pt>
                <c:pt idx="37">
                  <c:v>2766.5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25896"/>
        <c:axId val="171726288"/>
      </c:lineChart>
      <c:catAx>
        <c:axId val="1717258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72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262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7258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238.5</c:v>
                </c:pt>
                <c:pt idx="1">
                  <c:v>233.5</c:v>
                </c:pt>
                <c:pt idx="2">
                  <c:v>250.5</c:v>
                </c:pt>
                <c:pt idx="3">
                  <c:v>282.5</c:v>
                </c:pt>
                <c:pt idx="4">
                  <c:v>318</c:v>
                </c:pt>
                <c:pt idx="5">
                  <c:v>285.5</c:v>
                </c:pt>
                <c:pt idx="6">
                  <c:v>300</c:v>
                </c:pt>
                <c:pt idx="7">
                  <c:v>292.5</c:v>
                </c:pt>
                <c:pt idx="8">
                  <c:v>273.5</c:v>
                </c:pt>
                <c:pt idx="9">
                  <c:v>266.5</c:v>
                </c:pt>
                <c:pt idx="10">
                  <c:v>233</c:v>
                </c:pt>
                <c:pt idx="11">
                  <c:v>236</c:v>
                </c:pt>
                <c:pt idx="12">
                  <c:v>261.5</c:v>
                </c:pt>
                <c:pt idx="13">
                  <c:v>262.5</c:v>
                </c:pt>
                <c:pt idx="14">
                  <c:v>314.5</c:v>
                </c:pt>
                <c:pt idx="15">
                  <c:v>292.5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37992"/>
        <c:axId val="170738376"/>
      </c:barChart>
      <c:catAx>
        <c:axId val="170737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38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38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37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303.5</c:v>
                </c:pt>
                <c:pt idx="1">
                  <c:v>276.5</c:v>
                </c:pt>
                <c:pt idx="2">
                  <c:v>215</c:v>
                </c:pt>
                <c:pt idx="3">
                  <c:v>303.5</c:v>
                </c:pt>
                <c:pt idx="4">
                  <c:v>273.5</c:v>
                </c:pt>
                <c:pt idx="5">
                  <c:v>366.5</c:v>
                </c:pt>
                <c:pt idx="6">
                  <c:v>352.5</c:v>
                </c:pt>
                <c:pt idx="7">
                  <c:v>310</c:v>
                </c:pt>
                <c:pt idx="8">
                  <c:v>327.5</c:v>
                </c:pt>
                <c:pt idx="9">
                  <c:v>342</c:v>
                </c:pt>
                <c:pt idx="10">
                  <c:v>323.5</c:v>
                </c:pt>
                <c:pt idx="11">
                  <c:v>330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22848"/>
        <c:axId val="170863544"/>
      </c:barChart>
      <c:catAx>
        <c:axId val="17082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63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63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2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368</c:v>
                </c:pt>
                <c:pt idx="1">
                  <c:v>373.5</c:v>
                </c:pt>
                <c:pt idx="2">
                  <c:v>377.5</c:v>
                </c:pt>
                <c:pt idx="3">
                  <c:v>368</c:v>
                </c:pt>
                <c:pt idx="4">
                  <c:v>334</c:v>
                </c:pt>
                <c:pt idx="5">
                  <c:v>402.5</c:v>
                </c:pt>
                <c:pt idx="6">
                  <c:v>399.5</c:v>
                </c:pt>
                <c:pt idx="7">
                  <c:v>364</c:v>
                </c:pt>
                <c:pt idx="8">
                  <c:v>337</c:v>
                </c:pt>
                <c:pt idx="9">
                  <c:v>387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79688"/>
        <c:axId val="171102600"/>
      </c:barChart>
      <c:catAx>
        <c:axId val="171079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02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02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9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338</c:v>
                </c:pt>
                <c:pt idx="1">
                  <c:v>373</c:v>
                </c:pt>
                <c:pt idx="2">
                  <c:v>355.5</c:v>
                </c:pt>
                <c:pt idx="3">
                  <c:v>339</c:v>
                </c:pt>
                <c:pt idx="4">
                  <c:v>332.5</c:v>
                </c:pt>
                <c:pt idx="5">
                  <c:v>354</c:v>
                </c:pt>
                <c:pt idx="6">
                  <c:v>422.5</c:v>
                </c:pt>
                <c:pt idx="7">
                  <c:v>375.5</c:v>
                </c:pt>
                <c:pt idx="8">
                  <c:v>388.5</c:v>
                </c:pt>
                <c:pt idx="9">
                  <c:v>374.5</c:v>
                </c:pt>
                <c:pt idx="10">
                  <c:v>347.5</c:v>
                </c:pt>
                <c:pt idx="11">
                  <c:v>333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24080"/>
        <c:axId val="171265944"/>
      </c:barChart>
      <c:catAx>
        <c:axId val="17112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5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65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24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405.5</c:v>
                </c:pt>
                <c:pt idx="1">
                  <c:v>415.5</c:v>
                </c:pt>
                <c:pt idx="2">
                  <c:v>372.5</c:v>
                </c:pt>
                <c:pt idx="3">
                  <c:v>356</c:v>
                </c:pt>
                <c:pt idx="4">
                  <c:v>315.5</c:v>
                </c:pt>
                <c:pt idx="5">
                  <c:v>348.5</c:v>
                </c:pt>
                <c:pt idx="6">
                  <c:v>322</c:v>
                </c:pt>
                <c:pt idx="7">
                  <c:v>291.5</c:v>
                </c:pt>
                <c:pt idx="8">
                  <c:v>287.5</c:v>
                </c:pt>
                <c:pt idx="9">
                  <c:v>295.5</c:v>
                </c:pt>
                <c:pt idx="10">
                  <c:v>405</c:v>
                </c:pt>
                <c:pt idx="11">
                  <c:v>382</c:v>
                </c:pt>
                <c:pt idx="12">
                  <c:v>372</c:v>
                </c:pt>
                <c:pt idx="13">
                  <c:v>370.5</c:v>
                </c:pt>
                <c:pt idx="14">
                  <c:v>349</c:v>
                </c:pt>
                <c:pt idx="15">
                  <c:v>347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42392"/>
        <c:axId val="171242784"/>
      </c:barChart>
      <c:catAx>
        <c:axId val="171242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4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42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42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547</c:v>
                </c:pt>
                <c:pt idx="1">
                  <c:v>585.5</c:v>
                </c:pt>
                <c:pt idx="2">
                  <c:v>582</c:v>
                </c:pt>
                <c:pt idx="3">
                  <c:v>606</c:v>
                </c:pt>
                <c:pt idx="4">
                  <c:v>531.5</c:v>
                </c:pt>
                <c:pt idx="5">
                  <c:v>661.5</c:v>
                </c:pt>
                <c:pt idx="6">
                  <c:v>617.5</c:v>
                </c:pt>
                <c:pt idx="7">
                  <c:v>591.5</c:v>
                </c:pt>
                <c:pt idx="8">
                  <c:v>521.5</c:v>
                </c:pt>
                <c:pt idx="9">
                  <c:v>617.5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43568"/>
        <c:axId val="171243960"/>
      </c:barChart>
      <c:catAx>
        <c:axId val="17124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43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43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4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641.5</c:v>
                </c:pt>
                <c:pt idx="1">
                  <c:v>649.5</c:v>
                </c:pt>
                <c:pt idx="2">
                  <c:v>570.5</c:v>
                </c:pt>
                <c:pt idx="3">
                  <c:v>642.5</c:v>
                </c:pt>
                <c:pt idx="4">
                  <c:v>606</c:v>
                </c:pt>
                <c:pt idx="5">
                  <c:v>720.5</c:v>
                </c:pt>
                <c:pt idx="6">
                  <c:v>775</c:v>
                </c:pt>
                <c:pt idx="7">
                  <c:v>685.5</c:v>
                </c:pt>
                <c:pt idx="8">
                  <c:v>716</c:v>
                </c:pt>
                <c:pt idx="9">
                  <c:v>716.5</c:v>
                </c:pt>
                <c:pt idx="10">
                  <c:v>671</c:v>
                </c:pt>
                <c:pt idx="11">
                  <c:v>663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44744"/>
        <c:axId val="171245136"/>
      </c:barChart>
      <c:catAx>
        <c:axId val="171244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4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45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44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644</c:v>
                </c:pt>
                <c:pt idx="1">
                  <c:v>649</c:v>
                </c:pt>
                <c:pt idx="2">
                  <c:v>623</c:v>
                </c:pt>
                <c:pt idx="3">
                  <c:v>638.5</c:v>
                </c:pt>
                <c:pt idx="4">
                  <c:v>633.5</c:v>
                </c:pt>
                <c:pt idx="5">
                  <c:v>634</c:v>
                </c:pt>
                <c:pt idx="6">
                  <c:v>622</c:v>
                </c:pt>
                <c:pt idx="7">
                  <c:v>584</c:v>
                </c:pt>
                <c:pt idx="8">
                  <c:v>561</c:v>
                </c:pt>
                <c:pt idx="9">
                  <c:v>562</c:v>
                </c:pt>
                <c:pt idx="10">
                  <c:v>638</c:v>
                </c:pt>
                <c:pt idx="11">
                  <c:v>618</c:v>
                </c:pt>
                <c:pt idx="12">
                  <c:v>633.5</c:v>
                </c:pt>
                <c:pt idx="13">
                  <c:v>633</c:v>
                </c:pt>
                <c:pt idx="14">
                  <c:v>663.5</c:v>
                </c:pt>
                <c:pt idx="15">
                  <c:v>639.5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24720"/>
        <c:axId val="171725112"/>
      </c:barChart>
      <c:catAx>
        <c:axId val="17172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25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25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24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19" sqref="Y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9" t="s">
        <v>38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6" t="s">
        <v>54</v>
      </c>
      <c r="B4" s="96"/>
      <c r="C4" s="96"/>
      <c r="D4" s="26"/>
      <c r="E4" s="101" t="s">
        <v>60</v>
      </c>
      <c r="F4" s="101"/>
      <c r="G4" s="101"/>
      <c r="H4" s="10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97" t="s">
        <v>56</v>
      </c>
      <c r="B5" s="97"/>
      <c r="C5" s="97"/>
      <c r="D5" s="101" t="s">
        <v>114</v>
      </c>
      <c r="E5" s="101"/>
      <c r="F5" s="101"/>
      <c r="G5" s="101"/>
      <c r="H5" s="101"/>
      <c r="I5" s="97" t="s">
        <v>53</v>
      </c>
      <c r="J5" s="97"/>
      <c r="K5" s="97"/>
      <c r="L5" s="102">
        <v>4536</v>
      </c>
      <c r="M5" s="102"/>
      <c r="N5" s="102"/>
      <c r="O5" s="12"/>
      <c r="P5" s="97" t="s">
        <v>57</v>
      </c>
      <c r="Q5" s="97"/>
      <c r="R5" s="97"/>
      <c r="S5" s="100" t="s">
        <v>63</v>
      </c>
      <c r="T5" s="100"/>
      <c r="U5" s="100"/>
    </row>
    <row r="6" spans="1:28" ht="12.75" customHeight="1" x14ac:dyDescent="0.2">
      <c r="A6" s="97" t="s">
        <v>55</v>
      </c>
      <c r="B6" s="97"/>
      <c r="C6" s="97"/>
      <c r="D6" s="98" t="s">
        <v>115</v>
      </c>
      <c r="E6" s="98"/>
      <c r="F6" s="98"/>
      <c r="G6" s="98"/>
      <c r="H6" s="98"/>
      <c r="I6" s="97" t="s">
        <v>59</v>
      </c>
      <c r="J6" s="97"/>
      <c r="K6" s="97"/>
      <c r="L6" s="103">
        <v>2</v>
      </c>
      <c r="M6" s="103"/>
      <c r="N6" s="103"/>
      <c r="O6" s="42"/>
      <c r="P6" s="97" t="s">
        <v>58</v>
      </c>
      <c r="Q6" s="97"/>
      <c r="R6" s="97"/>
      <c r="S6" s="110">
        <v>43315</v>
      </c>
      <c r="T6" s="110"/>
      <c r="U6" s="110"/>
    </row>
    <row r="7" spans="1:28" ht="7.5" customHeight="1" x14ac:dyDescent="0.2">
      <c r="A7" s="13"/>
      <c r="B7" s="11"/>
      <c r="C7" s="11"/>
      <c r="D7" s="11"/>
      <c r="E7" s="109"/>
      <c r="F7" s="109"/>
      <c r="G7" s="109"/>
      <c r="H7" s="109"/>
      <c r="I7" s="109"/>
      <c r="J7" s="109"/>
      <c r="K7" s="10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04" t="s">
        <v>36</v>
      </c>
      <c r="B8" s="106" t="s">
        <v>34</v>
      </c>
      <c r="C8" s="107"/>
      <c r="D8" s="107"/>
      <c r="E8" s="108"/>
      <c r="F8" s="104" t="s">
        <v>35</v>
      </c>
      <c r="G8" s="104" t="s">
        <v>37</v>
      </c>
      <c r="H8" s="104" t="s">
        <v>36</v>
      </c>
      <c r="I8" s="106" t="s">
        <v>34</v>
      </c>
      <c r="J8" s="107"/>
      <c r="K8" s="107"/>
      <c r="L8" s="108"/>
      <c r="M8" s="104" t="s">
        <v>35</v>
      </c>
      <c r="N8" s="104" t="s">
        <v>37</v>
      </c>
      <c r="O8" s="104" t="s">
        <v>36</v>
      </c>
      <c r="P8" s="106" t="s">
        <v>34</v>
      </c>
      <c r="Q8" s="107"/>
      <c r="R8" s="107"/>
      <c r="S8" s="108"/>
      <c r="T8" s="104" t="s">
        <v>35</v>
      </c>
      <c r="U8" s="104" t="s">
        <v>37</v>
      </c>
    </row>
    <row r="9" spans="1:28" ht="12" customHeight="1" x14ac:dyDescent="0.2">
      <c r="A9" s="105"/>
      <c r="B9" s="15" t="s">
        <v>52</v>
      </c>
      <c r="C9" s="15" t="s">
        <v>0</v>
      </c>
      <c r="D9" s="15" t="s">
        <v>2</v>
      </c>
      <c r="E9" s="16" t="s">
        <v>3</v>
      </c>
      <c r="F9" s="105"/>
      <c r="G9" s="105"/>
      <c r="H9" s="105"/>
      <c r="I9" s="17" t="s">
        <v>52</v>
      </c>
      <c r="J9" s="17" t="s">
        <v>0</v>
      </c>
      <c r="K9" s="15" t="s">
        <v>2</v>
      </c>
      <c r="L9" s="16" t="s">
        <v>3</v>
      </c>
      <c r="M9" s="105"/>
      <c r="N9" s="105"/>
      <c r="O9" s="105"/>
      <c r="P9" s="17" t="s">
        <v>52</v>
      </c>
      <c r="Q9" s="17" t="s">
        <v>0</v>
      </c>
      <c r="R9" s="15" t="s">
        <v>2</v>
      </c>
      <c r="S9" s="16" t="s">
        <v>3</v>
      </c>
      <c r="T9" s="105"/>
      <c r="U9" s="105"/>
    </row>
    <row r="10" spans="1:28" ht="24" customHeight="1" x14ac:dyDescent="0.2">
      <c r="A10" s="18" t="s">
        <v>11</v>
      </c>
      <c r="B10" s="46">
        <v>7</v>
      </c>
      <c r="C10" s="46">
        <v>139</v>
      </c>
      <c r="D10" s="46">
        <v>17</v>
      </c>
      <c r="E10" s="46">
        <v>1</v>
      </c>
      <c r="F10" s="6">
        <f t="shared" ref="F10:F22" si="0">B10*0.5+C10*1+D10*2+E10*2.5</f>
        <v>179</v>
      </c>
      <c r="G10" s="2"/>
      <c r="H10" s="19" t="s">
        <v>4</v>
      </c>
      <c r="I10" s="46">
        <v>11</v>
      </c>
      <c r="J10" s="46">
        <v>226</v>
      </c>
      <c r="K10" s="46">
        <v>8</v>
      </c>
      <c r="L10" s="46">
        <v>14</v>
      </c>
      <c r="M10" s="6">
        <f t="shared" ref="M10:M22" si="1">I10*0.5+J10*1+K10*2+L10*2.5</f>
        <v>282.5</v>
      </c>
      <c r="N10" s="9">
        <f>F20+F21+F22+M10</f>
        <v>1005</v>
      </c>
      <c r="O10" s="19" t="s">
        <v>43</v>
      </c>
      <c r="P10" s="46">
        <v>9</v>
      </c>
      <c r="Q10" s="46">
        <v>242</v>
      </c>
      <c r="R10" s="46">
        <v>11</v>
      </c>
      <c r="S10" s="46">
        <v>14</v>
      </c>
      <c r="T10" s="6">
        <f t="shared" ref="T10:T21" si="2">P10*0.5+Q10*1+R10*2+S10*2.5</f>
        <v>303.5</v>
      </c>
      <c r="U10" s="10"/>
      <c r="AB10" s="1"/>
    </row>
    <row r="11" spans="1:28" ht="24" customHeight="1" x14ac:dyDescent="0.2">
      <c r="A11" s="18" t="s">
        <v>14</v>
      </c>
      <c r="B11" s="46">
        <v>9</v>
      </c>
      <c r="C11" s="46">
        <v>156</v>
      </c>
      <c r="D11" s="46">
        <v>22</v>
      </c>
      <c r="E11" s="46">
        <v>3</v>
      </c>
      <c r="F11" s="6">
        <f t="shared" si="0"/>
        <v>212</v>
      </c>
      <c r="G11" s="2"/>
      <c r="H11" s="19" t="s">
        <v>5</v>
      </c>
      <c r="I11" s="46">
        <v>21</v>
      </c>
      <c r="J11" s="46">
        <v>259</v>
      </c>
      <c r="K11" s="46">
        <v>8</v>
      </c>
      <c r="L11" s="46">
        <v>13</v>
      </c>
      <c r="M11" s="6">
        <f t="shared" si="1"/>
        <v>318</v>
      </c>
      <c r="N11" s="9">
        <f>F21+F22+M10+M11</f>
        <v>1084.5</v>
      </c>
      <c r="O11" s="19" t="s">
        <v>44</v>
      </c>
      <c r="P11" s="46">
        <v>5</v>
      </c>
      <c r="Q11" s="46">
        <v>221</v>
      </c>
      <c r="R11" s="46">
        <v>14</v>
      </c>
      <c r="S11" s="46">
        <v>10</v>
      </c>
      <c r="T11" s="6">
        <f t="shared" si="2"/>
        <v>276.5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152</v>
      </c>
      <c r="D12" s="46">
        <v>24</v>
      </c>
      <c r="E12" s="46">
        <v>1</v>
      </c>
      <c r="F12" s="6">
        <f t="shared" si="0"/>
        <v>204.5</v>
      </c>
      <c r="G12" s="2"/>
      <c r="H12" s="19" t="s">
        <v>6</v>
      </c>
      <c r="I12" s="46">
        <v>17</v>
      </c>
      <c r="J12" s="46">
        <v>241</v>
      </c>
      <c r="K12" s="46">
        <v>13</v>
      </c>
      <c r="L12" s="46">
        <v>4</v>
      </c>
      <c r="M12" s="6">
        <f t="shared" si="1"/>
        <v>285.5</v>
      </c>
      <c r="N12" s="2">
        <f>F22+M10+M11+M12</f>
        <v>1136.5</v>
      </c>
      <c r="O12" s="19" t="s">
        <v>32</v>
      </c>
      <c r="P12" s="46">
        <v>9</v>
      </c>
      <c r="Q12" s="46">
        <v>161</v>
      </c>
      <c r="R12" s="46">
        <v>11</v>
      </c>
      <c r="S12" s="46">
        <v>11</v>
      </c>
      <c r="T12" s="6">
        <f t="shared" si="2"/>
        <v>215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>
        <v>180</v>
      </c>
      <c r="D13" s="46">
        <v>17</v>
      </c>
      <c r="E13" s="46">
        <v>8</v>
      </c>
      <c r="F13" s="6">
        <f t="shared" si="0"/>
        <v>238</v>
      </c>
      <c r="G13" s="2">
        <f t="shared" ref="G13:G19" si="3">F10+F11+F12+F13</f>
        <v>833.5</v>
      </c>
      <c r="H13" s="19" t="s">
        <v>7</v>
      </c>
      <c r="I13" s="46">
        <v>7</v>
      </c>
      <c r="J13" s="46">
        <v>264</v>
      </c>
      <c r="K13" s="46">
        <v>5</v>
      </c>
      <c r="L13" s="46">
        <v>9</v>
      </c>
      <c r="M13" s="6">
        <f t="shared" si="1"/>
        <v>300</v>
      </c>
      <c r="N13" s="2">
        <f t="shared" ref="N13:N18" si="4">M10+M11+M12+M13</f>
        <v>1186</v>
      </c>
      <c r="O13" s="19" t="s">
        <v>33</v>
      </c>
      <c r="P13" s="46">
        <v>7</v>
      </c>
      <c r="Q13" s="46">
        <v>241</v>
      </c>
      <c r="R13" s="46">
        <v>17</v>
      </c>
      <c r="S13" s="46">
        <v>10</v>
      </c>
      <c r="T13" s="6">
        <f t="shared" si="2"/>
        <v>303.5</v>
      </c>
      <c r="U13" s="2">
        <f t="shared" ref="U13:U21" si="5">T10+T11+T12+T13</f>
        <v>1098.5</v>
      </c>
      <c r="AB13" s="48">
        <v>241</v>
      </c>
    </row>
    <row r="14" spans="1:28" ht="24" customHeight="1" x14ac:dyDescent="0.2">
      <c r="A14" s="18" t="s">
        <v>21</v>
      </c>
      <c r="B14" s="46">
        <v>6</v>
      </c>
      <c r="C14" s="46">
        <v>154</v>
      </c>
      <c r="D14" s="46">
        <v>19</v>
      </c>
      <c r="E14" s="46">
        <v>1</v>
      </c>
      <c r="F14" s="6">
        <f t="shared" si="0"/>
        <v>197.5</v>
      </c>
      <c r="G14" s="2">
        <f t="shared" si="3"/>
        <v>852</v>
      </c>
      <c r="H14" s="19" t="s">
        <v>9</v>
      </c>
      <c r="I14" s="46">
        <v>10</v>
      </c>
      <c r="J14" s="46">
        <v>259</v>
      </c>
      <c r="K14" s="46">
        <v>8</v>
      </c>
      <c r="L14" s="46">
        <v>5</v>
      </c>
      <c r="M14" s="6">
        <f t="shared" si="1"/>
        <v>292.5</v>
      </c>
      <c r="N14" s="2">
        <f t="shared" si="4"/>
        <v>1196</v>
      </c>
      <c r="O14" s="19" t="s">
        <v>29</v>
      </c>
      <c r="P14" s="45">
        <v>11</v>
      </c>
      <c r="Q14" s="45">
        <v>224</v>
      </c>
      <c r="R14" s="45">
        <v>12</v>
      </c>
      <c r="S14" s="45">
        <v>8</v>
      </c>
      <c r="T14" s="6">
        <f t="shared" si="2"/>
        <v>273.5</v>
      </c>
      <c r="U14" s="2">
        <f t="shared" si="5"/>
        <v>1068.5</v>
      </c>
      <c r="AB14" s="48">
        <v>250</v>
      </c>
    </row>
    <row r="15" spans="1:28" ht="24" customHeight="1" x14ac:dyDescent="0.2">
      <c r="A15" s="18" t="s">
        <v>23</v>
      </c>
      <c r="B15" s="46">
        <v>3</v>
      </c>
      <c r="C15" s="46">
        <v>187</v>
      </c>
      <c r="D15" s="46">
        <v>24</v>
      </c>
      <c r="E15" s="46">
        <v>9</v>
      </c>
      <c r="F15" s="6">
        <f t="shared" si="0"/>
        <v>259</v>
      </c>
      <c r="G15" s="2">
        <f t="shared" si="3"/>
        <v>899</v>
      </c>
      <c r="H15" s="19" t="s">
        <v>12</v>
      </c>
      <c r="I15" s="46">
        <v>5</v>
      </c>
      <c r="J15" s="46">
        <v>241</v>
      </c>
      <c r="K15" s="46">
        <v>5</v>
      </c>
      <c r="L15" s="46">
        <v>8</v>
      </c>
      <c r="M15" s="6">
        <f t="shared" si="1"/>
        <v>273.5</v>
      </c>
      <c r="N15" s="2">
        <f t="shared" si="4"/>
        <v>1151.5</v>
      </c>
      <c r="O15" s="18" t="s">
        <v>30</v>
      </c>
      <c r="P15" s="46">
        <v>4</v>
      </c>
      <c r="Q15" s="46">
        <v>290</v>
      </c>
      <c r="R15" s="45">
        <v>21</v>
      </c>
      <c r="S15" s="46">
        <v>13</v>
      </c>
      <c r="T15" s="6">
        <f t="shared" si="2"/>
        <v>366.5</v>
      </c>
      <c r="U15" s="2">
        <f t="shared" si="5"/>
        <v>1158.5</v>
      </c>
      <c r="AB15" s="48">
        <v>262</v>
      </c>
    </row>
    <row r="16" spans="1:28" ht="24" customHeight="1" x14ac:dyDescent="0.2">
      <c r="A16" s="18" t="s">
        <v>39</v>
      </c>
      <c r="B16" s="46">
        <v>4</v>
      </c>
      <c r="C16" s="46">
        <v>173</v>
      </c>
      <c r="D16" s="46">
        <v>19</v>
      </c>
      <c r="E16" s="46">
        <v>2</v>
      </c>
      <c r="F16" s="6">
        <f t="shared" si="0"/>
        <v>218</v>
      </c>
      <c r="G16" s="2">
        <f t="shared" si="3"/>
        <v>912.5</v>
      </c>
      <c r="H16" s="19" t="s">
        <v>15</v>
      </c>
      <c r="I16" s="46">
        <v>9</v>
      </c>
      <c r="J16" s="46">
        <v>235</v>
      </c>
      <c r="K16" s="46">
        <v>6</v>
      </c>
      <c r="L16" s="46">
        <v>6</v>
      </c>
      <c r="M16" s="6">
        <f t="shared" si="1"/>
        <v>266.5</v>
      </c>
      <c r="N16" s="2">
        <f t="shared" si="4"/>
        <v>1132.5</v>
      </c>
      <c r="O16" s="19" t="s">
        <v>8</v>
      </c>
      <c r="P16" s="46">
        <v>9</v>
      </c>
      <c r="Q16" s="46">
        <v>297</v>
      </c>
      <c r="R16" s="46">
        <v>18</v>
      </c>
      <c r="S16" s="46">
        <v>6</v>
      </c>
      <c r="T16" s="6">
        <f t="shared" si="2"/>
        <v>352.5</v>
      </c>
      <c r="U16" s="2">
        <f t="shared" si="5"/>
        <v>1296</v>
      </c>
      <c r="AB16" s="48">
        <v>270.5</v>
      </c>
    </row>
    <row r="17" spans="1:28" ht="24" customHeight="1" x14ac:dyDescent="0.2">
      <c r="A17" s="18" t="s">
        <v>40</v>
      </c>
      <c r="B17" s="46">
        <v>3</v>
      </c>
      <c r="C17" s="46">
        <v>198</v>
      </c>
      <c r="D17" s="46">
        <v>9</v>
      </c>
      <c r="E17" s="46">
        <v>4</v>
      </c>
      <c r="F17" s="6">
        <f t="shared" si="0"/>
        <v>227.5</v>
      </c>
      <c r="G17" s="2">
        <f t="shared" si="3"/>
        <v>902</v>
      </c>
      <c r="H17" s="19" t="s">
        <v>18</v>
      </c>
      <c r="I17" s="46">
        <v>6</v>
      </c>
      <c r="J17" s="46">
        <v>192</v>
      </c>
      <c r="K17" s="46">
        <v>9</v>
      </c>
      <c r="L17" s="46">
        <v>8</v>
      </c>
      <c r="M17" s="6">
        <f t="shared" si="1"/>
        <v>233</v>
      </c>
      <c r="N17" s="2">
        <f t="shared" si="4"/>
        <v>1065.5</v>
      </c>
      <c r="O17" s="19" t="s">
        <v>10</v>
      </c>
      <c r="P17" s="46">
        <v>7</v>
      </c>
      <c r="Q17" s="46">
        <v>241</v>
      </c>
      <c r="R17" s="46">
        <v>29</v>
      </c>
      <c r="S17" s="46">
        <v>3</v>
      </c>
      <c r="T17" s="6">
        <f t="shared" si="2"/>
        <v>310</v>
      </c>
      <c r="U17" s="2">
        <f t="shared" si="5"/>
        <v>1302.5</v>
      </c>
      <c r="AB17" s="48">
        <v>289.5</v>
      </c>
    </row>
    <row r="18" spans="1:28" ht="24" customHeight="1" x14ac:dyDescent="0.2">
      <c r="A18" s="18" t="s">
        <v>41</v>
      </c>
      <c r="B18" s="46">
        <v>8</v>
      </c>
      <c r="C18" s="46">
        <v>144</v>
      </c>
      <c r="D18" s="46">
        <v>7</v>
      </c>
      <c r="E18" s="46">
        <v>9</v>
      </c>
      <c r="F18" s="6">
        <f t="shared" si="0"/>
        <v>184.5</v>
      </c>
      <c r="G18" s="2">
        <f t="shared" si="3"/>
        <v>889</v>
      </c>
      <c r="H18" s="19" t="s">
        <v>20</v>
      </c>
      <c r="I18" s="46">
        <v>4</v>
      </c>
      <c r="J18" s="46">
        <v>204</v>
      </c>
      <c r="K18" s="46">
        <v>10</v>
      </c>
      <c r="L18" s="46">
        <v>4</v>
      </c>
      <c r="M18" s="6">
        <f t="shared" si="1"/>
        <v>236</v>
      </c>
      <c r="N18" s="2">
        <f t="shared" si="4"/>
        <v>1009</v>
      </c>
      <c r="O18" s="19" t="s">
        <v>13</v>
      </c>
      <c r="P18" s="46">
        <v>5</v>
      </c>
      <c r="Q18" s="46">
        <v>253</v>
      </c>
      <c r="R18" s="46">
        <v>26</v>
      </c>
      <c r="S18" s="46">
        <v>8</v>
      </c>
      <c r="T18" s="6">
        <f t="shared" si="2"/>
        <v>327.5</v>
      </c>
      <c r="U18" s="2">
        <f t="shared" si="5"/>
        <v>1356.5</v>
      </c>
      <c r="AB18" s="48">
        <v>291</v>
      </c>
    </row>
    <row r="19" spans="1:28" ht="24" customHeight="1" thickBot="1" x14ac:dyDescent="0.25">
      <c r="A19" s="21" t="s">
        <v>42</v>
      </c>
      <c r="B19" s="47">
        <v>24</v>
      </c>
      <c r="C19" s="47">
        <v>175</v>
      </c>
      <c r="D19" s="47">
        <v>8</v>
      </c>
      <c r="E19" s="47">
        <v>11</v>
      </c>
      <c r="F19" s="7">
        <f t="shared" si="0"/>
        <v>230.5</v>
      </c>
      <c r="G19" s="3">
        <f t="shared" si="3"/>
        <v>860.5</v>
      </c>
      <c r="H19" s="20" t="s">
        <v>22</v>
      </c>
      <c r="I19" s="45">
        <v>6</v>
      </c>
      <c r="J19" s="45">
        <v>222</v>
      </c>
      <c r="K19" s="45">
        <v>7</v>
      </c>
      <c r="L19" s="45">
        <v>9</v>
      </c>
      <c r="M19" s="6">
        <f t="shared" si="1"/>
        <v>261.5</v>
      </c>
      <c r="N19" s="2">
        <f>M16+M17+M18+M19</f>
        <v>997</v>
      </c>
      <c r="O19" s="19" t="s">
        <v>16</v>
      </c>
      <c r="P19" s="46">
        <v>6</v>
      </c>
      <c r="Q19" s="46">
        <v>268</v>
      </c>
      <c r="R19" s="46">
        <v>28</v>
      </c>
      <c r="S19" s="46">
        <v>6</v>
      </c>
      <c r="T19" s="6">
        <f t="shared" si="2"/>
        <v>342</v>
      </c>
      <c r="U19" s="2">
        <f t="shared" si="5"/>
        <v>1332</v>
      </c>
      <c r="AB19" s="48">
        <v>294</v>
      </c>
    </row>
    <row r="20" spans="1:28" ht="24" customHeight="1" x14ac:dyDescent="0.2">
      <c r="A20" s="19" t="s">
        <v>27</v>
      </c>
      <c r="B20" s="45">
        <v>17</v>
      </c>
      <c r="C20" s="45">
        <v>211</v>
      </c>
      <c r="D20" s="45">
        <v>7</v>
      </c>
      <c r="E20" s="45">
        <v>2</v>
      </c>
      <c r="F20" s="8">
        <f t="shared" si="0"/>
        <v>238.5</v>
      </c>
      <c r="G20" s="35"/>
      <c r="H20" s="19" t="s">
        <v>24</v>
      </c>
      <c r="I20" s="46">
        <v>7</v>
      </c>
      <c r="J20" s="46">
        <v>229</v>
      </c>
      <c r="K20" s="46">
        <v>10</v>
      </c>
      <c r="L20" s="46">
        <v>4</v>
      </c>
      <c r="M20" s="8">
        <f t="shared" si="1"/>
        <v>262.5</v>
      </c>
      <c r="N20" s="2">
        <f>M17+M18+M19+M20</f>
        <v>993</v>
      </c>
      <c r="O20" s="19" t="s">
        <v>45</v>
      </c>
      <c r="P20" s="45">
        <v>4</v>
      </c>
      <c r="Q20" s="45">
        <v>259</v>
      </c>
      <c r="R20" s="46">
        <v>25</v>
      </c>
      <c r="S20" s="45">
        <v>5</v>
      </c>
      <c r="T20" s="8">
        <f t="shared" si="2"/>
        <v>323.5</v>
      </c>
      <c r="U20" s="2">
        <f t="shared" si="5"/>
        <v>1303</v>
      </c>
      <c r="AB20" s="48">
        <v>299</v>
      </c>
    </row>
    <row r="21" spans="1:28" ht="24" customHeight="1" thickBot="1" x14ac:dyDescent="0.25">
      <c r="A21" s="19" t="s">
        <v>28</v>
      </c>
      <c r="B21" s="46">
        <v>14</v>
      </c>
      <c r="C21" s="46">
        <v>202</v>
      </c>
      <c r="D21" s="46">
        <v>6</v>
      </c>
      <c r="E21" s="46">
        <v>5</v>
      </c>
      <c r="F21" s="6">
        <f t="shared" si="0"/>
        <v>233.5</v>
      </c>
      <c r="G21" s="36"/>
      <c r="H21" s="20" t="s">
        <v>25</v>
      </c>
      <c r="I21" s="46">
        <v>4</v>
      </c>
      <c r="J21" s="46">
        <v>278</v>
      </c>
      <c r="K21" s="46">
        <v>11</v>
      </c>
      <c r="L21" s="46">
        <v>5</v>
      </c>
      <c r="M21" s="6">
        <f t="shared" si="1"/>
        <v>314.5</v>
      </c>
      <c r="N21" s="2">
        <f>M18+M19+M20+M21</f>
        <v>1074.5</v>
      </c>
      <c r="O21" s="21" t="s">
        <v>46</v>
      </c>
      <c r="P21" s="47">
        <v>5</v>
      </c>
      <c r="Q21" s="47">
        <v>272</v>
      </c>
      <c r="R21" s="47">
        <v>24</v>
      </c>
      <c r="S21" s="47">
        <v>3</v>
      </c>
      <c r="T21" s="7">
        <f t="shared" si="2"/>
        <v>330</v>
      </c>
      <c r="U21" s="3">
        <f t="shared" si="5"/>
        <v>1323</v>
      </c>
      <c r="AB21" s="48">
        <v>299.5</v>
      </c>
    </row>
    <row r="22" spans="1:28" ht="24" customHeight="1" thickBot="1" x14ac:dyDescent="0.25">
      <c r="A22" s="19" t="s">
        <v>1</v>
      </c>
      <c r="B22" s="46">
        <v>10</v>
      </c>
      <c r="C22" s="46">
        <v>205</v>
      </c>
      <c r="D22" s="46">
        <v>9</v>
      </c>
      <c r="E22" s="46">
        <v>9</v>
      </c>
      <c r="F22" s="6">
        <f t="shared" si="0"/>
        <v>250.5</v>
      </c>
      <c r="G22" s="2"/>
      <c r="H22" s="21" t="s">
        <v>26</v>
      </c>
      <c r="I22" s="47">
        <v>5</v>
      </c>
      <c r="J22" s="47">
        <v>246</v>
      </c>
      <c r="K22" s="47">
        <v>7</v>
      </c>
      <c r="L22" s="47">
        <v>12</v>
      </c>
      <c r="M22" s="6">
        <f t="shared" si="1"/>
        <v>292.5</v>
      </c>
      <c r="N22" s="3">
        <f>M19+M20+M21+M22</f>
        <v>1131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86" t="s">
        <v>47</v>
      </c>
      <c r="B23" s="87"/>
      <c r="C23" s="92" t="s">
        <v>50</v>
      </c>
      <c r="D23" s="93"/>
      <c r="E23" s="93"/>
      <c r="F23" s="94"/>
      <c r="G23" s="50">
        <f>MAX(G13:G19)</f>
        <v>912.5</v>
      </c>
      <c r="H23" s="90" t="s">
        <v>48</v>
      </c>
      <c r="I23" s="91"/>
      <c r="J23" s="83" t="s">
        <v>50</v>
      </c>
      <c r="K23" s="84"/>
      <c r="L23" s="84"/>
      <c r="M23" s="85"/>
      <c r="N23" s="51">
        <f>MAX(N10:N22)</f>
        <v>1196</v>
      </c>
      <c r="O23" s="86" t="s">
        <v>49</v>
      </c>
      <c r="P23" s="87"/>
      <c r="Q23" s="92" t="s">
        <v>50</v>
      </c>
      <c r="R23" s="93"/>
      <c r="S23" s="93"/>
      <c r="T23" s="94"/>
      <c r="U23" s="50">
        <f>MAX(U13:U21)</f>
        <v>1356.5</v>
      </c>
      <c r="AB23" s="1"/>
    </row>
    <row r="24" spans="1:28" ht="13.5" customHeight="1" x14ac:dyDescent="0.2">
      <c r="A24" s="88"/>
      <c r="B24" s="89"/>
      <c r="C24" s="49" t="s">
        <v>73</v>
      </c>
      <c r="D24" s="52"/>
      <c r="E24" s="52"/>
      <c r="F24" s="53" t="s">
        <v>82</v>
      </c>
      <c r="G24" s="54"/>
      <c r="H24" s="88"/>
      <c r="I24" s="89"/>
      <c r="J24" s="49" t="s">
        <v>73</v>
      </c>
      <c r="K24" s="52"/>
      <c r="L24" s="52"/>
      <c r="M24" s="53" t="s">
        <v>67</v>
      </c>
      <c r="N24" s="54"/>
      <c r="O24" s="88"/>
      <c r="P24" s="89"/>
      <c r="Q24" s="49" t="s">
        <v>73</v>
      </c>
      <c r="R24" s="52"/>
      <c r="S24" s="52"/>
      <c r="T24" s="53" t="s">
        <v>69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95" t="s">
        <v>51</v>
      </c>
      <c r="B26" s="95"/>
      <c r="C26" s="95"/>
      <c r="D26" s="95"/>
      <c r="E26" s="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21" sqref="Y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9" t="s">
        <v>38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6" t="s">
        <v>54</v>
      </c>
      <c r="B4" s="96"/>
      <c r="C4" s="96"/>
      <c r="D4" s="26"/>
      <c r="E4" s="101" t="str">
        <f>'G-1'!E4:H4</f>
        <v>DE OBRA</v>
      </c>
      <c r="F4" s="101"/>
      <c r="G4" s="101"/>
      <c r="H4" s="10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97" t="s">
        <v>56</v>
      </c>
      <c r="B5" s="97"/>
      <c r="C5" s="97"/>
      <c r="D5" s="101" t="s">
        <v>114</v>
      </c>
      <c r="E5" s="101"/>
      <c r="F5" s="101"/>
      <c r="G5" s="101"/>
      <c r="H5" s="101"/>
      <c r="I5" s="97" t="s">
        <v>53</v>
      </c>
      <c r="J5" s="97"/>
      <c r="K5" s="97"/>
      <c r="L5" s="102">
        <v>4536</v>
      </c>
      <c r="M5" s="102"/>
      <c r="N5" s="102"/>
      <c r="O5" s="12"/>
      <c r="P5" s="97" t="s">
        <v>57</v>
      </c>
      <c r="Q5" s="97"/>
      <c r="R5" s="97"/>
      <c r="S5" s="100" t="s">
        <v>61</v>
      </c>
      <c r="T5" s="100"/>
      <c r="U5" s="100"/>
    </row>
    <row r="6" spans="1:28" ht="12.75" customHeight="1" x14ac:dyDescent="0.2">
      <c r="A6" s="97" t="s">
        <v>55</v>
      </c>
      <c r="B6" s="97"/>
      <c r="C6" s="97"/>
      <c r="D6" s="111" t="s">
        <v>117</v>
      </c>
      <c r="E6" s="111"/>
      <c r="F6" s="111"/>
      <c r="G6" s="111"/>
      <c r="H6" s="111"/>
      <c r="I6" s="97" t="s">
        <v>59</v>
      </c>
      <c r="J6" s="97"/>
      <c r="K6" s="97"/>
      <c r="L6" s="103">
        <v>3</v>
      </c>
      <c r="M6" s="103"/>
      <c r="N6" s="103"/>
      <c r="O6" s="42"/>
      <c r="P6" s="97" t="s">
        <v>58</v>
      </c>
      <c r="Q6" s="97"/>
      <c r="R6" s="97"/>
      <c r="S6" s="110">
        <v>43315</v>
      </c>
      <c r="T6" s="110"/>
      <c r="U6" s="110"/>
    </row>
    <row r="7" spans="1:28" ht="7.5" customHeight="1" x14ac:dyDescent="0.2">
      <c r="A7" s="13"/>
      <c r="B7" s="11"/>
      <c r="C7" s="11"/>
      <c r="D7" s="11"/>
      <c r="E7" s="109"/>
      <c r="F7" s="109"/>
      <c r="G7" s="109"/>
      <c r="H7" s="109"/>
      <c r="I7" s="109"/>
      <c r="J7" s="109"/>
      <c r="K7" s="10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04" t="s">
        <v>36</v>
      </c>
      <c r="B8" s="106" t="s">
        <v>34</v>
      </c>
      <c r="C8" s="107"/>
      <c r="D8" s="107"/>
      <c r="E8" s="108"/>
      <c r="F8" s="104" t="s">
        <v>35</v>
      </c>
      <c r="G8" s="104" t="s">
        <v>37</v>
      </c>
      <c r="H8" s="104" t="s">
        <v>36</v>
      </c>
      <c r="I8" s="106" t="s">
        <v>34</v>
      </c>
      <c r="J8" s="107"/>
      <c r="K8" s="107"/>
      <c r="L8" s="108"/>
      <c r="M8" s="104" t="s">
        <v>35</v>
      </c>
      <c r="N8" s="104" t="s">
        <v>37</v>
      </c>
      <c r="O8" s="104" t="s">
        <v>36</v>
      </c>
      <c r="P8" s="106" t="s">
        <v>34</v>
      </c>
      <c r="Q8" s="107"/>
      <c r="R8" s="107"/>
      <c r="S8" s="108"/>
      <c r="T8" s="104" t="s">
        <v>35</v>
      </c>
      <c r="U8" s="104" t="s">
        <v>37</v>
      </c>
    </row>
    <row r="9" spans="1:28" ht="12" customHeight="1" x14ac:dyDescent="0.2">
      <c r="A9" s="105"/>
      <c r="B9" s="15" t="s">
        <v>52</v>
      </c>
      <c r="C9" s="15" t="s">
        <v>0</v>
      </c>
      <c r="D9" s="15" t="s">
        <v>2</v>
      </c>
      <c r="E9" s="16" t="s">
        <v>3</v>
      </c>
      <c r="F9" s="105"/>
      <c r="G9" s="105"/>
      <c r="H9" s="105"/>
      <c r="I9" s="17" t="s">
        <v>52</v>
      </c>
      <c r="J9" s="17" t="s">
        <v>0</v>
      </c>
      <c r="K9" s="15" t="s">
        <v>2</v>
      </c>
      <c r="L9" s="16" t="s">
        <v>3</v>
      </c>
      <c r="M9" s="105"/>
      <c r="N9" s="105"/>
      <c r="O9" s="105"/>
      <c r="P9" s="17" t="s">
        <v>52</v>
      </c>
      <c r="Q9" s="17" t="s">
        <v>0</v>
      </c>
      <c r="R9" s="15" t="s">
        <v>2</v>
      </c>
      <c r="S9" s="16" t="s">
        <v>3</v>
      </c>
      <c r="T9" s="105"/>
      <c r="U9" s="105"/>
    </row>
    <row r="10" spans="1:28" ht="24" customHeight="1" x14ac:dyDescent="0.2">
      <c r="A10" s="18" t="s">
        <v>11</v>
      </c>
      <c r="B10" s="46">
        <v>10</v>
      </c>
      <c r="C10" s="46">
        <v>321</v>
      </c>
      <c r="D10" s="46">
        <v>16</v>
      </c>
      <c r="E10" s="46">
        <v>4</v>
      </c>
      <c r="F10" s="6">
        <f t="shared" ref="F10:F22" si="0">B10*0.5+C10*1+D10*2+E10*2.5</f>
        <v>368</v>
      </c>
      <c r="G10" s="2"/>
      <c r="H10" s="19" t="s">
        <v>4</v>
      </c>
      <c r="I10" s="46">
        <v>7</v>
      </c>
      <c r="J10" s="46">
        <v>310</v>
      </c>
      <c r="K10" s="46">
        <v>10</v>
      </c>
      <c r="L10" s="46">
        <v>9</v>
      </c>
      <c r="M10" s="6">
        <f t="shared" ref="M10:M22" si="1">I10*0.5+J10*1+K10*2+L10*2.5</f>
        <v>356</v>
      </c>
      <c r="N10" s="9">
        <f>F20+F21+F22+M10</f>
        <v>1549.5</v>
      </c>
      <c r="O10" s="19" t="s">
        <v>43</v>
      </c>
      <c r="P10" s="46">
        <v>9</v>
      </c>
      <c r="Q10" s="46">
        <v>306</v>
      </c>
      <c r="R10" s="46">
        <v>10</v>
      </c>
      <c r="S10" s="46">
        <v>3</v>
      </c>
      <c r="T10" s="6">
        <f t="shared" ref="T10:T21" si="2">P10*0.5+Q10*1+R10*2+S10*2.5</f>
        <v>338</v>
      </c>
      <c r="U10" s="10"/>
      <c r="AB10" s="1"/>
    </row>
    <row r="11" spans="1:28" ht="24" customHeight="1" x14ac:dyDescent="0.2">
      <c r="A11" s="18" t="s">
        <v>14</v>
      </c>
      <c r="B11" s="46">
        <v>18</v>
      </c>
      <c r="C11" s="46">
        <v>318</v>
      </c>
      <c r="D11" s="46">
        <v>17</v>
      </c>
      <c r="E11" s="46">
        <v>5</v>
      </c>
      <c r="F11" s="6">
        <f t="shared" si="0"/>
        <v>373.5</v>
      </c>
      <c r="G11" s="2"/>
      <c r="H11" s="19" t="s">
        <v>5</v>
      </c>
      <c r="I11" s="46">
        <v>5</v>
      </c>
      <c r="J11" s="46">
        <v>289</v>
      </c>
      <c r="K11" s="46">
        <v>7</v>
      </c>
      <c r="L11" s="46">
        <v>4</v>
      </c>
      <c r="M11" s="6">
        <f t="shared" si="1"/>
        <v>315.5</v>
      </c>
      <c r="N11" s="9">
        <f>F21+F22+M10+M11</f>
        <v>1459.5</v>
      </c>
      <c r="O11" s="19" t="s">
        <v>44</v>
      </c>
      <c r="P11" s="46">
        <v>7</v>
      </c>
      <c r="Q11" s="46">
        <v>327</v>
      </c>
      <c r="R11" s="46">
        <v>15</v>
      </c>
      <c r="S11" s="46">
        <v>5</v>
      </c>
      <c r="T11" s="6">
        <f t="shared" si="2"/>
        <v>373</v>
      </c>
      <c r="U11" s="2"/>
      <c r="AB11" s="1"/>
    </row>
    <row r="12" spans="1:28" ht="24" customHeight="1" x14ac:dyDescent="0.2">
      <c r="A12" s="18" t="s">
        <v>17</v>
      </c>
      <c r="B12" s="46">
        <v>21</v>
      </c>
      <c r="C12" s="46">
        <v>316</v>
      </c>
      <c r="D12" s="46">
        <v>18</v>
      </c>
      <c r="E12" s="46">
        <v>6</v>
      </c>
      <c r="F12" s="6">
        <f t="shared" si="0"/>
        <v>377.5</v>
      </c>
      <c r="G12" s="2"/>
      <c r="H12" s="19" t="s">
        <v>6</v>
      </c>
      <c r="I12" s="46">
        <v>8</v>
      </c>
      <c r="J12" s="46">
        <v>309</v>
      </c>
      <c r="K12" s="46">
        <v>9</v>
      </c>
      <c r="L12" s="46">
        <v>7</v>
      </c>
      <c r="M12" s="6">
        <f t="shared" si="1"/>
        <v>348.5</v>
      </c>
      <c r="N12" s="2">
        <f>F22+M10+M11+M12</f>
        <v>1392.5</v>
      </c>
      <c r="O12" s="19" t="s">
        <v>32</v>
      </c>
      <c r="P12" s="46">
        <v>2</v>
      </c>
      <c r="Q12" s="46">
        <v>306</v>
      </c>
      <c r="R12" s="46">
        <v>13</v>
      </c>
      <c r="S12" s="46">
        <v>9</v>
      </c>
      <c r="T12" s="6">
        <f t="shared" si="2"/>
        <v>355.5</v>
      </c>
      <c r="U12" s="2"/>
      <c r="AB12" s="1"/>
    </row>
    <row r="13" spans="1:28" ht="24" customHeight="1" x14ac:dyDescent="0.2">
      <c r="A13" s="18" t="s">
        <v>19</v>
      </c>
      <c r="B13" s="46">
        <v>9</v>
      </c>
      <c r="C13" s="46">
        <v>297</v>
      </c>
      <c r="D13" s="46">
        <v>22</v>
      </c>
      <c r="E13" s="46">
        <v>9</v>
      </c>
      <c r="F13" s="6">
        <f t="shared" si="0"/>
        <v>368</v>
      </c>
      <c r="G13" s="2">
        <f t="shared" ref="G13:G19" si="3">F10+F11+F12+F13</f>
        <v>1487</v>
      </c>
      <c r="H13" s="19" t="s">
        <v>7</v>
      </c>
      <c r="I13" s="46">
        <v>5</v>
      </c>
      <c r="J13" s="46">
        <v>296</v>
      </c>
      <c r="K13" s="46">
        <v>8</v>
      </c>
      <c r="L13" s="46">
        <v>3</v>
      </c>
      <c r="M13" s="6">
        <f t="shared" si="1"/>
        <v>322</v>
      </c>
      <c r="N13" s="2">
        <f t="shared" ref="N13:N18" si="4">M10+M11+M12+M13</f>
        <v>1342</v>
      </c>
      <c r="O13" s="19" t="s">
        <v>33</v>
      </c>
      <c r="P13" s="46">
        <v>16</v>
      </c>
      <c r="Q13" s="46">
        <v>284</v>
      </c>
      <c r="R13" s="46">
        <v>16</v>
      </c>
      <c r="S13" s="46">
        <v>6</v>
      </c>
      <c r="T13" s="6">
        <f t="shared" si="2"/>
        <v>339</v>
      </c>
      <c r="U13" s="2">
        <f t="shared" ref="U13:U21" si="5">T10+T11+T12+T13</f>
        <v>1405.5</v>
      </c>
      <c r="AB13" s="48">
        <v>212.5</v>
      </c>
    </row>
    <row r="14" spans="1:28" ht="24" customHeight="1" x14ac:dyDescent="0.2">
      <c r="A14" s="18" t="s">
        <v>21</v>
      </c>
      <c r="B14" s="46">
        <v>6</v>
      </c>
      <c r="C14" s="46">
        <v>284</v>
      </c>
      <c r="D14" s="46">
        <v>16</v>
      </c>
      <c r="E14" s="46">
        <v>6</v>
      </c>
      <c r="F14" s="6">
        <f t="shared" si="0"/>
        <v>334</v>
      </c>
      <c r="G14" s="2">
        <f t="shared" si="3"/>
        <v>1453</v>
      </c>
      <c r="H14" s="19" t="s">
        <v>9</v>
      </c>
      <c r="I14" s="46">
        <v>6</v>
      </c>
      <c r="J14" s="46">
        <v>286</v>
      </c>
      <c r="K14" s="46">
        <v>0</v>
      </c>
      <c r="L14" s="46">
        <v>1</v>
      </c>
      <c r="M14" s="6">
        <f t="shared" si="1"/>
        <v>291.5</v>
      </c>
      <c r="N14" s="2">
        <f t="shared" si="4"/>
        <v>1277.5</v>
      </c>
      <c r="O14" s="19" t="s">
        <v>29</v>
      </c>
      <c r="P14" s="45">
        <v>6</v>
      </c>
      <c r="Q14" s="45">
        <v>288</v>
      </c>
      <c r="R14" s="45">
        <v>12</v>
      </c>
      <c r="S14" s="45">
        <v>7</v>
      </c>
      <c r="T14" s="6">
        <f t="shared" si="2"/>
        <v>332.5</v>
      </c>
      <c r="U14" s="2">
        <f t="shared" si="5"/>
        <v>1400</v>
      </c>
      <c r="AB14" s="48">
        <v>226</v>
      </c>
    </row>
    <row r="15" spans="1:28" ht="24" customHeight="1" x14ac:dyDescent="0.2">
      <c r="A15" s="18" t="s">
        <v>23</v>
      </c>
      <c r="B15" s="46">
        <v>5</v>
      </c>
      <c r="C15" s="46">
        <v>344</v>
      </c>
      <c r="D15" s="46">
        <v>18</v>
      </c>
      <c r="E15" s="46">
        <v>8</v>
      </c>
      <c r="F15" s="6">
        <f t="shared" si="0"/>
        <v>402.5</v>
      </c>
      <c r="G15" s="2">
        <f t="shared" si="3"/>
        <v>1482</v>
      </c>
      <c r="H15" s="19" t="s">
        <v>12</v>
      </c>
      <c r="I15" s="46">
        <v>5</v>
      </c>
      <c r="J15" s="46">
        <v>258</v>
      </c>
      <c r="K15" s="46">
        <v>11</v>
      </c>
      <c r="L15" s="46">
        <v>2</v>
      </c>
      <c r="M15" s="6">
        <f t="shared" si="1"/>
        <v>287.5</v>
      </c>
      <c r="N15" s="2">
        <f t="shared" si="4"/>
        <v>1249.5</v>
      </c>
      <c r="O15" s="18" t="s">
        <v>30</v>
      </c>
      <c r="P15" s="46">
        <v>11</v>
      </c>
      <c r="Q15" s="46">
        <v>295</v>
      </c>
      <c r="R15" s="46">
        <v>18</v>
      </c>
      <c r="S15" s="46">
        <v>7</v>
      </c>
      <c r="T15" s="6">
        <f t="shared" si="2"/>
        <v>354</v>
      </c>
      <c r="U15" s="2">
        <f t="shared" si="5"/>
        <v>1381</v>
      </c>
      <c r="AB15" s="48">
        <v>233.5</v>
      </c>
    </row>
    <row r="16" spans="1:28" ht="24" customHeight="1" x14ac:dyDescent="0.2">
      <c r="A16" s="18" t="s">
        <v>39</v>
      </c>
      <c r="B16" s="46">
        <v>7</v>
      </c>
      <c r="C16" s="46">
        <v>355</v>
      </c>
      <c r="D16" s="46">
        <v>13</v>
      </c>
      <c r="E16" s="46">
        <v>6</v>
      </c>
      <c r="F16" s="6">
        <f t="shared" si="0"/>
        <v>399.5</v>
      </c>
      <c r="G16" s="2">
        <f t="shared" si="3"/>
        <v>1504</v>
      </c>
      <c r="H16" s="19" t="s">
        <v>15</v>
      </c>
      <c r="I16" s="46">
        <v>4</v>
      </c>
      <c r="J16" s="46">
        <v>263</v>
      </c>
      <c r="K16" s="46">
        <v>9</v>
      </c>
      <c r="L16" s="46">
        <v>5</v>
      </c>
      <c r="M16" s="6">
        <f t="shared" si="1"/>
        <v>295.5</v>
      </c>
      <c r="N16" s="2">
        <f t="shared" si="4"/>
        <v>1196.5</v>
      </c>
      <c r="O16" s="19" t="s">
        <v>8</v>
      </c>
      <c r="P16" s="46">
        <v>12</v>
      </c>
      <c r="Q16" s="46">
        <v>359</v>
      </c>
      <c r="R16" s="46">
        <v>20</v>
      </c>
      <c r="S16" s="46">
        <v>7</v>
      </c>
      <c r="T16" s="6">
        <f t="shared" si="2"/>
        <v>422.5</v>
      </c>
      <c r="U16" s="2">
        <f t="shared" si="5"/>
        <v>1448</v>
      </c>
      <c r="AB16" s="48">
        <v>234</v>
      </c>
    </row>
    <row r="17" spans="1:28" ht="24" customHeight="1" x14ac:dyDescent="0.2">
      <c r="A17" s="18" t="s">
        <v>40</v>
      </c>
      <c r="B17" s="46">
        <v>5</v>
      </c>
      <c r="C17" s="46">
        <v>321</v>
      </c>
      <c r="D17" s="46">
        <v>9</v>
      </c>
      <c r="E17" s="46">
        <v>9</v>
      </c>
      <c r="F17" s="6">
        <f t="shared" si="0"/>
        <v>364</v>
      </c>
      <c r="G17" s="2">
        <f t="shared" si="3"/>
        <v>1500</v>
      </c>
      <c r="H17" s="19" t="s">
        <v>18</v>
      </c>
      <c r="I17" s="46">
        <v>5</v>
      </c>
      <c r="J17" s="46">
        <v>361</v>
      </c>
      <c r="K17" s="46">
        <v>7</v>
      </c>
      <c r="L17" s="46">
        <v>11</v>
      </c>
      <c r="M17" s="6">
        <f t="shared" si="1"/>
        <v>405</v>
      </c>
      <c r="N17" s="2">
        <f t="shared" si="4"/>
        <v>1279.5</v>
      </c>
      <c r="O17" s="19" t="s">
        <v>10</v>
      </c>
      <c r="P17" s="46">
        <v>11</v>
      </c>
      <c r="Q17" s="46">
        <v>326</v>
      </c>
      <c r="R17" s="46">
        <v>17</v>
      </c>
      <c r="S17" s="46">
        <v>4</v>
      </c>
      <c r="T17" s="6">
        <f t="shared" si="2"/>
        <v>375.5</v>
      </c>
      <c r="U17" s="2">
        <f t="shared" si="5"/>
        <v>1484.5</v>
      </c>
      <c r="AB17" s="48">
        <v>248</v>
      </c>
    </row>
    <row r="18" spans="1:28" ht="24" customHeight="1" x14ac:dyDescent="0.2">
      <c r="A18" s="18" t="s">
        <v>41</v>
      </c>
      <c r="B18" s="46">
        <v>5</v>
      </c>
      <c r="C18" s="46">
        <v>296</v>
      </c>
      <c r="D18" s="46">
        <v>8</v>
      </c>
      <c r="E18" s="46">
        <v>9</v>
      </c>
      <c r="F18" s="6">
        <f t="shared" si="0"/>
        <v>337</v>
      </c>
      <c r="G18" s="2">
        <f t="shared" si="3"/>
        <v>1503</v>
      </c>
      <c r="H18" s="19" t="s">
        <v>20</v>
      </c>
      <c r="I18" s="46">
        <v>2</v>
      </c>
      <c r="J18" s="46">
        <v>344</v>
      </c>
      <c r="K18" s="46">
        <v>6</v>
      </c>
      <c r="L18" s="46">
        <v>10</v>
      </c>
      <c r="M18" s="6">
        <f t="shared" si="1"/>
        <v>382</v>
      </c>
      <c r="N18" s="2">
        <f t="shared" si="4"/>
        <v>1370</v>
      </c>
      <c r="O18" s="19" t="s">
        <v>13</v>
      </c>
      <c r="P18" s="46">
        <v>12</v>
      </c>
      <c r="Q18" s="46">
        <v>344</v>
      </c>
      <c r="R18" s="46">
        <v>13</v>
      </c>
      <c r="S18" s="46">
        <v>5</v>
      </c>
      <c r="T18" s="6">
        <f t="shared" si="2"/>
        <v>388.5</v>
      </c>
      <c r="U18" s="2">
        <f t="shared" si="5"/>
        <v>1540.5</v>
      </c>
      <c r="AB18" s="48">
        <v>248</v>
      </c>
    </row>
    <row r="19" spans="1:28" ht="24" customHeight="1" thickBot="1" x14ac:dyDescent="0.25">
      <c r="A19" s="21" t="s">
        <v>42</v>
      </c>
      <c r="B19" s="47">
        <v>11</v>
      </c>
      <c r="C19" s="47">
        <v>340</v>
      </c>
      <c r="D19" s="47">
        <v>12</v>
      </c>
      <c r="E19" s="47">
        <v>7</v>
      </c>
      <c r="F19" s="7">
        <f t="shared" si="0"/>
        <v>387</v>
      </c>
      <c r="G19" s="3">
        <f t="shared" si="3"/>
        <v>1487.5</v>
      </c>
      <c r="H19" s="20" t="s">
        <v>22</v>
      </c>
      <c r="I19" s="45">
        <v>10</v>
      </c>
      <c r="J19" s="45">
        <v>331</v>
      </c>
      <c r="K19" s="45">
        <v>8</v>
      </c>
      <c r="L19" s="45">
        <v>8</v>
      </c>
      <c r="M19" s="6">
        <f t="shared" si="1"/>
        <v>372</v>
      </c>
      <c r="N19" s="2">
        <f>M16+M17+M18+M19</f>
        <v>1454.5</v>
      </c>
      <c r="O19" s="19" t="s">
        <v>16</v>
      </c>
      <c r="P19" s="46">
        <v>10</v>
      </c>
      <c r="Q19" s="46">
        <v>330</v>
      </c>
      <c r="R19" s="46">
        <v>16</v>
      </c>
      <c r="S19" s="46">
        <v>3</v>
      </c>
      <c r="T19" s="6">
        <f t="shared" si="2"/>
        <v>374.5</v>
      </c>
      <c r="U19" s="2">
        <f t="shared" si="5"/>
        <v>1561</v>
      </c>
      <c r="AB19" s="48">
        <v>262</v>
      </c>
    </row>
    <row r="20" spans="1:28" ht="24" customHeight="1" x14ac:dyDescent="0.2">
      <c r="A20" s="19" t="s">
        <v>27</v>
      </c>
      <c r="B20" s="45">
        <v>6</v>
      </c>
      <c r="C20" s="45">
        <v>370</v>
      </c>
      <c r="D20" s="45">
        <v>10</v>
      </c>
      <c r="E20" s="45">
        <v>5</v>
      </c>
      <c r="F20" s="8">
        <f t="shared" si="0"/>
        <v>405.5</v>
      </c>
      <c r="G20" s="35"/>
      <c r="H20" s="19" t="s">
        <v>24</v>
      </c>
      <c r="I20" s="46">
        <v>9</v>
      </c>
      <c r="J20" s="46">
        <v>329</v>
      </c>
      <c r="K20" s="46">
        <v>11</v>
      </c>
      <c r="L20" s="46">
        <v>6</v>
      </c>
      <c r="M20" s="8">
        <f t="shared" si="1"/>
        <v>370.5</v>
      </c>
      <c r="N20" s="2">
        <f>M17+M18+M19+M20</f>
        <v>1529.5</v>
      </c>
      <c r="O20" s="19" t="s">
        <v>45</v>
      </c>
      <c r="P20" s="45">
        <v>9</v>
      </c>
      <c r="Q20" s="45">
        <v>305</v>
      </c>
      <c r="R20" s="45">
        <v>14</v>
      </c>
      <c r="S20" s="45">
        <v>4</v>
      </c>
      <c r="T20" s="8">
        <f t="shared" si="2"/>
        <v>347.5</v>
      </c>
      <c r="U20" s="2">
        <f t="shared" si="5"/>
        <v>1486</v>
      </c>
      <c r="AB20" s="48">
        <v>275</v>
      </c>
    </row>
    <row r="21" spans="1:28" ht="24" customHeight="1" thickBot="1" x14ac:dyDescent="0.25">
      <c r="A21" s="19" t="s">
        <v>28</v>
      </c>
      <c r="B21" s="46">
        <v>7</v>
      </c>
      <c r="C21" s="46">
        <v>381</v>
      </c>
      <c r="D21" s="46">
        <v>8</v>
      </c>
      <c r="E21" s="46">
        <v>6</v>
      </c>
      <c r="F21" s="6">
        <f t="shared" si="0"/>
        <v>415.5</v>
      </c>
      <c r="G21" s="36"/>
      <c r="H21" s="20" t="s">
        <v>25</v>
      </c>
      <c r="I21" s="46">
        <v>9</v>
      </c>
      <c r="J21" s="46">
        <v>311</v>
      </c>
      <c r="K21" s="46">
        <v>8</v>
      </c>
      <c r="L21" s="46">
        <v>7</v>
      </c>
      <c r="M21" s="6">
        <f t="shared" si="1"/>
        <v>349</v>
      </c>
      <c r="N21" s="2">
        <f>M18+M19+M20+M21</f>
        <v>1473.5</v>
      </c>
      <c r="O21" s="21" t="s">
        <v>46</v>
      </c>
      <c r="P21" s="47">
        <v>8</v>
      </c>
      <c r="Q21" s="47">
        <v>298</v>
      </c>
      <c r="R21" s="47">
        <v>13</v>
      </c>
      <c r="S21" s="47">
        <v>2</v>
      </c>
      <c r="T21" s="7">
        <f t="shared" si="2"/>
        <v>333</v>
      </c>
      <c r="U21" s="3">
        <f t="shared" si="5"/>
        <v>1443.5</v>
      </c>
      <c r="AB21" s="48">
        <v>276</v>
      </c>
    </row>
    <row r="22" spans="1:28" ht="24" customHeight="1" thickBot="1" x14ac:dyDescent="0.25">
      <c r="A22" s="19" t="s">
        <v>1</v>
      </c>
      <c r="B22" s="46">
        <v>8</v>
      </c>
      <c r="C22" s="46">
        <v>340</v>
      </c>
      <c r="D22" s="46">
        <v>8</v>
      </c>
      <c r="E22" s="46">
        <v>5</v>
      </c>
      <c r="F22" s="6">
        <f t="shared" si="0"/>
        <v>372.5</v>
      </c>
      <c r="G22" s="2"/>
      <c r="H22" s="21" t="s">
        <v>26</v>
      </c>
      <c r="I22" s="47">
        <v>6</v>
      </c>
      <c r="J22" s="47">
        <v>306</v>
      </c>
      <c r="K22" s="47">
        <v>9</v>
      </c>
      <c r="L22" s="47">
        <v>8</v>
      </c>
      <c r="M22" s="6">
        <f t="shared" si="1"/>
        <v>347</v>
      </c>
      <c r="N22" s="3">
        <f>M19+M20+M21+M22</f>
        <v>1438.5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86" t="s">
        <v>47</v>
      </c>
      <c r="B23" s="87"/>
      <c r="C23" s="92" t="s">
        <v>50</v>
      </c>
      <c r="D23" s="93"/>
      <c r="E23" s="93"/>
      <c r="F23" s="94"/>
      <c r="G23" s="50">
        <f>MAX(G13:G19)</f>
        <v>1504</v>
      </c>
      <c r="H23" s="90" t="s">
        <v>48</v>
      </c>
      <c r="I23" s="91"/>
      <c r="J23" s="83" t="s">
        <v>50</v>
      </c>
      <c r="K23" s="84"/>
      <c r="L23" s="84"/>
      <c r="M23" s="85"/>
      <c r="N23" s="51">
        <f>MAX(N10:N22)</f>
        <v>1549.5</v>
      </c>
      <c r="O23" s="86" t="s">
        <v>49</v>
      </c>
      <c r="P23" s="87"/>
      <c r="Q23" s="92" t="s">
        <v>50</v>
      </c>
      <c r="R23" s="93"/>
      <c r="S23" s="93"/>
      <c r="T23" s="94"/>
      <c r="U23" s="50">
        <f>MAX(U13:U21)</f>
        <v>1561</v>
      </c>
      <c r="AB23" s="1"/>
    </row>
    <row r="24" spans="1:28" ht="13.5" customHeight="1" x14ac:dyDescent="0.2">
      <c r="A24" s="88"/>
      <c r="B24" s="89"/>
      <c r="C24" s="49" t="s">
        <v>73</v>
      </c>
      <c r="D24" s="52"/>
      <c r="E24" s="52"/>
      <c r="F24" s="53" t="s">
        <v>82</v>
      </c>
      <c r="G24" s="54"/>
      <c r="H24" s="88"/>
      <c r="I24" s="89"/>
      <c r="J24" s="49" t="s">
        <v>73</v>
      </c>
      <c r="K24" s="52"/>
      <c r="L24" s="52"/>
      <c r="M24" s="53" t="s">
        <v>74</v>
      </c>
      <c r="N24" s="54"/>
      <c r="O24" s="88"/>
      <c r="P24" s="89"/>
      <c r="Q24" s="49" t="s">
        <v>73</v>
      </c>
      <c r="R24" s="52"/>
      <c r="S24" s="52"/>
      <c r="T24" s="53" t="s">
        <v>91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95" t="s">
        <v>51</v>
      </c>
      <c r="B26" s="95"/>
      <c r="C26" s="95"/>
      <c r="D26" s="95"/>
      <c r="E26" s="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10" zoomScaleNormal="100" workbookViewId="0">
      <selection activeCell="V17" sqref="V1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99" t="s">
        <v>62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96" t="s">
        <v>54</v>
      </c>
      <c r="B5" s="96"/>
      <c r="C5" s="96"/>
      <c r="D5" s="26"/>
      <c r="E5" s="101" t="str">
        <f>'G-1'!E4:H4</f>
        <v>DE OBRA</v>
      </c>
      <c r="F5" s="101"/>
      <c r="G5" s="101"/>
      <c r="H5" s="10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97" t="s">
        <v>56</v>
      </c>
      <c r="B6" s="97"/>
      <c r="C6" s="97"/>
      <c r="D6" s="101" t="s">
        <v>113</v>
      </c>
      <c r="E6" s="101"/>
      <c r="F6" s="101"/>
      <c r="G6" s="101"/>
      <c r="H6" s="101"/>
      <c r="I6" s="97" t="s">
        <v>53</v>
      </c>
      <c r="J6" s="97"/>
      <c r="K6" s="97"/>
      <c r="L6" s="102">
        <f>'G-1'!L5:N5</f>
        <v>4536</v>
      </c>
      <c r="M6" s="102"/>
      <c r="N6" s="102"/>
      <c r="O6" s="12"/>
      <c r="P6" s="97" t="s">
        <v>58</v>
      </c>
      <c r="Q6" s="97"/>
      <c r="R6" s="97"/>
      <c r="S6" s="112">
        <f>'G-1'!S6:U6</f>
        <v>43315</v>
      </c>
      <c r="T6" s="112"/>
      <c r="U6" s="112"/>
    </row>
    <row r="7" spans="1:28" ht="7.5" customHeight="1" x14ac:dyDescent="0.2">
      <c r="A7" s="13"/>
      <c r="B7" s="11"/>
      <c r="C7" s="11"/>
      <c r="D7" s="11"/>
      <c r="E7" s="109"/>
      <c r="F7" s="109"/>
      <c r="G7" s="109"/>
      <c r="H7" s="109"/>
      <c r="I7" s="109"/>
      <c r="J7" s="109"/>
      <c r="K7" s="10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04" t="s">
        <v>36</v>
      </c>
      <c r="B8" s="106" t="s">
        <v>34</v>
      </c>
      <c r="C8" s="107"/>
      <c r="D8" s="107"/>
      <c r="E8" s="108"/>
      <c r="F8" s="104" t="s">
        <v>35</v>
      </c>
      <c r="G8" s="104" t="s">
        <v>37</v>
      </c>
      <c r="H8" s="104" t="s">
        <v>36</v>
      </c>
      <c r="I8" s="106" t="s">
        <v>34</v>
      </c>
      <c r="J8" s="107"/>
      <c r="K8" s="107"/>
      <c r="L8" s="108"/>
      <c r="M8" s="104" t="s">
        <v>35</v>
      </c>
      <c r="N8" s="104" t="s">
        <v>37</v>
      </c>
      <c r="O8" s="104" t="s">
        <v>36</v>
      </c>
      <c r="P8" s="106" t="s">
        <v>34</v>
      </c>
      <c r="Q8" s="107"/>
      <c r="R8" s="107"/>
      <c r="S8" s="108"/>
      <c r="T8" s="104" t="s">
        <v>35</v>
      </c>
      <c r="U8" s="104" t="s">
        <v>37</v>
      </c>
    </row>
    <row r="9" spans="1:28" ht="12" customHeight="1" x14ac:dyDescent="0.2">
      <c r="A9" s="105"/>
      <c r="B9" s="15" t="s">
        <v>52</v>
      </c>
      <c r="C9" s="15" t="s">
        <v>0</v>
      </c>
      <c r="D9" s="15" t="s">
        <v>2</v>
      </c>
      <c r="E9" s="16" t="s">
        <v>3</v>
      </c>
      <c r="F9" s="105"/>
      <c r="G9" s="105"/>
      <c r="H9" s="105"/>
      <c r="I9" s="17" t="s">
        <v>52</v>
      </c>
      <c r="J9" s="17" t="s">
        <v>0</v>
      </c>
      <c r="K9" s="15" t="s">
        <v>2</v>
      </c>
      <c r="L9" s="16" t="s">
        <v>3</v>
      </c>
      <c r="M9" s="105"/>
      <c r="N9" s="105"/>
      <c r="O9" s="105"/>
      <c r="P9" s="17" t="s">
        <v>52</v>
      </c>
      <c r="Q9" s="17" t="s">
        <v>0</v>
      </c>
      <c r="R9" s="15" t="s">
        <v>2</v>
      </c>
      <c r="S9" s="16" t="s">
        <v>3</v>
      </c>
      <c r="T9" s="105"/>
      <c r="U9" s="105"/>
    </row>
    <row r="10" spans="1:28" ht="24" customHeight="1" x14ac:dyDescent="0.2">
      <c r="A10" s="18" t="s">
        <v>11</v>
      </c>
      <c r="B10" s="46">
        <f>'G-1'!B10+'G-2'!B10</f>
        <v>17</v>
      </c>
      <c r="C10" s="46">
        <f>'G-1'!C10+'G-2'!C10</f>
        <v>460</v>
      </c>
      <c r="D10" s="46">
        <f>'G-1'!D10+'G-2'!D10</f>
        <v>33</v>
      </c>
      <c r="E10" s="46">
        <f>'G-1'!E10+'G-2'!E10</f>
        <v>5</v>
      </c>
      <c r="F10" s="6">
        <f t="shared" ref="F10:F22" si="0">B10*0.5+C10*1+D10*2+E10*2.5</f>
        <v>547</v>
      </c>
      <c r="G10" s="2"/>
      <c r="H10" s="19" t="s">
        <v>4</v>
      </c>
      <c r="I10" s="46">
        <f>'G-1'!I10+'G-2'!I10</f>
        <v>18</v>
      </c>
      <c r="J10" s="46">
        <f>'G-1'!J10+'G-2'!J10</f>
        <v>536</v>
      </c>
      <c r="K10" s="46">
        <f>'G-1'!K10+'G-2'!K10</f>
        <v>18</v>
      </c>
      <c r="L10" s="46">
        <f>'G-1'!L10+'G-2'!L10</f>
        <v>23</v>
      </c>
      <c r="M10" s="6">
        <f t="shared" ref="M10:M22" si="1">I10*0.5+J10*1+K10*2+L10*2.5</f>
        <v>638.5</v>
      </c>
      <c r="N10" s="9">
        <f>F20+F21+F22+M10</f>
        <v>2554.5</v>
      </c>
      <c r="O10" s="19" t="s">
        <v>43</v>
      </c>
      <c r="P10" s="46">
        <f>'G-1'!P10+'G-2'!P10</f>
        <v>18</v>
      </c>
      <c r="Q10" s="46">
        <f>'G-1'!Q10+'G-2'!Q10</f>
        <v>548</v>
      </c>
      <c r="R10" s="46">
        <f>'G-1'!R10+'G-2'!R10</f>
        <v>21</v>
      </c>
      <c r="S10" s="46">
        <f>'G-1'!S10+'G-2'!S10</f>
        <v>17</v>
      </c>
      <c r="T10" s="6">
        <f t="shared" ref="T10:T21" si="2">P10*0.5+Q10*1+R10*2+S10*2.5</f>
        <v>641.5</v>
      </c>
      <c r="U10" s="10"/>
      <c r="W10" s="1"/>
      <c r="X10" s="1"/>
      <c r="Y10" s="1" t="s">
        <v>67</v>
      </c>
      <c r="Z10" s="48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</f>
        <v>27</v>
      </c>
      <c r="C11" s="46">
        <f>'G-1'!C11+'G-2'!C11</f>
        <v>474</v>
      </c>
      <c r="D11" s="46">
        <f>'G-1'!D11+'G-2'!D11</f>
        <v>39</v>
      </c>
      <c r="E11" s="46">
        <f>'G-1'!E11+'G-2'!E11</f>
        <v>8</v>
      </c>
      <c r="F11" s="6">
        <f t="shared" si="0"/>
        <v>585.5</v>
      </c>
      <c r="G11" s="2"/>
      <c r="H11" s="19" t="s">
        <v>5</v>
      </c>
      <c r="I11" s="46">
        <f>'G-1'!I11+'G-2'!I11</f>
        <v>26</v>
      </c>
      <c r="J11" s="46">
        <f>'G-1'!J11+'G-2'!J11</f>
        <v>548</v>
      </c>
      <c r="K11" s="46">
        <f>'G-1'!K11+'G-2'!K11</f>
        <v>15</v>
      </c>
      <c r="L11" s="46">
        <f>'G-1'!L11+'G-2'!L11</f>
        <v>17</v>
      </c>
      <c r="M11" s="6">
        <f t="shared" si="1"/>
        <v>633.5</v>
      </c>
      <c r="N11" s="9">
        <f>F21+F22+M10+M11</f>
        <v>2544</v>
      </c>
      <c r="O11" s="19" t="s">
        <v>44</v>
      </c>
      <c r="P11" s="46">
        <f>'G-1'!P11+'G-2'!P11</f>
        <v>12</v>
      </c>
      <c r="Q11" s="46">
        <f>'G-1'!Q11+'G-2'!Q11</f>
        <v>548</v>
      </c>
      <c r="R11" s="46">
        <f>'G-1'!R11+'G-2'!R11</f>
        <v>29</v>
      </c>
      <c r="S11" s="46">
        <f>'G-1'!S11+'G-2'!S11</f>
        <v>15</v>
      </c>
      <c r="T11" s="6">
        <f t="shared" si="2"/>
        <v>649.5</v>
      </c>
      <c r="U11" s="2"/>
      <c r="W11" s="1"/>
      <c r="X11" s="1"/>
      <c r="Y11" s="1" t="s">
        <v>68</v>
      </c>
      <c r="Z11" s="48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</f>
        <v>25</v>
      </c>
      <c r="C12" s="46">
        <f>'G-1'!C12+'G-2'!C12</f>
        <v>468</v>
      </c>
      <c r="D12" s="46">
        <f>'G-1'!D12+'G-2'!D12</f>
        <v>42</v>
      </c>
      <c r="E12" s="46">
        <f>'G-1'!E12+'G-2'!E12</f>
        <v>7</v>
      </c>
      <c r="F12" s="6">
        <f t="shared" si="0"/>
        <v>582</v>
      </c>
      <c r="G12" s="2"/>
      <c r="H12" s="19" t="s">
        <v>6</v>
      </c>
      <c r="I12" s="46">
        <f>'G-1'!I12+'G-2'!I12</f>
        <v>25</v>
      </c>
      <c r="J12" s="46">
        <f>'G-1'!J12+'G-2'!J12</f>
        <v>550</v>
      </c>
      <c r="K12" s="46">
        <f>'G-1'!K12+'G-2'!K12</f>
        <v>22</v>
      </c>
      <c r="L12" s="46">
        <f>'G-1'!L12+'G-2'!L12</f>
        <v>11</v>
      </c>
      <c r="M12" s="6">
        <f t="shared" si="1"/>
        <v>634</v>
      </c>
      <c r="N12" s="2">
        <f>F22+M10+M11+M12</f>
        <v>2529</v>
      </c>
      <c r="O12" s="19" t="s">
        <v>32</v>
      </c>
      <c r="P12" s="46">
        <f>'G-1'!P12+'G-2'!P12</f>
        <v>11</v>
      </c>
      <c r="Q12" s="46">
        <f>'G-1'!Q12+'G-2'!Q12</f>
        <v>467</v>
      </c>
      <c r="R12" s="46">
        <f>'G-1'!R12+'G-2'!R12</f>
        <v>24</v>
      </c>
      <c r="S12" s="46">
        <f>'G-1'!S12+'G-2'!S12</f>
        <v>20</v>
      </c>
      <c r="T12" s="6">
        <f t="shared" si="2"/>
        <v>570.5</v>
      </c>
      <c r="U12" s="2"/>
      <c r="W12" s="1"/>
      <c r="X12" s="1"/>
      <c r="Y12" s="1" t="s">
        <v>80</v>
      </c>
      <c r="Z12" s="48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</f>
        <v>17</v>
      </c>
      <c r="C13" s="46">
        <f>'G-1'!C13+'G-2'!C13</f>
        <v>477</v>
      </c>
      <c r="D13" s="46">
        <f>'G-1'!D13+'G-2'!D13</f>
        <v>39</v>
      </c>
      <c r="E13" s="46">
        <f>'G-1'!E13+'G-2'!E13</f>
        <v>17</v>
      </c>
      <c r="F13" s="6">
        <f t="shared" si="0"/>
        <v>606</v>
      </c>
      <c r="G13" s="2">
        <f t="shared" ref="G13:G19" si="3">F10+F11+F12+F13</f>
        <v>2320.5</v>
      </c>
      <c r="H13" s="19" t="s">
        <v>7</v>
      </c>
      <c r="I13" s="46">
        <f>'G-1'!I13+'G-2'!I13</f>
        <v>12</v>
      </c>
      <c r="J13" s="46">
        <f>'G-1'!J13+'G-2'!J13</f>
        <v>560</v>
      </c>
      <c r="K13" s="46">
        <f>'G-1'!K13+'G-2'!K13</f>
        <v>13</v>
      </c>
      <c r="L13" s="46">
        <f>'G-1'!L13+'G-2'!L13</f>
        <v>12</v>
      </c>
      <c r="M13" s="6">
        <f t="shared" si="1"/>
        <v>622</v>
      </c>
      <c r="N13" s="2">
        <f t="shared" ref="N13:N18" si="4">M10+M11+M12+M13</f>
        <v>2528</v>
      </c>
      <c r="O13" s="19" t="s">
        <v>33</v>
      </c>
      <c r="P13" s="46">
        <f>'G-1'!P13+'G-2'!P13</f>
        <v>23</v>
      </c>
      <c r="Q13" s="46">
        <f>'G-1'!Q13+'G-2'!Q13</f>
        <v>525</v>
      </c>
      <c r="R13" s="46">
        <f>'G-1'!R13+'G-2'!R13</f>
        <v>33</v>
      </c>
      <c r="S13" s="46">
        <f>'G-1'!S13+'G-2'!S13</f>
        <v>16</v>
      </c>
      <c r="T13" s="6">
        <f t="shared" si="2"/>
        <v>642.5</v>
      </c>
      <c r="U13" s="2">
        <f t="shared" ref="U13:U21" si="5">T10+T11+T12+T13</f>
        <v>2504</v>
      </c>
      <c r="W13" s="1" t="s">
        <v>84</v>
      </c>
      <c r="X13" s="48">
        <v>2015.5</v>
      </c>
      <c r="Y13" s="1" t="s">
        <v>85</v>
      </c>
      <c r="Z13" s="48">
        <v>1769</v>
      </c>
      <c r="AA13" s="1" t="s">
        <v>77</v>
      </c>
      <c r="AB13" s="48">
        <v>0</v>
      </c>
    </row>
    <row r="14" spans="1:28" ht="24" customHeight="1" x14ac:dyDescent="0.2">
      <c r="A14" s="18" t="s">
        <v>21</v>
      </c>
      <c r="B14" s="46">
        <f>'G-1'!B14+'G-2'!B14</f>
        <v>12</v>
      </c>
      <c r="C14" s="46">
        <f>'G-1'!C14+'G-2'!C14</f>
        <v>438</v>
      </c>
      <c r="D14" s="46">
        <f>'G-1'!D14+'G-2'!D14</f>
        <v>35</v>
      </c>
      <c r="E14" s="46">
        <f>'G-1'!E14+'G-2'!E14</f>
        <v>7</v>
      </c>
      <c r="F14" s="6">
        <f t="shared" si="0"/>
        <v>531.5</v>
      </c>
      <c r="G14" s="2">
        <f t="shared" si="3"/>
        <v>2305</v>
      </c>
      <c r="H14" s="19" t="s">
        <v>9</v>
      </c>
      <c r="I14" s="46">
        <f>'G-1'!I14+'G-2'!I14</f>
        <v>16</v>
      </c>
      <c r="J14" s="46">
        <f>'G-1'!J14+'G-2'!J14</f>
        <v>545</v>
      </c>
      <c r="K14" s="46">
        <f>'G-1'!K14+'G-2'!K14</f>
        <v>8</v>
      </c>
      <c r="L14" s="46">
        <f>'G-1'!L14+'G-2'!L14</f>
        <v>6</v>
      </c>
      <c r="M14" s="6">
        <f t="shared" si="1"/>
        <v>584</v>
      </c>
      <c r="N14" s="2">
        <f t="shared" si="4"/>
        <v>2473.5</v>
      </c>
      <c r="O14" s="19" t="s">
        <v>29</v>
      </c>
      <c r="P14" s="46">
        <f>'G-1'!P14+'G-2'!P14</f>
        <v>17</v>
      </c>
      <c r="Q14" s="46">
        <f>'G-1'!Q14+'G-2'!Q14</f>
        <v>512</v>
      </c>
      <c r="R14" s="46">
        <f>'G-1'!R14+'G-2'!R14</f>
        <v>24</v>
      </c>
      <c r="S14" s="46">
        <f>'G-1'!S14+'G-2'!S14</f>
        <v>15</v>
      </c>
      <c r="T14" s="6">
        <f t="shared" si="2"/>
        <v>606</v>
      </c>
      <c r="U14" s="2">
        <f t="shared" si="5"/>
        <v>2468.5</v>
      </c>
      <c r="W14" s="1" t="s">
        <v>89</v>
      </c>
      <c r="X14" s="48">
        <v>2044.5</v>
      </c>
      <c r="Y14" s="1" t="s">
        <v>75</v>
      </c>
      <c r="Z14" s="48">
        <v>1803.5</v>
      </c>
      <c r="AA14" s="1" t="s">
        <v>78</v>
      </c>
      <c r="AB14" s="48">
        <v>0</v>
      </c>
    </row>
    <row r="15" spans="1:28" ht="24" customHeight="1" x14ac:dyDescent="0.2">
      <c r="A15" s="18" t="s">
        <v>23</v>
      </c>
      <c r="B15" s="46">
        <f>'G-1'!B15+'G-2'!B15</f>
        <v>8</v>
      </c>
      <c r="C15" s="46">
        <f>'G-1'!C15+'G-2'!C15</f>
        <v>531</v>
      </c>
      <c r="D15" s="46">
        <f>'G-1'!D15+'G-2'!D15</f>
        <v>42</v>
      </c>
      <c r="E15" s="46">
        <f>'G-1'!E15+'G-2'!E15</f>
        <v>17</v>
      </c>
      <c r="F15" s="6">
        <f t="shared" si="0"/>
        <v>661.5</v>
      </c>
      <c r="G15" s="2">
        <f t="shared" si="3"/>
        <v>2381</v>
      </c>
      <c r="H15" s="19" t="s">
        <v>12</v>
      </c>
      <c r="I15" s="46">
        <f>'G-1'!I15+'G-2'!I15</f>
        <v>10</v>
      </c>
      <c r="J15" s="46">
        <f>'G-1'!J15+'G-2'!J15</f>
        <v>499</v>
      </c>
      <c r="K15" s="46">
        <f>'G-1'!K15+'G-2'!K15</f>
        <v>16</v>
      </c>
      <c r="L15" s="46">
        <f>'G-1'!L15+'G-2'!L15</f>
        <v>10</v>
      </c>
      <c r="M15" s="6">
        <f t="shared" si="1"/>
        <v>561</v>
      </c>
      <c r="N15" s="2">
        <f t="shared" si="4"/>
        <v>2401</v>
      </c>
      <c r="O15" s="18" t="s">
        <v>30</v>
      </c>
      <c r="P15" s="46">
        <f>'G-1'!P15+'G-2'!P15</f>
        <v>15</v>
      </c>
      <c r="Q15" s="46">
        <f>'G-1'!Q15+'G-2'!Q15</f>
        <v>585</v>
      </c>
      <c r="R15" s="46">
        <f>'G-1'!R15+'G-2'!R15</f>
        <v>39</v>
      </c>
      <c r="S15" s="46">
        <f>'G-1'!S15+'G-2'!S15</f>
        <v>20</v>
      </c>
      <c r="T15" s="6">
        <f t="shared" si="2"/>
        <v>720.5</v>
      </c>
      <c r="U15" s="2">
        <f t="shared" si="5"/>
        <v>2539.5</v>
      </c>
      <c r="W15" s="1" t="s">
        <v>87</v>
      </c>
      <c r="X15" s="48">
        <v>2047</v>
      </c>
      <c r="Y15" s="1" t="s">
        <v>64</v>
      </c>
      <c r="Z15" s="48">
        <v>1810.5</v>
      </c>
      <c r="AA15" s="1" t="s">
        <v>81</v>
      </c>
      <c r="AB15" s="48">
        <v>0</v>
      </c>
    </row>
    <row r="16" spans="1:28" ht="24" customHeight="1" x14ac:dyDescent="0.2">
      <c r="A16" s="18" t="s">
        <v>39</v>
      </c>
      <c r="B16" s="46">
        <f>'G-1'!B16+'G-2'!B16</f>
        <v>11</v>
      </c>
      <c r="C16" s="46">
        <f>'G-1'!C16+'G-2'!C16</f>
        <v>528</v>
      </c>
      <c r="D16" s="46">
        <f>'G-1'!D16+'G-2'!D16</f>
        <v>32</v>
      </c>
      <c r="E16" s="46">
        <f>'G-1'!E16+'G-2'!E16</f>
        <v>8</v>
      </c>
      <c r="F16" s="6">
        <f t="shared" si="0"/>
        <v>617.5</v>
      </c>
      <c r="G16" s="2">
        <f t="shared" si="3"/>
        <v>2416.5</v>
      </c>
      <c r="H16" s="19" t="s">
        <v>15</v>
      </c>
      <c r="I16" s="46">
        <f>'G-1'!I16+'G-2'!I16</f>
        <v>13</v>
      </c>
      <c r="J16" s="46">
        <f>'G-1'!J16+'G-2'!J16</f>
        <v>498</v>
      </c>
      <c r="K16" s="46">
        <f>'G-1'!K16+'G-2'!K16</f>
        <v>15</v>
      </c>
      <c r="L16" s="46">
        <f>'G-1'!L16+'G-2'!L16</f>
        <v>11</v>
      </c>
      <c r="M16" s="6">
        <f t="shared" si="1"/>
        <v>562</v>
      </c>
      <c r="N16" s="2">
        <f t="shared" si="4"/>
        <v>2329</v>
      </c>
      <c r="O16" s="19" t="s">
        <v>8</v>
      </c>
      <c r="P16" s="46">
        <f>'G-1'!P16+'G-2'!P16</f>
        <v>21</v>
      </c>
      <c r="Q16" s="46">
        <f>'G-1'!Q16+'G-2'!Q16</f>
        <v>656</v>
      </c>
      <c r="R16" s="46">
        <f>'G-1'!R16+'G-2'!R16</f>
        <v>38</v>
      </c>
      <c r="S16" s="46">
        <f>'G-1'!S16+'G-2'!S16</f>
        <v>13</v>
      </c>
      <c r="T16" s="6">
        <f t="shared" si="2"/>
        <v>775</v>
      </c>
      <c r="U16" s="2">
        <f t="shared" si="5"/>
        <v>2744</v>
      </c>
      <c r="W16" s="1" t="s">
        <v>82</v>
      </c>
      <c r="X16" s="48">
        <v>2067.5</v>
      </c>
      <c r="Y16" s="1" t="s">
        <v>76</v>
      </c>
      <c r="Z16" s="48">
        <v>1832</v>
      </c>
      <c r="AA16" s="1" t="s">
        <v>83</v>
      </c>
      <c r="AB16" s="48">
        <v>0</v>
      </c>
    </row>
    <row r="17" spans="1:28" ht="24" customHeight="1" x14ac:dyDescent="0.2">
      <c r="A17" s="18" t="s">
        <v>40</v>
      </c>
      <c r="B17" s="46">
        <f>'G-1'!B17+'G-2'!B17</f>
        <v>8</v>
      </c>
      <c r="C17" s="46">
        <f>'G-1'!C17+'G-2'!C17</f>
        <v>519</v>
      </c>
      <c r="D17" s="46">
        <f>'G-1'!D17+'G-2'!D17</f>
        <v>18</v>
      </c>
      <c r="E17" s="46">
        <f>'G-1'!E17+'G-2'!E17</f>
        <v>13</v>
      </c>
      <c r="F17" s="6">
        <f t="shared" si="0"/>
        <v>591.5</v>
      </c>
      <c r="G17" s="2">
        <f t="shared" si="3"/>
        <v>2402</v>
      </c>
      <c r="H17" s="19" t="s">
        <v>18</v>
      </c>
      <c r="I17" s="46">
        <f>'G-1'!I17+'G-2'!I17</f>
        <v>11</v>
      </c>
      <c r="J17" s="46">
        <f>'G-1'!J17+'G-2'!J17</f>
        <v>553</v>
      </c>
      <c r="K17" s="46">
        <f>'G-1'!K17+'G-2'!K17</f>
        <v>16</v>
      </c>
      <c r="L17" s="46">
        <f>'G-1'!L17+'G-2'!L17</f>
        <v>19</v>
      </c>
      <c r="M17" s="6">
        <f t="shared" si="1"/>
        <v>638</v>
      </c>
      <c r="N17" s="2">
        <f t="shared" si="4"/>
        <v>2345</v>
      </c>
      <c r="O17" s="19" t="s">
        <v>10</v>
      </c>
      <c r="P17" s="46">
        <f>'G-1'!P17+'G-2'!P17</f>
        <v>18</v>
      </c>
      <c r="Q17" s="46">
        <f>'G-1'!Q17+'G-2'!Q17</f>
        <v>567</v>
      </c>
      <c r="R17" s="46">
        <f>'G-1'!R17+'G-2'!R17</f>
        <v>46</v>
      </c>
      <c r="S17" s="46">
        <f>'G-1'!S17+'G-2'!S17</f>
        <v>7</v>
      </c>
      <c r="T17" s="6">
        <f t="shared" si="2"/>
        <v>685.5</v>
      </c>
      <c r="U17" s="2">
        <f t="shared" si="5"/>
        <v>2787</v>
      </c>
      <c r="W17" s="1" t="s">
        <v>79</v>
      </c>
      <c r="X17" s="48">
        <v>2079.5</v>
      </c>
      <c r="Y17" s="1" t="s">
        <v>74</v>
      </c>
      <c r="Z17" s="48">
        <v>1838.5</v>
      </c>
      <c r="AA17" s="1" t="s">
        <v>86</v>
      </c>
      <c r="AB17" s="48">
        <v>0</v>
      </c>
    </row>
    <row r="18" spans="1:28" ht="24" customHeight="1" x14ac:dyDescent="0.2">
      <c r="A18" s="18" t="s">
        <v>41</v>
      </c>
      <c r="B18" s="46">
        <f>'G-1'!B18+'G-2'!B18</f>
        <v>13</v>
      </c>
      <c r="C18" s="46">
        <f>'G-1'!C18+'G-2'!C18</f>
        <v>440</v>
      </c>
      <c r="D18" s="46">
        <f>'G-1'!D18+'G-2'!D18</f>
        <v>15</v>
      </c>
      <c r="E18" s="46">
        <f>'G-1'!E18+'G-2'!E18</f>
        <v>18</v>
      </c>
      <c r="F18" s="6">
        <f t="shared" si="0"/>
        <v>521.5</v>
      </c>
      <c r="G18" s="2">
        <f t="shared" si="3"/>
        <v>2392</v>
      </c>
      <c r="H18" s="19" t="s">
        <v>20</v>
      </c>
      <c r="I18" s="46">
        <f>'G-1'!I18+'G-2'!I18</f>
        <v>6</v>
      </c>
      <c r="J18" s="46">
        <f>'G-1'!J18+'G-2'!J18</f>
        <v>548</v>
      </c>
      <c r="K18" s="46">
        <f>'G-1'!K18+'G-2'!K18</f>
        <v>16</v>
      </c>
      <c r="L18" s="46">
        <f>'G-1'!L18+'G-2'!L18</f>
        <v>14</v>
      </c>
      <c r="M18" s="6">
        <f t="shared" si="1"/>
        <v>618</v>
      </c>
      <c r="N18" s="2">
        <f t="shared" si="4"/>
        <v>2379</v>
      </c>
      <c r="O18" s="19" t="s">
        <v>13</v>
      </c>
      <c r="P18" s="46">
        <f>'G-1'!P18+'G-2'!P18</f>
        <v>17</v>
      </c>
      <c r="Q18" s="46">
        <f>'G-1'!Q18+'G-2'!Q18</f>
        <v>597</v>
      </c>
      <c r="R18" s="46">
        <f>'G-1'!R18+'G-2'!R18</f>
        <v>39</v>
      </c>
      <c r="S18" s="46">
        <f>'G-1'!S18+'G-2'!S18</f>
        <v>13</v>
      </c>
      <c r="T18" s="6">
        <f t="shared" si="2"/>
        <v>716</v>
      </c>
      <c r="U18" s="2">
        <f t="shared" si="5"/>
        <v>2897</v>
      </c>
      <c r="W18" s="1" t="s">
        <v>66</v>
      </c>
      <c r="X18" s="48">
        <v>2112.5</v>
      </c>
      <c r="Y18" s="1" t="s">
        <v>90</v>
      </c>
      <c r="Z18" s="48">
        <v>1862.5</v>
      </c>
      <c r="AA18" s="1" t="s">
        <v>69</v>
      </c>
      <c r="AB18" s="48">
        <v>0</v>
      </c>
    </row>
    <row r="19" spans="1:28" ht="24" customHeight="1" thickBot="1" x14ac:dyDescent="0.25">
      <c r="A19" s="21" t="s">
        <v>42</v>
      </c>
      <c r="B19" s="47">
        <f>'G-1'!B19+'G-2'!B19</f>
        <v>35</v>
      </c>
      <c r="C19" s="47">
        <f>'G-1'!C19+'G-2'!C19</f>
        <v>515</v>
      </c>
      <c r="D19" s="47">
        <f>'G-1'!D19+'G-2'!D19</f>
        <v>20</v>
      </c>
      <c r="E19" s="47">
        <f>'G-1'!E19+'G-2'!E19</f>
        <v>18</v>
      </c>
      <c r="F19" s="7">
        <f t="shared" si="0"/>
        <v>617.5</v>
      </c>
      <c r="G19" s="3">
        <f t="shared" si="3"/>
        <v>2348</v>
      </c>
      <c r="H19" s="20" t="s">
        <v>22</v>
      </c>
      <c r="I19" s="46">
        <f>'G-1'!I19+'G-2'!I19</f>
        <v>16</v>
      </c>
      <c r="J19" s="46">
        <f>'G-1'!J19+'G-2'!J19</f>
        <v>553</v>
      </c>
      <c r="K19" s="46">
        <f>'G-1'!K19+'G-2'!K19</f>
        <v>15</v>
      </c>
      <c r="L19" s="46">
        <f>'G-1'!L19+'G-2'!L19</f>
        <v>17</v>
      </c>
      <c r="M19" s="6">
        <f t="shared" si="1"/>
        <v>633.5</v>
      </c>
      <c r="N19" s="2">
        <f>M16+M17+M18+M19</f>
        <v>2451.5</v>
      </c>
      <c r="O19" s="19" t="s">
        <v>16</v>
      </c>
      <c r="P19" s="46">
        <f>'G-1'!P19+'G-2'!P19</f>
        <v>16</v>
      </c>
      <c r="Q19" s="46">
        <f>'G-1'!Q19+'G-2'!Q19</f>
        <v>598</v>
      </c>
      <c r="R19" s="46">
        <f>'G-1'!R19+'G-2'!R19</f>
        <v>44</v>
      </c>
      <c r="S19" s="46">
        <f>'G-1'!S19+'G-2'!S19</f>
        <v>9</v>
      </c>
      <c r="T19" s="6">
        <f t="shared" si="2"/>
        <v>716.5</v>
      </c>
      <c r="U19" s="2">
        <f t="shared" si="5"/>
        <v>2893</v>
      </c>
      <c r="W19" s="1" t="s">
        <v>65</v>
      </c>
      <c r="X19" s="48">
        <v>2147.5</v>
      </c>
      <c r="Y19" s="1" t="s">
        <v>88</v>
      </c>
      <c r="Z19" s="48">
        <v>1876.5</v>
      </c>
      <c r="AA19" s="1" t="s">
        <v>91</v>
      </c>
      <c r="AB19" s="48">
        <v>0</v>
      </c>
    </row>
    <row r="20" spans="1:28" ht="24" customHeight="1" x14ac:dyDescent="0.2">
      <c r="A20" s="19" t="s">
        <v>27</v>
      </c>
      <c r="B20" s="45">
        <f>'G-1'!B20+'G-2'!B20</f>
        <v>23</v>
      </c>
      <c r="C20" s="45">
        <f>'G-1'!C20+'G-2'!C20</f>
        <v>581</v>
      </c>
      <c r="D20" s="45">
        <f>'G-1'!D20+'G-2'!D20</f>
        <v>17</v>
      </c>
      <c r="E20" s="45">
        <f>'G-1'!E20+'G-2'!E20</f>
        <v>7</v>
      </c>
      <c r="F20" s="8">
        <f t="shared" si="0"/>
        <v>644</v>
      </c>
      <c r="G20" s="35"/>
      <c r="H20" s="19" t="s">
        <v>24</v>
      </c>
      <c r="I20" s="46">
        <f>'G-1'!I20+'G-2'!I20</f>
        <v>16</v>
      </c>
      <c r="J20" s="46">
        <f>'G-1'!J20+'G-2'!J20</f>
        <v>558</v>
      </c>
      <c r="K20" s="46">
        <f>'G-1'!K20+'G-2'!K20</f>
        <v>21</v>
      </c>
      <c r="L20" s="46">
        <f>'G-1'!L20+'G-2'!L20</f>
        <v>10</v>
      </c>
      <c r="M20" s="8">
        <f t="shared" si="1"/>
        <v>633</v>
      </c>
      <c r="N20" s="2">
        <f>M17+M18+M19+M20</f>
        <v>2522.5</v>
      </c>
      <c r="O20" s="19" t="s">
        <v>45</v>
      </c>
      <c r="P20" s="46">
        <f>'G-1'!P20+'G-2'!P20</f>
        <v>13</v>
      </c>
      <c r="Q20" s="46">
        <f>'G-1'!Q20+'G-2'!Q20</f>
        <v>564</v>
      </c>
      <c r="R20" s="46">
        <f>'G-1'!R20+'G-2'!R20</f>
        <v>39</v>
      </c>
      <c r="S20" s="46">
        <f>'G-1'!S20+'G-2'!S20</f>
        <v>9</v>
      </c>
      <c r="T20" s="8">
        <f t="shared" si="2"/>
        <v>671</v>
      </c>
      <c r="U20" s="2">
        <f t="shared" si="5"/>
        <v>2789</v>
      </c>
      <c r="W20" s="1"/>
      <c r="X20" s="1"/>
      <c r="Y20" s="1" t="s">
        <v>92</v>
      </c>
      <c r="Z20" s="48">
        <v>1888.5</v>
      </c>
      <c r="AA20" s="1" t="s">
        <v>70</v>
      </c>
      <c r="AB20" s="48">
        <v>0</v>
      </c>
    </row>
    <row r="21" spans="1:28" ht="24" customHeight="1" thickBot="1" x14ac:dyDescent="0.25">
      <c r="A21" s="19" t="s">
        <v>28</v>
      </c>
      <c r="B21" s="46">
        <f>'G-1'!B21+'G-2'!B21</f>
        <v>21</v>
      </c>
      <c r="C21" s="46">
        <f>'G-1'!C21+'G-2'!C21</f>
        <v>583</v>
      </c>
      <c r="D21" s="46">
        <f>'G-1'!D21+'G-2'!D21</f>
        <v>14</v>
      </c>
      <c r="E21" s="46">
        <f>'G-1'!E21+'G-2'!E21</f>
        <v>11</v>
      </c>
      <c r="F21" s="6">
        <f t="shared" si="0"/>
        <v>649</v>
      </c>
      <c r="G21" s="36"/>
      <c r="H21" s="20" t="s">
        <v>25</v>
      </c>
      <c r="I21" s="46">
        <f>'G-1'!I21+'G-2'!I21</f>
        <v>13</v>
      </c>
      <c r="J21" s="46">
        <f>'G-1'!J21+'G-2'!J21</f>
        <v>589</v>
      </c>
      <c r="K21" s="46">
        <f>'G-1'!K21+'G-2'!K21</f>
        <v>19</v>
      </c>
      <c r="L21" s="46">
        <f>'G-1'!L21+'G-2'!L21</f>
        <v>12</v>
      </c>
      <c r="M21" s="6">
        <f t="shared" si="1"/>
        <v>663.5</v>
      </c>
      <c r="N21" s="2">
        <f>M18+M19+M20+M21</f>
        <v>2548</v>
      </c>
      <c r="O21" s="21" t="s">
        <v>46</v>
      </c>
      <c r="P21" s="47">
        <f>'G-1'!P21+'G-2'!P21</f>
        <v>13</v>
      </c>
      <c r="Q21" s="47">
        <f>'G-1'!Q21+'G-2'!Q21</f>
        <v>570</v>
      </c>
      <c r="R21" s="47">
        <f>'G-1'!R21+'G-2'!R21</f>
        <v>37</v>
      </c>
      <c r="S21" s="47">
        <f>'G-1'!S21+'G-2'!S21</f>
        <v>5</v>
      </c>
      <c r="T21" s="7">
        <f t="shared" si="2"/>
        <v>663</v>
      </c>
      <c r="U21" s="3">
        <f t="shared" si="5"/>
        <v>2766.5</v>
      </c>
      <c r="W21" s="1"/>
      <c r="X21" s="1"/>
      <c r="Y21" s="1" t="s">
        <v>71</v>
      </c>
      <c r="Z21" s="48">
        <v>1896</v>
      </c>
      <c r="AA21" s="1" t="s">
        <v>72</v>
      </c>
      <c r="AB21" s="48">
        <v>0</v>
      </c>
    </row>
    <row r="22" spans="1:28" ht="24" customHeight="1" thickBot="1" x14ac:dyDescent="0.25">
      <c r="A22" s="19" t="s">
        <v>1</v>
      </c>
      <c r="B22" s="46">
        <f>'G-1'!B22+'G-2'!B22</f>
        <v>18</v>
      </c>
      <c r="C22" s="46">
        <f>'G-1'!C22+'G-2'!C22</f>
        <v>545</v>
      </c>
      <c r="D22" s="46">
        <f>'G-1'!D22+'G-2'!D22</f>
        <v>17</v>
      </c>
      <c r="E22" s="46">
        <f>'G-1'!E22+'G-2'!E22</f>
        <v>14</v>
      </c>
      <c r="F22" s="6">
        <f t="shared" si="0"/>
        <v>623</v>
      </c>
      <c r="G22" s="2"/>
      <c r="H22" s="21" t="s">
        <v>26</v>
      </c>
      <c r="I22" s="46">
        <f>'G-1'!I22+'G-2'!I22</f>
        <v>11</v>
      </c>
      <c r="J22" s="46">
        <f>'G-1'!J22+'G-2'!J22</f>
        <v>552</v>
      </c>
      <c r="K22" s="46">
        <f>'G-1'!K22+'G-2'!K22</f>
        <v>16</v>
      </c>
      <c r="L22" s="46">
        <f>'G-1'!L22+'G-2'!L22</f>
        <v>20</v>
      </c>
      <c r="M22" s="6">
        <f t="shared" si="1"/>
        <v>639.5</v>
      </c>
      <c r="N22" s="3">
        <f>M19+M20+M21+M22</f>
        <v>2569.5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48">
        <v>1946</v>
      </c>
      <c r="AA22" s="1"/>
      <c r="AB22" s="48"/>
    </row>
    <row r="23" spans="1:28" ht="13.5" customHeight="1" x14ac:dyDescent="0.2">
      <c r="A23" s="86" t="s">
        <v>47</v>
      </c>
      <c r="B23" s="87"/>
      <c r="C23" s="92" t="s">
        <v>50</v>
      </c>
      <c r="D23" s="93"/>
      <c r="E23" s="93"/>
      <c r="F23" s="94"/>
      <c r="G23" s="50">
        <f>MAX(G13:G19)</f>
        <v>2416.5</v>
      </c>
      <c r="H23" s="90" t="s">
        <v>48</v>
      </c>
      <c r="I23" s="91"/>
      <c r="J23" s="83" t="s">
        <v>50</v>
      </c>
      <c r="K23" s="84"/>
      <c r="L23" s="84"/>
      <c r="M23" s="85"/>
      <c r="N23" s="51">
        <f>MAX(N10:N22)</f>
        <v>2569.5</v>
      </c>
      <c r="O23" s="86" t="s">
        <v>49</v>
      </c>
      <c r="P23" s="87"/>
      <c r="Q23" s="92" t="s">
        <v>50</v>
      </c>
      <c r="R23" s="93"/>
      <c r="S23" s="93"/>
      <c r="T23" s="94"/>
      <c r="U23" s="50">
        <f>MAX(U13:U21)</f>
        <v>2897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88"/>
      <c r="B24" s="89"/>
      <c r="C24" s="49" t="s">
        <v>73</v>
      </c>
      <c r="D24" s="52"/>
      <c r="E24" s="52"/>
      <c r="F24" s="53" t="s">
        <v>82</v>
      </c>
      <c r="G24" s="54"/>
      <c r="H24" s="88"/>
      <c r="I24" s="89"/>
      <c r="J24" s="49" t="s">
        <v>73</v>
      </c>
      <c r="K24" s="52"/>
      <c r="L24" s="52"/>
      <c r="M24" s="53" t="s">
        <v>93</v>
      </c>
      <c r="N24" s="54"/>
      <c r="O24" s="88"/>
      <c r="P24" s="89"/>
      <c r="Q24" s="49" t="s">
        <v>73</v>
      </c>
      <c r="R24" s="52"/>
      <c r="S24" s="52"/>
      <c r="T24" s="53" t="s">
        <v>69</v>
      </c>
      <c r="U24" s="54"/>
      <c r="W24" s="1"/>
      <c r="X24" s="1"/>
      <c r="Y24" s="55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95" t="s">
        <v>51</v>
      </c>
      <c r="B26" s="95"/>
      <c r="C26" s="95"/>
      <c r="D26" s="95"/>
      <c r="E26" s="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6"/>
      <c r="B1" s="57"/>
      <c r="C1" s="57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</row>
    <row r="2" spans="1:81" ht="15.75" x14ac:dyDescent="0.25">
      <c r="A2" s="58"/>
      <c r="B2" s="58"/>
      <c r="C2" s="58"/>
      <c r="D2" s="58"/>
      <c r="E2" s="58"/>
      <c r="F2" s="58"/>
      <c r="G2" s="58"/>
      <c r="H2" s="58"/>
      <c r="I2" s="56"/>
      <c r="J2" s="56"/>
      <c r="K2" s="56"/>
      <c r="L2" s="56"/>
      <c r="M2" s="114" t="s">
        <v>94</v>
      </c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</row>
    <row r="3" spans="1:81" ht="15.75" x14ac:dyDescent="0.25">
      <c r="A3" s="58"/>
      <c r="B3" s="58"/>
      <c r="C3" s="58"/>
      <c r="D3" s="58"/>
      <c r="E3" s="58"/>
      <c r="F3" s="58"/>
      <c r="G3" s="58"/>
      <c r="H3" s="58"/>
      <c r="I3" s="56"/>
      <c r="J3" s="56"/>
      <c r="K3" s="56"/>
      <c r="L3" s="56"/>
      <c r="M3" s="114" t="s">
        <v>95</v>
      </c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</row>
    <row r="4" spans="1:81" ht="15.75" x14ac:dyDescent="0.25">
      <c r="A4" s="58"/>
      <c r="B4" s="58"/>
      <c r="C4" s="58"/>
      <c r="D4" s="58"/>
      <c r="E4" s="58"/>
      <c r="F4" s="58"/>
      <c r="G4" s="58"/>
      <c r="H4" s="58"/>
      <c r="I4" s="56"/>
      <c r="J4" s="56"/>
      <c r="K4" s="56"/>
      <c r="L4" s="56"/>
      <c r="M4" s="114" t="s">
        <v>96</v>
      </c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</row>
    <row r="5" spans="1:81" x14ac:dyDescent="0.2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</row>
    <row r="6" spans="1:81" x14ac:dyDescent="0.2">
      <c r="A6" s="59"/>
      <c r="B6" s="59"/>
      <c r="C6" s="60"/>
      <c r="D6" s="60"/>
      <c r="E6" s="60"/>
      <c r="F6" s="60"/>
      <c r="G6" s="60"/>
      <c r="H6" s="60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</row>
    <row r="7" spans="1:81" x14ac:dyDescent="0.2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</row>
    <row r="8" spans="1:81" x14ac:dyDescent="0.2">
      <c r="A8" s="115" t="s">
        <v>97</v>
      </c>
      <c r="B8" s="115"/>
      <c r="C8" s="116" t="s">
        <v>98</v>
      </c>
      <c r="D8" s="116"/>
      <c r="E8" s="116"/>
      <c r="F8" s="116"/>
      <c r="G8" s="116"/>
      <c r="H8" s="116"/>
      <c r="I8" s="56"/>
      <c r="J8" s="56"/>
      <c r="K8" s="56"/>
      <c r="L8" s="115" t="s">
        <v>99</v>
      </c>
      <c r="M8" s="115"/>
      <c r="N8" s="115"/>
      <c r="O8" s="116" t="str">
        <f>'G-1'!D5</f>
        <v>CALLE 45 X CARRERA 36</v>
      </c>
      <c r="P8" s="116"/>
      <c r="Q8" s="116"/>
      <c r="R8" s="116"/>
      <c r="S8" s="116"/>
      <c r="T8" s="56"/>
      <c r="U8" s="56"/>
      <c r="V8" s="115" t="s">
        <v>100</v>
      </c>
      <c r="W8" s="115"/>
      <c r="X8" s="115"/>
      <c r="Y8" s="116">
        <f>'G-1'!L5</f>
        <v>4536</v>
      </c>
      <c r="Z8" s="116"/>
      <c r="AA8" s="116"/>
      <c r="AB8" s="56"/>
      <c r="AC8" s="56"/>
      <c r="AD8" s="56"/>
      <c r="AE8" s="56"/>
      <c r="AF8" s="56"/>
      <c r="AG8" s="56"/>
      <c r="AH8" s="115" t="s">
        <v>101</v>
      </c>
      <c r="AI8" s="115"/>
      <c r="AJ8" s="119">
        <f>'G-1'!S6</f>
        <v>43315</v>
      </c>
      <c r="AK8" s="119"/>
      <c r="AL8" s="119"/>
      <c r="AM8" s="119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</row>
    <row r="9" spans="1:81" x14ac:dyDescent="0.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</row>
    <row r="10" spans="1:81" x14ac:dyDescent="0.2">
      <c r="A10" s="56"/>
      <c r="B10" s="56"/>
      <c r="C10" s="56"/>
      <c r="D10" s="113" t="s">
        <v>111</v>
      </c>
      <c r="E10" s="113"/>
      <c r="F10" s="113"/>
      <c r="G10" s="113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113" t="s">
        <v>112</v>
      </c>
      <c r="T10" s="113"/>
      <c r="U10" s="113"/>
      <c r="V10" s="113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113" t="s">
        <v>49</v>
      </c>
      <c r="AI10" s="113"/>
      <c r="AJ10" s="113"/>
      <c r="AK10" s="113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</row>
    <row r="11" spans="1:81" ht="16.5" customHeight="1" x14ac:dyDescent="0.2">
      <c r="A11" s="61" t="s">
        <v>102</v>
      </c>
      <c r="B11" s="62">
        <v>0.32291666666666669</v>
      </c>
      <c r="C11" s="62">
        <v>0.33333333333333331</v>
      </c>
      <c r="D11" s="62">
        <v>0.34375</v>
      </c>
      <c r="E11" s="62">
        <v>0.35416666666666669</v>
      </c>
      <c r="F11" s="62">
        <v>0.36458333333333331</v>
      </c>
      <c r="G11" s="62">
        <v>0.375</v>
      </c>
      <c r="H11" s="62">
        <v>0.38541666666666669</v>
      </c>
      <c r="I11" s="62">
        <v>0.39583333333333331</v>
      </c>
      <c r="J11" s="62">
        <v>0.40625</v>
      </c>
      <c r="K11" s="62">
        <v>0.41666666666666669</v>
      </c>
      <c r="L11" s="56"/>
      <c r="M11" s="62">
        <v>0.46875</v>
      </c>
      <c r="N11" s="62">
        <v>0.47916666666666669</v>
      </c>
      <c r="O11" s="62">
        <v>0.48958333333333331</v>
      </c>
      <c r="P11" s="62">
        <v>0.5</v>
      </c>
      <c r="Q11" s="62">
        <v>0.51041666666666663</v>
      </c>
      <c r="R11" s="62">
        <v>0.52083333333333337</v>
      </c>
      <c r="S11" s="62">
        <v>0.53125</v>
      </c>
      <c r="T11" s="62">
        <v>0.54166666666666663</v>
      </c>
      <c r="U11" s="62">
        <v>0.55208333333333337</v>
      </c>
      <c r="V11" s="62">
        <v>0.5625</v>
      </c>
      <c r="W11" s="62">
        <v>0.57291666666666663</v>
      </c>
      <c r="X11" s="62">
        <v>0.58333333333333337</v>
      </c>
      <c r="Y11" s="62">
        <v>0.59375</v>
      </c>
      <c r="Z11" s="62">
        <v>0.60416666666666663</v>
      </c>
      <c r="AA11" s="62">
        <v>0.61458333333333337</v>
      </c>
      <c r="AB11" s="62">
        <v>0.625</v>
      </c>
      <c r="AC11" s="56"/>
      <c r="AD11" s="62">
        <v>0.67708333333333337</v>
      </c>
      <c r="AE11" s="62">
        <v>0.6875</v>
      </c>
      <c r="AF11" s="62">
        <v>0.69791666666666663</v>
      </c>
      <c r="AG11" s="62">
        <v>0.70833333333333337</v>
      </c>
      <c r="AH11" s="62">
        <v>0.71875</v>
      </c>
      <c r="AI11" s="62">
        <v>0.72916666666666663</v>
      </c>
      <c r="AJ11" s="62">
        <v>0.73958333333333337</v>
      </c>
      <c r="AK11" s="62">
        <v>0.75</v>
      </c>
      <c r="AL11" s="62">
        <v>0.76041666666666663</v>
      </c>
      <c r="AM11" s="62">
        <v>0.77083333333333337</v>
      </c>
      <c r="AN11" s="62">
        <v>0.78125</v>
      </c>
      <c r="AO11" s="62">
        <v>0.79166666666666663</v>
      </c>
      <c r="AP11" s="63"/>
      <c r="AQ11" s="56"/>
      <c r="AR11" s="62">
        <v>0.32291666666666669</v>
      </c>
      <c r="AS11" s="62">
        <v>0.33333333333333331</v>
      </c>
      <c r="AT11" s="62">
        <v>0.34375</v>
      </c>
      <c r="AU11" s="62">
        <v>0.35416666666666669</v>
      </c>
      <c r="AV11" s="62">
        <v>0.36458333333333331</v>
      </c>
      <c r="AW11" s="62">
        <v>0.375</v>
      </c>
      <c r="AX11" s="62">
        <v>0.38541666666666669</v>
      </c>
      <c r="AY11" s="62">
        <v>0.39583333333333331</v>
      </c>
      <c r="AZ11" s="62">
        <v>0.40625</v>
      </c>
      <c r="BA11" s="62">
        <v>0.41666666666666669</v>
      </c>
      <c r="BB11" s="62">
        <v>0.46875</v>
      </c>
      <c r="BC11" s="62">
        <v>0.47916666666666669</v>
      </c>
      <c r="BD11" s="62">
        <v>0.48958333333333331</v>
      </c>
      <c r="BE11" s="62">
        <v>0.5</v>
      </c>
      <c r="BF11" s="62">
        <v>0.51041666666666663</v>
      </c>
      <c r="BG11" s="62">
        <v>0.52083333333333337</v>
      </c>
      <c r="BH11" s="62">
        <v>0.53125</v>
      </c>
      <c r="BI11" s="62">
        <v>0.54166666666666663</v>
      </c>
      <c r="BJ11" s="62">
        <v>0.55208333333333337</v>
      </c>
      <c r="BK11" s="62">
        <v>0.5625</v>
      </c>
      <c r="BL11" s="62">
        <v>0.57291666666666663</v>
      </c>
      <c r="BM11" s="62">
        <v>0.58333333333333337</v>
      </c>
      <c r="BN11" s="62">
        <v>0.59375</v>
      </c>
      <c r="BO11" s="62">
        <v>0.60416666666666663</v>
      </c>
      <c r="BP11" s="62">
        <v>0.61458333333333337</v>
      </c>
      <c r="BQ11" s="62">
        <v>0.625</v>
      </c>
      <c r="BR11" s="62">
        <v>0.67708333333333337</v>
      </c>
      <c r="BS11" s="62">
        <v>0.6875</v>
      </c>
      <c r="BT11" s="62">
        <v>0.69791666666666663</v>
      </c>
      <c r="BU11" s="62">
        <v>0.70833333333333337</v>
      </c>
      <c r="BV11" s="62">
        <v>0.71875</v>
      </c>
      <c r="BW11" s="62">
        <v>0.72916666666666663</v>
      </c>
      <c r="BX11" s="62">
        <v>0.73958333333333337</v>
      </c>
      <c r="BY11" s="62">
        <v>0.75</v>
      </c>
      <c r="BZ11" s="62">
        <v>0.76041666666666663</v>
      </c>
      <c r="CA11" s="62">
        <v>0.77083333333333337</v>
      </c>
      <c r="CB11" s="62">
        <v>0.78125</v>
      </c>
      <c r="CC11" s="62">
        <v>0.79166666666666663</v>
      </c>
    </row>
    <row r="12" spans="1:81" x14ac:dyDescent="0.2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120" t="s">
        <v>103</v>
      </c>
      <c r="U12" s="120"/>
      <c r="V12" s="67">
        <v>1</v>
      </c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61"/>
      <c r="AS12" s="61"/>
      <c r="AT12" s="61"/>
      <c r="AU12" s="61">
        <f t="shared" ref="AU12:BA12" si="0">E14</f>
        <v>833.5</v>
      </c>
      <c r="AV12" s="61">
        <f t="shared" si="0"/>
        <v>852</v>
      </c>
      <c r="AW12" s="61">
        <f t="shared" si="0"/>
        <v>899</v>
      </c>
      <c r="AX12" s="61">
        <f t="shared" si="0"/>
        <v>912.5</v>
      </c>
      <c r="AY12" s="61">
        <f t="shared" si="0"/>
        <v>902</v>
      </c>
      <c r="AZ12" s="61">
        <f t="shared" si="0"/>
        <v>889</v>
      </c>
      <c r="BA12" s="61">
        <f t="shared" si="0"/>
        <v>860.5</v>
      </c>
      <c r="BB12" s="61"/>
      <c r="BC12" s="61"/>
      <c r="BD12" s="61"/>
      <c r="BE12" s="61">
        <f t="shared" ref="BE12:BQ12" si="1">P14</f>
        <v>1005</v>
      </c>
      <c r="BF12" s="61">
        <f t="shared" si="1"/>
        <v>1084.5</v>
      </c>
      <c r="BG12" s="61">
        <f t="shared" si="1"/>
        <v>1136.5</v>
      </c>
      <c r="BH12" s="61">
        <f t="shared" si="1"/>
        <v>1186</v>
      </c>
      <c r="BI12" s="61">
        <f t="shared" si="1"/>
        <v>1196</v>
      </c>
      <c r="BJ12" s="61">
        <f t="shared" si="1"/>
        <v>1151.5</v>
      </c>
      <c r="BK12" s="61">
        <f t="shared" si="1"/>
        <v>1132.5</v>
      </c>
      <c r="BL12" s="61">
        <f t="shared" si="1"/>
        <v>1065.5</v>
      </c>
      <c r="BM12" s="61">
        <f t="shared" si="1"/>
        <v>1009</v>
      </c>
      <c r="BN12" s="61">
        <f t="shared" si="1"/>
        <v>997</v>
      </c>
      <c r="BO12" s="61">
        <f t="shared" si="1"/>
        <v>993</v>
      </c>
      <c r="BP12" s="61">
        <f t="shared" si="1"/>
        <v>1074.5</v>
      </c>
      <c r="BQ12" s="61">
        <f t="shared" si="1"/>
        <v>1131</v>
      </c>
      <c r="BR12" s="61"/>
      <c r="BS12" s="61"/>
      <c r="BT12" s="61"/>
      <c r="BU12" s="61">
        <f t="shared" ref="BU12:CC12" si="2">AG14</f>
        <v>1098.5</v>
      </c>
      <c r="BV12" s="61">
        <f t="shared" si="2"/>
        <v>1068.5</v>
      </c>
      <c r="BW12" s="61">
        <f t="shared" si="2"/>
        <v>1158.5</v>
      </c>
      <c r="BX12" s="61">
        <f t="shared" si="2"/>
        <v>1296</v>
      </c>
      <c r="BY12" s="61">
        <f t="shared" si="2"/>
        <v>1302.5</v>
      </c>
      <c r="BZ12" s="61">
        <f t="shared" si="2"/>
        <v>1356.5</v>
      </c>
      <c r="CA12" s="61">
        <f t="shared" si="2"/>
        <v>1332</v>
      </c>
      <c r="CB12" s="61">
        <f t="shared" si="2"/>
        <v>1303</v>
      </c>
      <c r="CC12" s="61">
        <f t="shared" si="2"/>
        <v>1323</v>
      </c>
    </row>
    <row r="13" spans="1:81" ht="16.5" customHeight="1" x14ac:dyDescent="0.2">
      <c r="A13" s="64" t="s">
        <v>104</v>
      </c>
      <c r="B13" s="70">
        <f>'G-1'!F10</f>
        <v>179</v>
      </c>
      <c r="C13" s="70">
        <f>'G-1'!F11</f>
        <v>212</v>
      </c>
      <c r="D13" s="70">
        <f>'G-1'!F12</f>
        <v>204.5</v>
      </c>
      <c r="E13" s="70">
        <f>'G-1'!F13</f>
        <v>238</v>
      </c>
      <c r="F13" s="70">
        <f>'G-1'!F14</f>
        <v>197.5</v>
      </c>
      <c r="G13" s="70">
        <f>'G-1'!F15</f>
        <v>259</v>
      </c>
      <c r="H13" s="70">
        <f>'G-1'!F16</f>
        <v>218</v>
      </c>
      <c r="I13" s="70">
        <f>'G-1'!F17</f>
        <v>227.5</v>
      </c>
      <c r="J13" s="70">
        <f>'G-1'!F18</f>
        <v>184.5</v>
      </c>
      <c r="K13" s="70">
        <f>'G-1'!F19</f>
        <v>230.5</v>
      </c>
      <c r="L13" s="71"/>
      <c r="M13" s="70">
        <f>'G-1'!F20</f>
        <v>238.5</v>
      </c>
      <c r="N13" s="70">
        <f>'G-1'!F21</f>
        <v>233.5</v>
      </c>
      <c r="O13" s="70">
        <f>'G-1'!F22</f>
        <v>250.5</v>
      </c>
      <c r="P13" s="70">
        <f>'G-1'!M10</f>
        <v>282.5</v>
      </c>
      <c r="Q13" s="70">
        <f>'G-1'!M11</f>
        <v>318</v>
      </c>
      <c r="R13" s="70">
        <f>'G-1'!M12</f>
        <v>285.5</v>
      </c>
      <c r="S13" s="70">
        <f>'G-1'!M13</f>
        <v>300</v>
      </c>
      <c r="T13" s="70">
        <f>'G-1'!M14</f>
        <v>292.5</v>
      </c>
      <c r="U13" s="70">
        <f>'G-1'!M15</f>
        <v>273.5</v>
      </c>
      <c r="V13" s="70">
        <f>'G-1'!M16</f>
        <v>266.5</v>
      </c>
      <c r="W13" s="70">
        <f>'G-1'!M17</f>
        <v>233</v>
      </c>
      <c r="X13" s="70">
        <f>'G-1'!M18</f>
        <v>236</v>
      </c>
      <c r="Y13" s="70">
        <f>'G-1'!M19</f>
        <v>261.5</v>
      </c>
      <c r="Z13" s="70">
        <f>'G-1'!M20</f>
        <v>262.5</v>
      </c>
      <c r="AA13" s="70">
        <f>'G-1'!M21</f>
        <v>314.5</v>
      </c>
      <c r="AB13" s="70">
        <f>'G-1'!M22</f>
        <v>292.5</v>
      </c>
      <c r="AC13" s="71"/>
      <c r="AD13" s="70">
        <f>'G-1'!T10</f>
        <v>303.5</v>
      </c>
      <c r="AE13" s="70">
        <f>'G-1'!T11</f>
        <v>276.5</v>
      </c>
      <c r="AF13" s="70">
        <f>'G-1'!T12</f>
        <v>215</v>
      </c>
      <c r="AG13" s="70">
        <f>'G-1'!T13</f>
        <v>303.5</v>
      </c>
      <c r="AH13" s="70">
        <f>'G-1'!T14</f>
        <v>273.5</v>
      </c>
      <c r="AI13" s="70">
        <f>'G-1'!T15</f>
        <v>366.5</v>
      </c>
      <c r="AJ13" s="70">
        <f>'G-1'!T16</f>
        <v>352.5</v>
      </c>
      <c r="AK13" s="70">
        <f>'G-1'!T17</f>
        <v>310</v>
      </c>
      <c r="AL13" s="70">
        <f>'G-1'!T18</f>
        <v>327.5</v>
      </c>
      <c r="AM13" s="70">
        <f>'G-1'!T19</f>
        <v>342</v>
      </c>
      <c r="AN13" s="70">
        <f>'G-1'!T20</f>
        <v>323.5</v>
      </c>
      <c r="AO13" s="70">
        <f>'G-1'!T21</f>
        <v>330</v>
      </c>
      <c r="AP13" s="65"/>
      <c r="AQ13" s="65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5"/>
      <c r="CB13" s="65"/>
      <c r="CC13" s="65"/>
    </row>
    <row r="14" spans="1:81" ht="16.5" customHeight="1" x14ac:dyDescent="0.2">
      <c r="A14" s="64" t="s">
        <v>105</v>
      </c>
      <c r="B14" s="70"/>
      <c r="C14" s="70"/>
      <c r="D14" s="70"/>
      <c r="E14" s="70">
        <f>B13+C13+D13+E13</f>
        <v>833.5</v>
      </c>
      <c r="F14" s="70">
        <f t="shared" ref="F14:K14" si="3">C13+D13+E13+F13</f>
        <v>852</v>
      </c>
      <c r="G14" s="70">
        <f t="shared" si="3"/>
        <v>899</v>
      </c>
      <c r="H14" s="70">
        <f t="shared" si="3"/>
        <v>912.5</v>
      </c>
      <c r="I14" s="70">
        <f t="shared" si="3"/>
        <v>902</v>
      </c>
      <c r="J14" s="70">
        <f t="shared" si="3"/>
        <v>889</v>
      </c>
      <c r="K14" s="70">
        <f t="shared" si="3"/>
        <v>860.5</v>
      </c>
      <c r="L14" s="71"/>
      <c r="M14" s="70"/>
      <c r="N14" s="70"/>
      <c r="O14" s="70"/>
      <c r="P14" s="70">
        <f>M13+N13+O13+P13</f>
        <v>1005</v>
      </c>
      <c r="Q14" s="70">
        <f t="shared" ref="Q14:AB14" si="4">N13+O13+P13+Q13</f>
        <v>1084.5</v>
      </c>
      <c r="R14" s="70">
        <f t="shared" si="4"/>
        <v>1136.5</v>
      </c>
      <c r="S14" s="70">
        <f t="shared" si="4"/>
        <v>1186</v>
      </c>
      <c r="T14" s="70">
        <f t="shared" si="4"/>
        <v>1196</v>
      </c>
      <c r="U14" s="70">
        <f t="shared" si="4"/>
        <v>1151.5</v>
      </c>
      <c r="V14" s="70">
        <f t="shared" si="4"/>
        <v>1132.5</v>
      </c>
      <c r="W14" s="70">
        <f t="shared" si="4"/>
        <v>1065.5</v>
      </c>
      <c r="X14" s="70">
        <f t="shared" si="4"/>
        <v>1009</v>
      </c>
      <c r="Y14" s="70">
        <f t="shared" si="4"/>
        <v>997</v>
      </c>
      <c r="Z14" s="70">
        <f t="shared" si="4"/>
        <v>993</v>
      </c>
      <c r="AA14" s="70">
        <f t="shared" si="4"/>
        <v>1074.5</v>
      </c>
      <c r="AB14" s="70">
        <f t="shared" si="4"/>
        <v>1131</v>
      </c>
      <c r="AC14" s="71"/>
      <c r="AD14" s="70"/>
      <c r="AE14" s="70"/>
      <c r="AF14" s="70"/>
      <c r="AG14" s="70">
        <f>AD13+AE13+AF13+AG13</f>
        <v>1098.5</v>
      </c>
      <c r="AH14" s="70">
        <f t="shared" ref="AH14:AO14" si="5">AE13+AF13+AG13+AH13</f>
        <v>1068.5</v>
      </c>
      <c r="AI14" s="70">
        <f t="shared" si="5"/>
        <v>1158.5</v>
      </c>
      <c r="AJ14" s="70">
        <f t="shared" si="5"/>
        <v>1296</v>
      </c>
      <c r="AK14" s="70">
        <f t="shared" si="5"/>
        <v>1302.5</v>
      </c>
      <c r="AL14" s="70">
        <f t="shared" si="5"/>
        <v>1356.5</v>
      </c>
      <c r="AM14" s="70">
        <f t="shared" si="5"/>
        <v>1332</v>
      </c>
      <c r="AN14" s="70">
        <f t="shared" si="5"/>
        <v>1303</v>
      </c>
      <c r="AO14" s="70">
        <f t="shared" si="5"/>
        <v>1323</v>
      </c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</row>
    <row r="15" spans="1:81" ht="16.5" customHeight="1" x14ac:dyDescent="0.2">
      <c r="A15" s="61" t="s">
        <v>106</v>
      </c>
      <c r="B15" s="72"/>
      <c r="C15" s="73" t="s">
        <v>107</v>
      </c>
      <c r="D15" s="74">
        <v>0</v>
      </c>
      <c r="E15" s="73"/>
      <c r="F15" s="73" t="s">
        <v>108</v>
      </c>
      <c r="G15" s="74">
        <v>1</v>
      </c>
      <c r="H15" s="73"/>
      <c r="I15" s="73" t="s">
        <v>109</v>
      </c>
      <c r="J15" s="74">
        <v>0</v>
      </c>
      <c r="K15" s="75"/>
      <c r="L15" s="69"/>
      <c r="M15" s="72"/>
      <c r="N15" s="73"/>
      <c r="O15" s="73" t="s">
        <v>107</v>
      </c>
      <c r="P15" s="74">
        <v>0</v>
      </c>
      <c r="Q15" s="73"/>
      <c r="R15" s="73"/>
      <c r="S15" s="73"/>
      <c r="T15" s="73" t="s">
        <v>108</v>
      </c>
      <c r="U15" s="74">
        <v>1</v>
      </c>
      <c r="V15" s="73"/>
      <c r="W15" s="73"/>
      <c r="X15" s="73"/>
      <c r="Y15" s="73" t="s">
        <v>109</v>
      </c>
      <c r="Z15" s="74">
        <v>0</v>
      </c>
      <c r="AA15" s="73"/>
      <c r="AB15" s="75"/>
      <c r="AC15" s="69"/>
      <c r="AD15" s="72"/>
      <c r="AE15" s="73" t="s">
        <v>107</v>
      </c>
      <c r="AF15" s="74">
        <v>0</v>
      </c>
      <c r="AG15" s="73"/>
      <c r="AH15" s="73"/>
      <c r="AI15" s="73"/>
      <c r="AJ15" s="73" t="s">
        <v>108</v>
      </c>
      <c r="AK15" s="74">
        <v>1</v>
      </c>
      <c r="AL15" s="73"/>
      <c r="AM15" s="73"/>
      <c r="AN15" s="73" t="s">
        <v>109</v>
      </c>
      <c r="AO15" s="76">
        <v>0</v>
      </c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</row>
    <row r="16" spans="1:81" ht="16.5" customHeight="1" x14ac:dyDescent="0.2">
      <c r="A16" s="78" t="s">
        <v>116</v>
      </c>
      <c r="B16" s="79">
        <f>MAX(B14:K14)</f>
        <v>912.5</v>
      </c>
      <c r="C16" s="73" t="s">
        <v>107</v>
      </c>
      <c r="D16" s="80">
        <f>+B16*D15</f>
        <v>0</v>
      </c>
      <c r="E16" s="73"/>
      <c r="F16" s="73" t="s">
        <v>108</v>
      </c>
      <c r="G16" s="80">
        <f>+B16*G15</f>
        <v>912.5</v>
      </c>
      <c r="H16" s="73"/>
      <c r="I16" s="73" t="s">
        <v>109</v>
      </c>
      <c r="J16" s="80">
        <f>+B16*J15</f>
        <v>0</v>
      </c>
      <c r="K16" s="75"/>
      <c r="L16" s="69"/>
      <c r="M16" s="79">
        <f>MAX(M14:AB14)</f>
        <v>1196</v>
      </c>
      <c r="N16" s="73"/>
      <c r="O16" s="73" t="s">
        <v>107</v>
      </c>
      <c r="P16" s="81">
        <f>+M16*P15</f>
        <v>0</v>
      </c>
      <c r="Q16" s="73"/>
      <c r="R16" s="73"/>
      <c r="S16" s="73"/>
      <c r="T16" s="73" t="s">
        <v>108</v>
      </c>
      <c r="U16" s="81">
        <f>+M16*U15</f>
        <v>1196</v>
      </c>
      <c r="V16" s="73"/>
      <c r="W16" s="73"/>
      <c r="X16" s="73"/>
      <c r="Y16" s="73" t="s">
        <v>109</v>
      </c>
      <c r="Z16" s="81">
        <f>+M16*Z15</f>
        <v>0</v>
      </c>
      <c r="AA16" s="73"/>
      <c r="AB16" s="75"/>
      <c r="AC16" s="69"/>
      <c r="AD16" s="79">
        <f>MAX(AD14:AO14)</f>
        <v>1356.5</v>
      </c>
      <c r="AE16" s="73" t="s">
        <v>107</v>
      </c>
      <c r="AF16" s="80">
        <f>+AD16*AF15</f>
        <v>0</v>
      </c>
      <c r="AG16" s="73"/>
      <c r="AH16" s="73"/>
      <c r="AI16" s="73"/>
      <c r="AJ16" s="73" t="s">
        <v>108</v>
      </c>
      <c r="AK16" s="80">
        <f>+AD16*AK15</f>
        <v>1356.5</v>
      </c>
      <c r="AL16" s="73"/>
      <c r="AM16" s="73"/>
      <c r="AN16" s="73" t="s">
        <v>109</v>
      </c>
      <c r="AO16" s="82">
        <f>+AD16*AO15</f>
        <v>0</v>
      </c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</row>
    <row r="17" spans="1:81" ht="16.5" customHeight="1" x14ac:dyDescent="0.2">
      <c r="A17" s="56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117" t="s">
        <v>103</v>
      </c>
      <c r="U17" s="117"/>
      <c r="V17" s="77">
        <v>2</v>
      </c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</row>
    <row r="18" spans="1:81" ht="16.5" customHeight="1" x14ac:dyDescent="0.2">
      <c r="A18" s="64" t="s">
        <v>104</v>
      </c>
      <c r="B18" s="70">
        <f>'G-2'!F10</f>
        <v>368</v>
      </c>
      <c r="C18" s="70">
        <f>'G-2'!F11</f>
        <v>373.5</v>
      </c>
      <c r="D18" s="70">
        <f>'G-2'!F12</f>
        <v>377.5</v>
      </c>
      <c r="E18" s="70">
        <f>'G-2'!F13</f>
        <v>368</v>
      </c>
      <c r="F18" s="70">
        <f>'G-2'!F14</f>
        <v>334</v>
      </c>
      <c r="G18" s="70">
        <f>'G-2'!F15</f>
        <v>402.5</v>
      </c>
      <c r="H18" s="70">
        <f>'G-2'!F16</f>
        <v>399.5</v>
      </c>
      <c r="I18" s="70">
        <f>'G-2'!F17</f>
        <v>364</v>
      </c>
      <c r="J18" s="70">
        <f>'G-2'!F18</f>
        <v>337</v>
      </c>
      <c r="K18" s="70">
        <f>'G-2'!F19</f>
        <v>387</v>
      </c>
      <c r="L18" s="71"/>
      <c r="M18" s="70">
        <f>'G-2'!F20</f>
        <v>405.5</v>
      </c>
      <c r="N18" s="70">
        <f>'G-2'!F21</f>
        <v>415.5</v>
      </c>
      <c r="O18" s="70">
        <f>'G-2'!F22</f>
        <v>372.5</v>
      </c>
      <c r="P18" s="70">
        <f>'G-2'!M10</f>
        <v>356</v>
      </c>
      <c r="Q18" s="70">
        <f>'G-2'!M11</f>
        <v>315.5</v>
      </c>
      <c r="R18" s="70">
        <f>'G-2'!M12</f>
        <v>348.5</v>
      </c>
      <c r="S18" s="70">
        <f>'G-2'!M13</f>
        <v>322</v>
      </c>
      <c r="T18" s="70">
        <f>'G-2'!M14</f>
        <v>291.5</v>
      </c>
      <c r="U18" s="70">
        <f>'G-2'!M15</f>
        <v>287.5</v>
      </c>
      <c r="V18" s="70">
        <f>'G-2'!M16</f>
        <v>295.5</v>
      </c>
      <c r="W18" s="70">
        <f>'G-2'!M17</f>
        <v>405</v>
      </c>
      <c r="X18" s="70">
        <f>'G-2'!M18</f>
        <v>382</v>
      </c>
      <c r="Y18" s="70">
        <f>'G-2'!M19</f>
        <v>372</v>
      </c>
      <c r="Z18" s="70">
        <f>'G-2'!M20</f>
        <v>370.5</v>
      </c>
      <c r="AA18" s="70">
        <f>'G-2'!M21</f>
        <v>349</v>
      </c>
      <c r="AB18" s="70">
        <f>'G-2'!M22</f>
        <v>347</v>
      </c>
      <c r="AC18" s="71"/>
      <c r="AD18" s="70">
        <f>'G-2'!T10</f>
        <v>338</v>
      </c>
      <c r="AE18" s="70">
        <f>'G-2'!T11</f>
        <v>373</v>
      </c>
      <c r="AF18" s="70">
        <f>'G-2'!T12</f>
        <v>355.5</v>
      </c>
      <c r="AG18" s="70">
        <f>'G-2'!T13</f>
        <v>339</v>
      </c>
      <c r="AH18" s="70">
        <f>'G-2'!T14</f>
        <v>332.5</v>
      </c>
      <c r="AI18" s="70">
        <f>'G-2'!T15</f>
        <v>354</v>
      </c>
      <c r="AJ18" s="70">
        <f>'G-2'!T16</f>
        <v>422.5</v>
      </c>
      <c r="AK18" s="70">
        <f>'G-2'!T17</f>
        <v>375.5</v>
      </c>
      <c r="AL18" s="70">
        <f>'G-2'!T18</f>
        <v>388.5</v>
      </c>
      <c r="AM18" s="70">
        <f>'G-2'!T19</f>
        <v>374.5</v>
      </c>
      <c r="AN18" s="70">
        <f>'G-2'!T20</f>
        <v>347.5</v>
      </c>
      <c r="AO18" s="70">
        <f>'G-2'!T21</f>
        <v>333</v>
      </c>
      <c r="AP18" s="65"/>
      <c r="AQ18" s="65"/>
      <c r="AR18" s="65"/>
      <c r="AS18" s="65"/>
      <c r="AT18" s="65"/>
      <c r="AU18" s="65">
        <f t="shared" ref="AU18:BA18" si="6">E19</f>
        <v>1487</v>
      </c>
      <c r="AV18" s="65">
        <f t="shared" si="6"/>
        <v>1453</v>
      </c>
      <c r="AW18" s="65">
        <f t="shared" si="6"/>
        <v>1482</v>
      </c>
      <c r="AX18" s="65">
        <f t="shared" si="6"/>
        <v>1504</v>
      </c>
      <c r="AY18" s="65">
        <f t="shared" si="6"/>
        <v>1500</v>
      </c>
      <c r="AZ18" s="65">
        <f t="shared" si="6"/>
        <v>1503</v>
      </c>
      <c r="BA18" s="65">
        <f t="shared" si="6"/>
        <v>1487.5</v>
      </c>
      <c r="BB18" s="65"/>
      <c r="BC18" s="65"/>
      <c r="BD18" s="65"/>
      <c r="BE18" s="65">
        <f t="shared" ref="BE18:BQ18" si="7">P19</f>
        <v>1549.5</v>
      </c>
      <c r="BF18" s="65">
        <f t="shared" si="7"/>
        <v>1459.5</v>
      </c>
      <c r="BG18" s="65">
        <f t="shared" si="7"/>
        <v>1392.5</v>
      </c>
      <c r="BH18" s="65">
        <f t="shared" si="7"/>
        <v>1342</v>
      </c>
      <c r="BI18" s="65">
        <f t="shared" si="7"/>
        <v>1277.5</v>
      </c>
      <c r="BJ18" s="65">
        <f t="shared" si="7"/>
        <v>1249.5</v>
      </c>
      <c r="BK18" s="65">
        <f t="shared" si="7"/>
        <v>1196.5</v>
      </c>
      <c r="BL18" s="65">
        <f t="shared" si="7"/>
        <v>1279.5</v>
      </c>
      <c r="BM18" s="65">
        <f t="shared" si="7"/>
        <v>1370</v>
      </c>
      <c r="BN18" s="65">
        <f t="shared" si="7"/>
        <v>1454.5</v>
      </c>
      <c r="BO18" s="65">
        <f t="shared" si="7"/>
        <v>1529.5</v>
      </c>
      <c r="BP18" s="65">
        <f t="shared" si="7"/>
        <v>1473.5</v>
      </c>
      <c r="BQ18" s="65">
        <f t="shared" si="7"/>
        <v>1438.5</v>
      </c>
      <c r="BR18" s="65"/>
      <c r="BS18" s="65"/>
      <c r="BT18" s="65"/>
      <c r="BU18" s="65">
        <f t="shared" ref="BU18:CC18" si="8">AG19</f>
        <v>1405.5</v>
      </c>
      <c r="BV18" s="65">
        <f t="shared" si="8"/>
        <v>1400</v>
      </c>
      <c r="BW18" s="65">
        <f t="shared" si="8"/>
        <v>1381</v>
      </c>
      <c r="BX18" s="65">
        <f t="shared" si="8"/>
        <v>1448</v>
      </c>
      <c r="BY18" s="65">
        <f t="shared" si="8"/>
        <v>1484.5</v>
      </c>
      <c r="BZ18" s="65">
        <f t="shared" si="8"/>
        <v>1540.5</v>
      </c>
      <c r="CA18" s="65">
        <f t="shared" si="8"/>
        <v>1561</v>
      </c>
      <c r="CB18" s="65">
        <f t="shared" si="8"/>
        <v>1486</v>
      </c>
      <c r="CC18" s="65">
        <f t="shared" si="8"/>
        <v>1443.5</v>
      </c>
    </row>
    <row r="19" spans="1:81" ht="16.5" customHeight="1" x14ac:dyDescent="0.2">
      <c r="A19" s="64" t="s">
        <v>105</v>
      </c>
      <c r="B19" s="70"/>
      <c r="C19" s="70"/>
      <c r="D19" s="70"/>
      <c r="E19" s="70">
        <f>B18+C18+D18+E18</f>
        <v>1487</v>
      </c>
      <c r="F19" s="70">
        <f t="shared" ref="F19:K19" si="9">C18+D18+E18+F18</f>
        <v>1453</v>
      </c>
      <c r="G19" s="70">
        <f t="shared" si="9"/>
        <v>1482</v>
      </c>
      <c r="H19" s="70">
        <f t="shared" si="9"/>
        <v>1504</v>
      </c>
      <c r="I19" s="70">
        <f t="shared" si="9"/>
        <v>1500</v>
      </c>
      <c r="J19" s="70">
        <f t="shared" si="9"/>
        <v>1503</v>
      </c>
      <c r="K19" s="70">
        <f t="shared" si="9"/>
        <v>1487.5</v>
      </c>
      <c r="L19" s="71"/>
      <c r="M19" s="70"/>
      <c r="N19" s="70"/>
      <c r="O19" s="70"/>
      <c r="P19" s="70">
        <f>M18+N18+O18+P18</f>
        <v>1549.5</v>
      </c>
      <c r="Q19" s="70">
        <f t="shared" ref="Q19:AB19" si="10">N18+O18+P18+Q18</f>
        <v>1459.5</v>
      </c>
      <c r="R19" s="70">
        <f t="shared" si="10"/>
        <v>1392.5</v>
      </c>
      <c r="S19" s="70">
        <f t="shared" si="10"/>
        <v>1342</v>
      </c>
      <c r="T19" s="70">
        <f t="shared" si="10"/>
        <v>1277.5</v>
      </c>
      <c r="U19" s="70">
        <f t="shared" si="10"/>
        <v>1249.5</v>
      </c>
      <c r="V19" s="70">
        <f t="shared" si="10"/>
        <v>1196.5</v>
      </c>
      <c r="W19" s="70">
        <f t="shared" si="10"/>
        <v>1279.5</v>
      </c>
      <c r="X19" s="70">
        <f t="shared" si="10"/>
        <v>1370</v>
      </c>
      <c r="Y19" s="70">
        <f t="shared" si="10"/>
        <v>1454.5</v>
      </c>
      <c r="Z19" s="70">
        <f t="shared" si="10"/>
        <v>1529.5</v>
      </c>
      <c r="AA19" s="70">
        <f t="shared" si="10"/>
        <v>1473.5</v>
      </c>
      <c r="AB19" s="70">
        <f t="shared" si="10"/>
        <v>1438.5</v>
      </c>
      <c r="AC19" s="71"/>
      <c r="AD19" s="70"/>
      <c r="AE19" s="70"/>
      <c r="AF19" s="70"/>
      <c r="AG19" s="70">
        <f>AD18+AE18+AF18+AG18</f>
        <v>1405.5</v>
      </c>
      <c r="AH19" s="70">
        <f t="shared" ref="AH19:AO19" si="11">AE18+AF18+AG18+AH18</f>
        <v>1400</v>
      </c>
      <c r="AI19" s="70">
        <f t="shared" si="11"/>
        <v>1381</v>
      </c>
      <c r="AJ19" s="70">
        <f t="shared" si="11"/>
        <v>1448</v>
      </c>
      <c r="AK19" s="70">
        <f t="shared" si="11"/>
        <v>1484.5</v>
      </c>
      <c r="AL19" s="70">
        <f t="shared" si="11"/>
        <v>1540.5</v>
      </c>
      <c r="AM19" s="70">
        <f t="shared" si="11"/>
        <v>1561</v>
      </c>
      <c r="AN19" s="70">
        <f t="shared" si="11"/>
        <v>1486</v>
      </c>
      <c r="AO19" s="70">
        <f t="shared" si="11"/>
        <v>1443.5</v>
      </c>
      <c r="AP19" s="65"/>
      <c r="AQ19" s="65"/>
      <c r="AR19" s="65"/>
      <c r="AS19" s="65"/>
      <c r="AT19" s="65"/>
      <c r="AU19" s="65">
        <f t="shared" ref="AU19:BA19" si="12">E28</f>
        <v>0</v>
      </c>
      <c r="AV19" s="65">
        <f t="shared" si="12"/>
        <v>0</v>
      </c>
      <c r="AW19" s="65">
        <f t="shared" si="12"/>
        <v>0</v>
      </c>
      <c r="AX19" s="65">
        <f t="shared" si="12"/>
        <v>0</v>
      </c>
      <c r="AY19" s="65">
        <f t="shared" si="12"/>
        <v>0</v>
      </c>
      <c r="AZ19" s="65">
        <f t="shared" si="12"/>
        <v>0</v>
      </c>
      <c r="BA19" s="65">
        <f t="shared" si="12"/>
        <v>0</v>
      </c>
      <c r="BB19" s="65"/>
      <c r="BC19" s="65"/>
      <c r="BD19" s="65"/>
      <c r="BE19" s="65">
        <f t="shared" ref="BE19:BQ19" si="13">P28</f>
        <v>0</v>
      </c>
      <c r="BF19" s="65">
        <f t="shared" si="13"/>
        <v>0</v>
      </c>
      <c r="BG19" s="65">
        <f t="shared" si="13"/>
        <v>0</v>
      </c>
      <c r="BH19" s="65">
        <f t="shared" si="13"/>
        <v>0</v>
      </c>
      <c r="BI19" s="65">
        <f t="shared" si="13"/>
        <v>0</v>
      </c>
      <c r="BJ19" s="65">
        <f t="shared" si="13"/>
        <v>0</v>
      </c>
      <c r="BK19" s="65">
        <f t="shared" si="13"/>
        <v>0</v>
      </c>
      <c r="BL19" s="65">
        <f t="shared" si="13"/>
        <v>0</v>
      </c>
      <c r="BM19" s="65">
        <f t="shared" si="13"/>
        <v>0</v>
      </c>
      <c r="BN19" s="65">
        <f t="shared" si="13"/>
        <v>0</v>
      </c>
      <c r="BO19" s="65">
        <f t="shared" si="13"/>
        <v>0</v>
      </c>
      <c r="BP19" s="65">
        <f t="shared" si="13"/>
        <v>0</v>
      </c>
      <c r="BQ19" s="65">
        <f t="shared" si="13"/>
        <v>0</v>
      </c>
      <c r="BR19" s="65"/>
      <c r="BS19" s="65"/>
      <c r="BT19" s="65"/>
      <c r="BU19" s="65">
        <f t="shared" ref="BU19:CC19" si="14">AG28</f>
        <v>0</v>
      </c>
      <c r="BV19" s="65">
        <f t="shared" si="14"/>
        <v>0</v>
      </c>
      <c r="BW19" s="65">
        <f t="shared" si="14"/>
        <v>0</v>
      </c>
      <c r="BX19" s="65">
        <f t="shared" si="14"/>
        <v>0</v>
      </c>
      <c r="BY19" s="65">
        <f t="shared" si="14"/>
        <v>0</v>
      </c>
      <c r="BZ19" s="65">
        <f t="shared" si="14"/>
        <v>0</v>
      </c>
      <c r="CA19" s="65">
        <f t="shared" si="14"/>
        <v>0</v>
      </c>
      <c r="CB19" s="65">
        <f t="shared" si="14"/>
        <v>0</v>
      </c>
      <c r="CC19" s="65">
        <f t="shared" si="14"/>
        <v>0</v>
      </c>
    </row>
    <row r="20" spans="1:81" ht="16.5" customHeight="1" x14ac:dyDescent="0.2">
      <c r="A20" s="61" t="s">
        <v>106</v>
      </c>
      <c r="B20" s="72"/>
      <c r="C20" s="73" t="s">
        <v>107</v>
      </c>
      <c r="D20" s="74">
        <v>0</v>
      </c>
      <c r="E20" s="73"/>
      <c r="F20" s="73" t="s">
        <v>108</v>
      </c>
      <c r="G20" s="74">
        <v>1</v>
      </c>
      <c r="H20" s="73"/>
      <c r="I20" s="73" t="s">
        <v>109</v>
      </c>
      <c r="J20" s="74">
        <v>0</v>
      </c>
      <c r="K20" s="75"/>
      <c r="L20" s="69"/>
      <c r="M20" s="72"/>
      <c r="N20" s="73"/>
      <c r="O20" s="73" t="s">
        <v>107</v>
      </c>
      <c r="P20" s="74">
        <v>0</v>
      </c>
      <c r="Q20" s="73"/>
      <c r="R20" s="73"/>
      <c r="S20" s="73"/>
      <c r="T20" s="73" t="s">
        <v>108</v>
      </c>
      <c r="U20" s="74">
        <v>1</v>
      </c>
      <c r="V20" s="73"/>
      <c r="W20" s="73"/>
      <c r="X20" s="73"/>
      <c r="Y20" s="73" t="s">
        <v>109</v>
      </c>
      <c r="Z20" s="74">
        <v>0</v>
      </c>
      <c r="AA20" s="73"/>
      <c r="AB20" s="75"/>
      <c r="AC20" s="69"/>
      <c r="AD20" s="72"/>
      <c r="AE20" s="73" t="s">
        <v>107</v>
      </c>
      <c r="AF20" s="74">
        <v>0</v>
      </c>
      <c r="AG20" s="73"/>
      <c r="AH20" s="73"/>
      <c r="AI20" s="73"/>
      <c r="AJ20" s="73" t="s">
        <v>108</v>
      </c>
      <c r="AK20" s="74">
        <v>1</v>
      </c>
      <c r="AL20" s="73"/>
      <c r="AM20" s="73"/>
      <c r="AN20" s="73" t="s">
        <v>109</v>
      </c>
      <c r="AO20" s="76">
        <v>0</v>
      </c>
      <c r="AP20" s="56"/>
      <c r="AQ20" s="56"/>
      <c r="AR20" s="56"/>
      <c r="AS20" s="56"/>
      <c r="AT20" s="56"/>
      <c r="AU20" s="56">
        <f t="shared" ref="AU20:BA20" si="15">E24</f>
        <v>0</v>
      </c>
      <c r="AV20" s="56">
        <f t="shared" si="15"/>
        <v>0</v>
      </c>
      <c r="AW20" s="56">
        <f t="shared" si="15"/>
        <v>0</v>
      </c>
      <c r="AX20" s="56">
        <f t="shared" si="15"/>
        <v>0</v>
      </c>
      <c r="AY20" s="56">
        <f t="shared" si="15"/>
        <v>0</v>
      </c>
      <c r="AZ20" s="56">
        <f t="shared" si="15"/>
        <v>0</v>
      </c>
      <c r="BA20" s="56">
        <f t="shared" si="15"/>
        <v>0</v>
      </c>
      <c r="BB20" s="56"/>
      <c r="BC20" s="56"/>
      <c r="BD20" s="56"/>
      <c r="BE20" s="56">
        <f t="shared" ref="BE20:BQ20" si="16">P24</f>
        <v>0</v>
      </c>
      <c r="BF20" s="56">
        <f t="shared" si="16"/>
        <v>0</v>
      </c>
      <c r="BG20" s="56">
        <f t="shared" si="16"/>
        <v>0</v>
      </c>
      <c r="BH20" s="56">
        <f t="shared" si="16"/>
        <v>0</v>
      </c>
      <c r="BI20" s="56">
        <f t="shared" si="16"/>
        <v>0</v>
      </c>
      <c r="BJ20" s="56">
        <f t="shared" si="16"/>
        <v>0</v>
      </c>
      <c r="BK20" s="56">
        <f t="shared" si="16"/>
        <v>0</v>
      </c>
      <c r="BL20" s="56">
        <f t="shared" si="16"/>
        <v>0</v>
      </c>
      <c r="BM20" s="56">
        <f t="shared" si="16"/>
        <v>0</v>
      </c>
      <c r="BN20" s="56">
        <f t="shared" si="16"/>
        <v>0</v>
      </c>
      <c r="BO20" s="56">
        <f t="shared" si="16"/>
        <v>0</v>
      </c>
      <c r="BP20" s="56">
        <f t="shared" si="16"/>
        <v>0</v>
      </c>
      <c r="BQ20" s="56">
        <f t="shared" si="16"/>
        <v>0</v>
      </c>
      <c r="BR20" s="56"/>
      <c r="BS20" s="56"/>
      <c r="BT20" s="56"/>
      <c r="BU20" s="56">
        <f t="shared" ref="BU20:CC20" si="17">AG24</f>
        <v>0</v>
      </c>
      <c r="BV20" s="56">
        <f t="shared" si="17"/>
        <v>0</v>
      </c>
      <c r="BW20" s="56">
        <f t="shared" si="17"/>
        <v>0</v>
      </c>
      <c r="BX20" s="56">
        <f t="shared" si="17"/>
        <v>0</v>
      </c>
      <c r="BY20" s="56">
        <f t="shared" si="17"/>
        <v>0</v>
      </c>
      <c r="BZ20" s="56">
        <f t="shared" si="17"/>
        <v>0</v>
      </c>
      <c r="CA20" s="56">
        <f t="shared" si="17"/>
        <v>0</v>
      </c>
      <c r="CB20" s="56">
        <f t="shared" si="17"/>
        <v>0</v>
      </c>
      <c r="CC20" s="56">
        <f t="shared" si="17"/>
        <v>0</v>
      </c>
    </row>
    <row r="21" spans="1:81" ht="16.5" customHeight="1" x14ac:dyDescent="0.2">
      <c r="A21" s="78" t="s">
        <v>116</v>
      </c>
      <c r="B21" s="79">
        <f>MAX(B19:K19)</f>
        <v>1504</v>
      </c>
      <c r="C21" s="73" t="s">
        <v>107</v>
      </c>
      <c r="D21" s="80">
        <f>+B21*D20</f>
        <v>0</v>
      </c>
      <c r="E21" s="73"/>
      <c r="F21" s="73" t="s">
        <v>108</v>
      </c>
      <c r="G21" s="80">
        <f>+B21*G20</f>
        <v>1504</v>
      </c>
      <c r="H21" s="73"/>
      <c r="I21" s="73" t="s">
        <v>109</v>
      </c>
      <c r="J21" s="80">
        <f>+B21*J20</f>
        <v>0</v>
      </c>
      <c r="K21" s="75"/>
      <c r="L21" s="69"/>
      <c r="M21" s="79">
        <f>MAX(M19:AB19)</f>
        <v>1549.5</v>
      </c>
      <c r="N21" s="73"/>
      <c r="O21" s="73" t="s">
        <v>107</v>
      </c>
      <c r="P21" s="81">
        <f>+M21*P20</f>
        <v>0</v>
      </c>
      <c r="Q21" s="73"/>
      <c r="R21" s="73"/>
      <c r="S21" s="73"/>
      <c r="T21" s="73" t="s">
        <v>108</v>
      </c>
      <c r="U21" s="81">
        <f>+M21*U20</f>
        <v>1549.5</v>
      </c>
      <c r="V21" s="73"/>
      <c r="W21" s="73"/>
      <c r="X21" s="73"/>
      <c r="Y21" s="73" t="s">
        <v>109</v>
      </c>
      <c r="Z21" s="81">
        <f>+M21*Z20</f>
        <v>0</v>
      </c>
      <c r="AA21" s="73"/>
      <c r="AB21" s="75"/>
      <c r="AC21" s="69"/>
      <c r="AD21" s="79">
        <f>MAX(AD19:AO19)</f>
        <v>1561</v>
      </c>
      <c r="AE21" s="73" t="s">
        <v>107</v>
      </c>
      <c r="AF21" s="80">
        <f>+AD21*AF20</f>
        <v>0</v>
      </c>
      <c r="AG21" s="73"/>
      <c r="AH21" s="73"/>
      <c r="AI21" s="73"/>
      <c r="AJ21" s="73" t="s">
        <v>108</v>
      </c>
      <c r="AK21" s="80">
        <f>+AD21*AK20</f>
        <v>1561</v>
      </c>
      <c r="AL21" s="73"/>
      <c r="AM21" s="73"/>
      <c r="AN21" s="73" t="s">
        <v>109</v>
      </c>
      <c r="AO21" s="82">
        <f>+AD21*AO20</f>
        <v>0</v>
      </c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</row>
    <row r="22" spans="1:81" ht="16.5" customHeight="1" x14ac:dyDescent="0.2">
      <c r="A22" s="56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117" t="s">
        <v>103</v>
      </c>
      <c r="U22" s="117"/>
      <c r="V22" s="77">
        <v>3</v>
      </c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56"/>
      <c r="AQ22" s="56"/>
      <c r="AR22" s="56"/>
      <c r="AS22" s="56"/>
      <c r="AT22" s="56"/>
      <c r="AU22" s="56">
        <f t="shared" ref="AU22:BA22" si="18">E32</f>
        <v>2320.5</v>
      </c>
      <c r="AV22" s="56">
        <f t="shared" si="18"/>
        <v>2305</v>
      </c>
      <c r="AW22" s="56">
        <f t="shared" si="18"/>
        <v>2381</v>
      </c>
      <c r="AX22" s="56">
        <f t="shared" si="18"/>
        <v>2416.5</v>
      </c>
      <c r="AY22" s="56">
        <f t="shared" si="18"/>
        <v>2402</v>
      </c>
      <c r="AZ22" s="56">
        <f t="shared" si="18"/>
        <v>2392</v>
      </c>
      <c r="BA22" s="56">
        <f t="shared" si="18"/>
        <v>2348</v>
      </c>
      <c r="BB22" s="56"/>
      <c r="BC22" s="56"/>
      <c r="BD22" s="56"/>
      <c r="BE22" s="56">
        <f t="shared" ref="BE22:BQ22" si="19">P32</f>
        <v>2554.5</v>
      </c>
      <c r="BF22" s="56">
        <f t="shared" si="19"/>
        <v>2544</v>
      </c>
      <c r="BG22" s="56">
        <f t="shared" si="19"/>
        <v>2529</v>
      </c>
      <c r="BH22" s="56">
        <f t="shared" si="19"/>
        <v>2528</v>
      </c>
      <c r="BI22" s="56">
        <f t="shared" si="19"/>
        <v>2473.5</v>
      </c>
      <c r="BJ22" s="56">
        <f t="shared" si="19"/>
        <v>2401</v>
      </c>
      <c r="BK22" s="56">
        <f t="shared" si="19"/>
        <v>2329</v>
      </c>
      <c r="BL22" s="56">
        <f t="shared" si="19"/>
        <v>2345</v>
      </c>
      <c r="BM22" s="56">
        <f t="shared" si="19"/>
        <v>2379</v>
      </c>
      <c r="BN22" s="56">
        <f t="shared" si="19"/>
        <v>2451.5</v>
      </c>
      <c r="BO22" s="56">
        <f t="shared" si="19"/>
        <v>2522.5</v>
      </c>
      <c r="BP22" s="56">
        <f t="shared" si="19"/>
        <v>2548</v>
      </c>
      <c r="BQ22" s="56">
        <f t="shared" si="19"/>
        <v>2569.5</v>
      </c>
      <c r="BR22" s="56"/>
      <c r="BS22" s="56"/>
      <c r="BT22" s="56"/>
      <c r="BU22" s="56">
        <f t="shared" ref="BU22:CC22" si="20">AG32</f>
        <v>2504</v>
      </c>
      <c r="BV22" s="56">
        <f t="shared" si="20"/>
        <v>2468.5</v>
      </c>
      <c r="BW22" s="56">
        <f t="shared" si="20"/>
        <v>2539.5</v>
      </c>
      <c r="BX22" s="56">
        <f t="shared" si="20"/>
        <v>2744</v>
      </c>
      <c r="BY22" s="56">
        <f t="shared" si="20"/>
        <v>2787</v>
      </c>
      <c r="BZ22" s="56">
        <f t="shared" si="20"/>
        <v>2897</v>
      </c>
      <c r="CA22" s="56">
        <f t="shared" si="20"/>
        <v>2893</v>
      </c>
      <c r="CB22" s="56">
        <f t="shared" si="20"/>
        <v>2789</v>
      </c>
      <c r="CC22" s="56">
        <f t="shared" si="20"/>
        <v>2766.5</v>
      </c>
    </row>
    <row r="23" spans="1:81" ht="16.5" customHeight="1" x14ac:dyDescent="0.2">
      <c r="A23" s="64" t="s">
        <v>104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1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1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</row>
    <row r="24" spans="1:81" ht="16.5" customHeight="1" x14ac:dyDescent="0.2">
      <c r="A24" s="64" t="s">
        <v>105</v>
      </c>
      <c r="B24" s="70"/>
      <c r="C24" s="70"/>
      <c r="D24" s="70"/>
      <c r="E24" s="70">
        <f>B23+C23+D23+E23</f>
        <v>0</v>
      </c>
      <c r="F24" s="70">
        <f t="shared" ref="F24:K24" si="21">C23+D23+E23+F23</f>
        <v>0</v>
      </c>
      <c r="G24" s="70">
        <f t="shared" si="21"/>
        <v>0</v>
      </c>
      <c r="H24" s="70">
        <f t="shared" si="21"/>
        <v>0</v>
      </c>
      <c r="I24" s="70">
        <f t="shared" si="21"/>
        <v>0</v>
      </c>
      <c r="J24" s="70">
        <f t="shared" si="21"/>
        <v>0</v>
      </c>
      <c r="K24" s="70">
        <f t="shared" si="21"/>
        <v>0</v>
      </c>
      <c r="L24" s="71"/>
      <c r="M24" s="70"/>
      <c r="N24" s="70"/>
      <c r="O24" s="70"/>
      <c r="P24" s="70">
        <f>M23+N23+O23+P23</f>
        <v>0</v>
      </c>
      <c r="Q24" s="70">
        <f t="shared" ref="Q24:AB24" si="22">N23+O23+P23+Q23</f>
        <v>0</v>
      </c>
      <c r="R24" s="70">
        <f t="shared" si="22"/>
        <v>0</v>
      </c>
      <c r="S24" s="70">
        <f t="shared" si="22"/>
        <v>0</v>
      </c>
      <c r="T24" s="70">
        <f t="shared" si="22"/>
        <v>0</v>
      </c>
      <c r="U24" s="70">
        <f t="shared" si="22"/>
        <v>0</v>
      </c>
      <c r="V24" s="70">
        <f t="shared" si="22"/>
        <v>0</v>
      </c>
      <c r="W24" s="70">
        <f t="shared" si="22"/>
        <v>0</v>
      </c>
      <c r="X24" s="70">
        <f t="shared" si="22"/>
        <v>0</v>
      </c>
      <c r="Y24" s="70">
        <f t="shared" si="22"/>
        <v>0</v>
      </c>
      <c r="Z24" s="70">
        <f t="shared" si="22"/>
        <v>0</v>
      </c>
      <c r="AA24" s="70">
        <f t="shared" si="22"/>
        <v>0</v>
      </c>
      <c r="AB24" s="70">
        <f t="shared" si="22"/>
        <v>0</v>
      </c>
      <c r="AC24" s="71"/>
      <c r="AD24" s="70"/>
      <c r="AE24" s="70"/>
      <c r="AF24" s="70"/>
      <c r="AG24" s="70">
        <f>AD23+AE23+AF23+AG23</f>
        <v>0</v>
      </c>
      <c r="AH24" s="70">
        <f t="shared" ref="AH24:AO24" si="23">AE23+AF23+AG23+AH23</f>
        <v>0</v>
      </c>
      <c r="AI24" s="70">
        <f t="shared" si="23"/>
        <v>0</v>
      </c>
      <c r="AJ24" s="70">
        <f t="shared" si="23"/>
        <v>0</v>
      </c>
      <c r="AK24" s="70">
        <f t="shared" si="23"/>
        <v>0</v>
      </c>
      <c r="AL24" s="70">
        <f t="shared" si="23"/>
        <v>0</v>
      </c>
      <c r="AM24" s="70">
        <f t="shared" si="23"/>
        <v>0</v>
      </c>
      <c r="AN24" s="70">
        <f t="shared" si="23"/>
        <v>0</v>
      </c>
      <c r="AO24" s="70">
        <f t="shared" si="23"/>
        <v>0</v>
      </c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  <c r="CC24" s="65"/>
    </row>
    <row r="25" spans="1:81" ht="16.5" customHeight="1" x14ac:dyDescent="0.2">
      <c r="A25" s="61" t="s">
        <v>106</v>
      </c>
      <c r="B25" s="72"/>
      <c r="C25" s="73" t="s">
        <v>107</v>
      </c>
      <c r="D25" s="74">
        <v>0</v>
      </c>
      <c r="E25" s="73"/>
      <c r="F25" s="73" t="s">
        <v>108</v>
      </c>
      <c r="G25" s="74">
        <v>0</v>
      </c>
      <c r="H25" s="73"/>
      <c r="I25" s="73" t="s">
        <v>109</v>
      </c>
      <c r="J25" s="74">
        <v>0</v>
      </c>
      <c r="K25" s="75"/>
      <c r="L25" s="69"/>
      <c r="M25" s="72"/>
      <c r="N25" s="73"/>
      <c r="O25" s="73" t="s">
        <v>107</v>
      </c>
      <c r="P25" s="74">
        <v>0</v>
      </c>
      <c r="Q25" s="73"/>
      <c r="R25" s="73"/>
      <c r="S25" s="73"/>
      <c r="T25" s="73" t="s">
        <v>108</v>
      </c>
      <c r="U25" s="74">
        <v>0</v>
      </c>
      <c r="V25" s="73"/>
      <c r="W25" s="73"/>
      <c r="X25" s="73"/>
      <c r="Y25" s="73" t="s">
        <v>109</v>
      </c>
      <c r="Z25" s="74">
        <v>0</v>
      </c>
      <c r="AA25" s="73"/>
      <c r="AB25" s="73"/>
      <c r="AC25" s="69"/>
      <c r="AD25" s="72"/>
      <c r="AE25" s="73" t="s">
        <v>107</v>
      </c>
      <c r="AF25" s="74">
        <v>0</v>
      </c>
      <c r="AG25" s="73"/>
      <c r="AH25" s="73"/>
      <c r="AI25" s="73"/>
      <c r="AJ25" s="73" t="s">
        <v>108</v>
      </c>
      <c r="AK25" s="74">
        <v>0</v>
      </c>
      <c r="AL25" s="73"/>
      <c r="AM25" s="73"/>
      <c r="AN25" s="73" t="s">
        <v>109</v>
      </c>
      <c r="AO25" s="74">
        <v>0</v>
      </c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</row>
    <row r="26" spans="1:81" ht="16.5" customHeight="1" x14ac:dyDescent="0.2">
      <c r="A26" s="56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117" t="s">
        <v>103</v>
      </c>
      <c r="U26" s="117"/>
      <c r="V26" s="77">
        <v>4</v>
      </c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</row>
    <row r="27" spans="1:81" ht="16.5" customHeight="1" x14ac:dyDescent="0.2">
      <c r="A27" s="64" t="s">
        <v>104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1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1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</row>
    <row r="28" spans="1:81" ht="16.5" customHeight="1" x14ac:dyDescent="0.2">
      <c r="A28" s="64" t="s">
        <v>105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1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1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</row>
    <row r="29" spans="1:81" ht="16.5" customHeight="1" x14ac:dyDescent="0.2">
      <c r="A29" s="61" t="s">
        <v>106</v>
      </c>
      <c r="B29" s="72"/>
      <c r="C29" s="73" t="s">
        <v>107</v>
      </c>
      <c r="D29" s="74">
        <v>0</v>
      </c>
      <c r="E29" s="73"/>
      <c r="F29" s="73" t="s">
        <v>108</v>
      </c>
      <c r="G29" s="74">
        <v>0</v>
      </c>
      <c r="H29" s="73"/>
      <c r="I29" s="73" t="s">
        <v>109</v>
      </c>
      <c r="J29" s="74">
        <v>0</v>
      </c>
      <c r="K29" s="75"/>
      <c r="L29" s="69"/>
      <c r="M29" s="72"/>
      <c r="N29" s="73"/>
      <c r="O29" s="73" t="s">
        <v>107</v>
      </c>
      <c r="P29" s="74">
        <v>0</v>
      </c>
      <c r="Q29" s="73"/>
      <c r="R29" s="73"/>
      <c r="S29" s="73"/>
      <c r="T29" s="73" t="s">
        <v>108</v>
      </c>
      <c r="U29" s="74">
        <v>0</v>
      </c>
      <c r="V29" s="73"/>
      <c r="W29" s="73"/>
      <c r="X29" s="73"/>
      <c r="Y29" s="73" t="s">
        <v>109</v>
      </c>
      <c r="Z29" s="74">
        <v>0</v>
      </c>
      <c r="AA29" s="73"/>
      <c r="AB29" s="75"/>
      <c r="AC29" s="69"/>
      <c r="AD29" s="72"/>
      <c r="AE29" s="73" t="s">
        <v>107</v>
      </c>
      <c r="AF29" s="74">
        <v>0</v>
      </c>
      <c r="AG29" s="73"/>
      <c r="AH29" s="73"/>
      <c r="AI29" s="73"/>
      <c r="AJ29" s="73" t="s">
        <v>108</v>
      </c>
      <c r="AK29" s="74">
        <v>0</v>
      </c>
      <c r="AL29" s="73"/>
      <c r="AM29" s="73"/>
      <c r="AN29" s="73" t="s">
        <v>109</v>
      </c>
      <c r="AO29" s="76">
        <v>0</v>
      </c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</row>
    <row r="30" spans="1:81" ht="16.5" customHeight="1" x14ac:dyDescent="0.2">
      <c r="A30" s="56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117" t="s">
        <v>103</v>
      </c>
      <c r="U30" s="117"/>
      <c r="V30" s="68" t="s">
        <v>110</v>
      </c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</row>
    <row r="31" spans="1:81" ht="16.5" customHeight="1" x14ac:dyDescent="0.2">
      <c r="A31" s="64" t="s">
        <v>104</v>
      </c>
      <c r="B31" s="70">
        <f>B13+B18+B23+B27</f>
        <v>547</v>
      </c>
      <c r="C31" s="70">
        <f t="shared" ref="C31:K31" si="24">C13+C18+C23+C27</f>
        <v>585.5</v>
      </c>
      <c r="D31" s="70">
        <f t="shared" si="24"/>
        <v>582</v>
      </c>
      <c r="E31" s="70">
        <f t="shared" si="24"/>
        <v>606</v>
      </c>
      <c r="F31" s="70">
        <f t="shared" si="24"/>
        <v>531.5</v>
      </c>
      <c r="G31" s="70">
        <f t="shared" si="24"/>
        <v>661.5</v>
      </c>
      <c r="H31" s="70">
        <f t="shared" si="24"/>
        <v>617.5</v>
      </c>
      <c r="I31" s="70">
        <f t="shared" si="24"/>
        <v>591.5</v>
      </c>
      <c r="J31" s="70">
        <f t="shared" si="24"/>
        <v>521.5</v>
      </c>
      <c r="K31" s="70">
        <f t="shared" si="24"/>
        <v>617.5</v>
      </c>
      <c r="L31" s="71"/>
      <c r="M31" s="70">
        <f>M13+M18+M23+M27</f>
        <v>644</v>
      </c>
      <c r="N31" s="70">
        <f t="shared" ref="N31:AB31" si="25">N13+N18+N23+N27</f>
        <v>649</v>
      </c>
      <c r="O31" s="70">
        <f t="shared" si="25"/>
        <v>623</v>
      </c>
      <c r="P31" s="70">
        <f t="shared" si="25"/>
        <v>638.5</v>
      </c>
      <c r="Q31" s="70">
        <f t="shared" si="25"/>
        <v>633.5</v>
      </c>
      <c r="R31" s="70">
        <f t="shared" si="25"/>
        <v>634</v>
      </c>
      <c r="S31" s="70">
        <f t="shared" si="25"/>
        <v>622</v>
      </c>
      <c r="T31" s="70">
        <f t="shared" si="25"/>
        <v>584</v>
      </c>
      <c r="U31" s="70">
        <f t="shared" si="25"/>
        <v>561</v>
      </c>
      <c r="V31" s="70">
        <f t="shared" si="25"/>
        <v>562</v>
      </c>
      <c r="W31" s="70">
        <f t="shared" si="25"/>
        <v>638</v>
      </c>
      <c r="X31" s="70">
        <f t="shared" si="25"/>
        <v>618</v>
      </c>
      <c r="Y31" s="70">
        <f t="shared" si="25"/>
        <v>633.5</v>
      </c>
      <c r="Z31" s="70">
        <f t="shared" si="25"/>
        <v>633</v>
      </c>
      <c r="AA31" s="70">
        <f t="shared" si="25"/>
        <v>663.5</v>
      </c>
      <c r="AB31" s="70">
        <f t="shared" si="25"/>
        <v>639.5</v>
      </c>
      <c r="AC31" s="71"/>
      <c r="AD31" s="70">
        <f>AD13+AD18+AD23+AD27</f>
        <v>641.5</v>
      </c>
      <c r="AE31" s="70">
        <f t="shared" ref="AE31:AO31" si="26">AE13+AE18+AE23+AE27</f>
        <v>649.5</v>
      </c>
      <c r="AF31" s="70">
        <f t="shared" si="26"/>
        <v>570.5</v>
      </c>
      <c r="AG31" s="70">
        <f t="shared" si="26"/>
        <v>642.5</v>
      </c>
      <c r="AH31" s="70">
        <f t="shared" si="26"/>
        <v>606</v>
      </c>
      <c r="AI31" s="70">
        <f t="shared" si="26"/>
        <v>720.5</v>
      </c>
      <c r="AJ31" s="70">
        <f t="shared" si="26"/>
        <v>775</v>
      </c>
      <c r="AK31" s="70">
        <f t="shared" si="26"/>
        <v>685.5</v>
      </c>
      <c r="AL31" s="70">
        <f t="shared" si="26"/>
        <v>716</v>
      </c>
      <c r="AM31" s="70">
        <f t="shared" si="26"/>
        <v>716.5</v>
      </c>
      <c r="AN31" s="70">
        <f t="shared" si="26"/>
        <v>671</v>
      </c>
      <c r="AO31" s="70">
        <f t="shared" si="26"/>
        <v>663</v>
      </c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</row>
    <row r="32" spans="1:81" ht="16.5" customHeight="1" x14ac:dyDescent="0.2">
      <c r="A32" s="64" t="s">
        <v>105</v>
      </c>
      <c r="B32" s="70"/>
      <c r="C32" s="70"/>
      <c r="D32" s="70"/>
      <c r="E32" s="70">
        <f>B31+C31+D31+E31</f>
        <v>2320.5</v>
      </c>
      <c r="F32" s="70">
        <f t="shared" ref="F32:K32" si="27">C31+D31+E31+F31</f>
        <v>2305</v>
      </c>
      <c r="G32" s="70">
        <f t="shared" si="27"/>
        <v>2381</v>
      </c>
      <c r="H32" s="70">
        <f t="shared" si="27"/>
        <v>2416.5</v>
      </c>
      <c r="I32" s="70">
        <f t="shared" si="27"/>
        <v>2402</v>
      </c>
      <c r="J32" s="70">
        <f t="shared" si="27"/>
        <v>2392</v>
      </c>
      <c r="K32" s="70">
        <f t="shared" si="27"/>
        <v>2348</v>
      </c>
      <c r="L32" s="71"/>
      <c r="M32" s="70"/>
      <c r="N32" s="70"/>
      <c r="O32" s="70"/>
      <c r="P32" s="70">
        <f>M31+N31+O31+P31</f>
        <v>2554.5</v>
      </c>
      <c r="Q32" s="70">
        <f t="shared" ref="Q32:AB32" si="28">N31+O31+P31+Q31</f>
        <v>2544</v>
      </c>
      <c r="R32" s="70">
        <f t="shared" si="28"/>
        <v>2529</v>
      </c>
      <c r="S32" s="70">
        <f t="shared" si="28"/>
        <v>2528</v>
      </c>
      <c r="T32" s="70">
        <f t="shared" si="28"/>
        <v>2473.5</v>
      </c>
      <c r="U32" s="70">
        <f t="shared" si="28"/>
        <v>2401</v>
      </c>
      <c r="V32" s="70">
        <f t="shared" si="28"/>
        <v>2329</v>
      </c>
      <c r="W32" s="70">
        <f t="shared" si="28"/>
        <v>2345</v>
      </c>
      <c r="X32" s="70">
        <f t="shared" si="28"/>
        <v>2379</v>
      </c>
      <c r="Y32" s="70">
        <f t="shared" si="28"/>
        <v>2451.5</v>
      </c>
      <c r="Z32" s="70">
        <f t="shared" si="28"/>
        <v>2522.5</v>
      </c>
      <c r="AA32" s="70">
        <f t="shared" si="28"/>
        <v>2548</v>
      </c>
      <c r="AB32" s="70">
        <f t="shared" si="28"/>
        <v>2569.5</v>
      </c>
      <c r="AC32" s="71"/>
      <c r="AD32" s="70"/>
      <c r="AE32" s="70"/>
      <c r="AF32" s="70"/>
      <c r="AG32" s="70">
        <f>AD31+AE31+AF31+AG31</f>
        <v>2504</v>
      </c>
      <c r="AH32" s="70">
        <f t="shared" ref="AH32:AO32" si="29">AE31+AF31+AG31+AH31</f>
        <v>2468.5</v>
      </c>
      <c r="AI32" s="70">
        <f t="shared" si="29"/>
        <v>2539.5</v>
      </c>
      <c r="AJ32" s="70">
        <f t="shared" si="29"/>
        <v>2744</v>
      </c>
      <c r="AK32" s="70">
        <f t="shared" si="29"/>
        <v>2787</v>
      </c>
      <c r="AL32" s="70">
        <f t="shared" si="29"/>
        <v>2897</v>
      </c>
      <c r="AM32" s="70">
        <f t="shared" si="29"/>
        <v>2893</v>
      </c>
      <c r="AN32" s="70">
        <f t="shared" si="29"/>
        <v>2789</v>
      </c>
      <c r="AO32" s="70">
        <f t="shared" si="29"/>
        <v>2766.5</v>
      </c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</row>
    <row r="33" spans="1:81" x14ac:dyDescent="0.2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</row>
    <row r="34" spans="1:81" x14ac:dyDescent="0.2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118"/>
      <c r="R34" s="118"/>
      <c r="S34" s="118"/>
      <c r="T34" s="118"/>
      <c r="U34" s="118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</row>
    <row r="35" spans="1:81" x14ac:dyDescent="0.2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65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</row>
    <row r="36" spans="1:81" x14ac:dyDescent="0.2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65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</row>
    <row r="37" spans="1:81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65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</row>
    <row r="38" spans="1:81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65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</row>
    <row r="39" spans="1:81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65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</row>
    <row r="40" spans="1:81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65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</row>
    <row r="41" spans="1:81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65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</row>
    <row r="42" spans="1:81" x14ac:dyDescent="0.2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65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</row>
    <row r="43" spans="1:81" x14ac:dyDescent="0.2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65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</row>
    <row r="44" spans="1:8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65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</row>
    <row r="45" spans="1:81" x14ac:dyDescent="0.2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65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</row>
    <row r="46" spans="1:81" x14ac:dyDescent="0.2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65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</row>
    <row r="47" spans="1:81" x14ac:dyDescent="0.2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65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</row>
    <row r="48" spans="1:81" x14ac:dyDescent="0.2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65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</row>
    <row r="49" spans="1:81" x14ac:dyDescent="0.2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</row>
    <row r="50" spans="1:81" x14ac:dyDescent="0.2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</row>
    <row r="51" spans="1:81" x14ac:dyDescent="0.2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</row>
    <row r="52" spans="1:81" x14ac:dyDescent="0.2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</row>
    <row r="53" spans="1:81" x14ac:dyDescent="0.2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</row>
    <row r="54" spans="1:81" x14ac:dyDescent="0.2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</row>
    <row r="55" spans="1:81" x14ac:dyDescent="0.2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</row>
    <row r="56" spans="1:81" x14ac:dyDescent="0.2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</row>
    <row r="57" spans="1:81" x14ac:dyDescent="0.2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</row>
    <row r="58" spans="1:81" x14ac:dyDescent="0.2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</row>
    <row r="59" spans="1:81" x14ac:dyDescent="0.2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</row>
    <row r="60" spans="1:81" x14ac:dyDescent="0.2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6"/>
      <c r="CB60" s="56"/>
      <c r="CC60" s="56"/>
    </row>
    <row r="61" spans="1:81" x14ac:dyDescent="0.2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</row>
    <row r="62" spans="1:81" x14ac:dyDescent="0.2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</row>
    <row r="63" spans="1:81" x14ac:dyDescent="0.2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</row>
    <row r="64" spans="1:81" x14ac:dyDescent="0.2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</row>
    <row r="65" spans="1:81" x14ac:dyDescent="0.2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</row>
    <row r="66" spans="1:81" x14ac:dyDescent="0.2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</row>
    <row r="67" spans="1:81" x14ac:dyDescent="0.2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</row>
    <row r="68" spans="1:81" x14ac:dyDescent="0.2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</row>
    <row r="69" spans="1:81" x14ac:dyDescent="0.2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</row>
    <row r="70" spans="1:81" x14ac:dyDescent="0.2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</row>
    <row r="71" spans="1:81" x14ac:dyDescent="0.2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</row>
    <row r="72" spans="1:81" x14ac:dyDescent="0.2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</row>
    <row r="73" spans="1:81" x14ac:dyDescent="0.2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</row>
    <row r="74" spans="1:81" x14ac:dyDescent="0.2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</row>
    <row r="75" spans="1:81" x14ac:dyDescent="0.2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</row>
    <row r="76" spans="1:81" x14ac:dyDescent="0.2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</row>
    <row r="77" spans="1:81" x14ac:dyDescent="0.2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</row>
    <row r="78" spans="1:81" x14ac:dyDescent="0.2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56"/>
      <c r="BV78" s="56"/>
      <c r="BW78" s="56"/>
      <c r="BX78" s="56"/>
      <c r="BY78" s="56"/>
      <c r="BZ78" s="56"/>
      <c r="CA78" s="56"/>
      <c r="CB78" s="56"/>
      <c r="CC78" s="56"/>
    </row>
    <row r="79" spans="1:81" x14ac:dyDescent="0.2">
      <c r="A79" s="56"/>
      <c r="B79" s="56"/>
      <c r="C79" s="56"/>
      <c r="D79" s="56"/>
      <c r="E79" s="56"/>
      <c r="F79" s="56"/>
      <c r="G79" s="6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56"/>
      <c r="BV79" s="56"/>
      <c r="BW79" s="56"/>
      <c r="BX79" s="56"/>
      <c r="BY79" s="56"/>
      <c r="BZ79" s="56"/>
      <c r="CA79" s="56"/>
      <c r="CB79" s="56"/>
      <c r="CC79" s="56"/>
    </row>
    <row r="80" spans="1:81" x14ac:dyDescent="0.2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  <c r="BP80" s="56"/>
      <c r="BQ80" s="56"/>
      <c r="BR80" s="56"/>
      <c r="BS80" s="56"/>
      <c r="BT80" s="56"/>
      <c r="BU80" s="56"/>
      <c r="BV80" s="56"/>
      <c r="BW80" s="56"/>
      <c r="BX80" s="56"/>
      <c r="BY80" s="56"/>
      <c r="BZ80" s="56"/>
      <c r="CA80" s="56"/>
      <c r="CB80" s="56"/>
      <c r="CC80" s="56"/>
    </row>
    <row r="81" spans="1:81" x14ac:dyDescent="0.2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56"/>
      <c r="BV81" s="56"/>
      <c r="BW81" s="56"/>
      <c r="BX81" s="56"/>
      <c r="BY81" s="56"/>
      <c r="BZ81" s="56"/>
      <c r="CA81" s="56"/>
      <c r="CB81" s="56"/>
      <c r="CC81" s="56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2:U22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G-1</vt:lpstr>
      <vt:lpstr>G-2</vt:lpstr>
      <vt:lpstr>G-Totales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2016-10-31T21:06:27Z</cp:lastPrinted>
  <dcterms:created xsi:type="dcterms:W3CDTF">1998-04-02T13:38:56Z</dcterms:created>
  <dcterms:modified xsi:type="dcterms:W3CDTF">2018-08-16T23:14:44Z</dcterms:modified>
</cp:coreProperties>
</file>