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038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I33" i="4689" l="1"/>
  <c r="I3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3" i="4689"/>
  <c r="I32" i="4689"/>
  <c r="I31" i="4689"/>
  <c r="J31" i="4689" s="1"/>
  <c r="J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AM24" i="4688" l="1"/>
  <c r="CA20" i="4688" s="1"/>
  <c r="AO24" i="4688"/>
  <c r="CC20" i="4688" s="1"/>
  <c r="J37" i="4689"/>
  <c r="D30" i="4688" s="1"/>
  <c r="J10" i="4689"/>
  <c r="D15" i="4688" s="1"/>
  <c r="J28" i="4689"/>
  <c r="D25" i="4688" s="1"/>
  <c r="AH24" i="4688"/>
  <c r="BV20" i="4688" s="1"/>
  <c r="AJ24" i="4688"/>
  <c r="BX20" i="4688" s="1"/>
  <c r="AL24" i="4688"/>
  <c r="BZ20" i="4688" s="1"/>
  <c r="AN24" i="4688"/>
  <c r="CB20" i="4688" s="1"/>
  <c r="J32" i="4689"/>
  <c r="U25" i="4688" s="1"/>
  <c r="J34" i="4689"/>
  <c r="AF25" i="4688" s="1"/>
  <c r="J40" i="4689"/>
  <c r="P30" i="4688" s="1"/>
  <c r="J16" i="4689"/>
  <c r="AF15" i="4688" s="1"/>
  <c r="J13" i="4689"/>
  <c r="P15" i="4688" s="1"/>
  <c r="T17" i="4681"/>
  <c r="AL29" i="4688"/>
  <c r="BZ19" i="4688" s="1"/>
  <c r="AN29" i="4688"/>
  <c r="CB19" i="4688" s="1"/>
  <c r="J44" i="4689"/>
  <c r="AF30" i="4688"/>
  <c r="J45" i="4689"/>
  <c r="J41" i="4689"/>
  <c r="J42" i="4689"/>
  <c r="J38" i="4689"/>
  <c r="J39" i="4689"/>
  <c r="AO25" i="4688"/>
  <c r="J35" i="4689"/>
  <c r="P25" i="4688"/>
  <c r="Z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W34" i="4688"/>
  <c r="BL22" i="4688" s="1"/>
  <c r="R34" i="4688"/>
  <c r="BG22" i="4688" s="1"/>
  <c r="AH34" i="4688"/>
  <c r="BV22" i="4688" s="1"/>
  <c r="I34" i="4688"/>
  <c r="AY22" i="4688" s="1"/>
  <c r="U23" i="4678"/>
  <c r="H34" i="4688"/>
  <c r="AX22" i="4688" s="1"/>
  <c r="AI34" i="4688"/>
  <c r="BW22" i="4688" s="1"/>
  <c r="AL34" i="4688"/>
  <c r="BZ22" i="4688" s="1"/>
  <c r="AM34" i="4688"/>
  <c r="CA22" i="4688" s="1"/>
  <c r="AO34" i="4688"/>
  <c r="CC22" i="4688" s="1"/>
  <c r="AJ34" i="4688"/>
  <c r="B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<sst xmlns="http://schemas.openxmlformats.org/spreadsheetml/2006/main" count="691" uniqueCount="153">
  <si>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</si>
  <si>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</si>
  <si>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</si>
  <si>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</si>
  <si>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</si>
  <si>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</si>
  <si>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</si>
  <si>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</si>
  <si>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</si>
  <si>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</si>
  <si>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</si>
  <si>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</si>
  <si>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</si>
  <si>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</si>
  <si>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</si>
  <si>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</si>
  <si>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</si>
  <si>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</si>
  <si>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</si>
  <si>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</si>
  <si>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</si>
  <si>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</si>
  <si>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</si>
  <si>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</si>
  <si>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</si>
  <si>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</si>
  <si>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</si>
  <si>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</si>
  <si>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</si>
  <si>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</si>
  <si>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</si>
  <si>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</si>
  <si>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</si>
  <si>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</si>
  <si>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</si>
  <si>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</si>
  <si>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</si>
  <si>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</si>
  <si>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</si>
  <si>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</si>
  <si>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</si>
  <si>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</si>
  <si>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</si>
  <si>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</si>
  <si>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</si>
  <si>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</si>
  <si>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</si>
  <si>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</si>
  <si>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</si>
  <si>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</si>
  <si>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</si>
  <si>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</si>
  <si>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</si>
  <si>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</si>
  <si>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</si>
  <si>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</si>
  <si>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</si>
  <si>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</si>
  <si>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</si>
  <si>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</si>
  <si>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</si>
  <si>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</si>
  <si>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</si>
  <si>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</si>
  <si>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</si>
  <si>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</si>
  <si>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</si>
  <si>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</si>
  <si>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</si>
  <si>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</si>
  <si>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</si>
  <si>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</si>
  <si>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</si>
  <si>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</si>
  <si>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</si>
  <si>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</si>
  <si>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</si>
  <si>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</si>
  <si>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</si>
  <si>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</si>
  <si>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</si>
  <si>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</si>
  <si>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</si>
  <si>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</si>
  <si>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</si>
  <si>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</si>
  <si>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</si>
  <si>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</si>
  <si>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</si>
  <si>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</si>
  <si>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</si>
  <si>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</si>
  <si>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</si>
  <si>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</si>
  <si>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</si>
  <si>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</si>
  <si>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</si>
  <si>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</si>
  <si>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</si>
  <si>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</si>
  <si>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</si>
  <si>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</si>
  <si>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</si>
  <si>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</si>
  <si>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</si>
  <si>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</si>
  <si>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</si>
  <si>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</si>
  <si>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</si>
  <si>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</si>
  <si>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</si>
  <si>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</si>
  <si>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</si>
  <si>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</si>
  <si>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</si>
  <si>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</si>
  <si>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</si>
  <si>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</si>
  <si>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</si>
  <si>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</si>
  <si>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</si>
  <si>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</si>
  <si>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</si>
  <si>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</si>
  <si>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</si>
  <si>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</si>
  <si>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</si>
  <si>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</si>
  <si>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</si>
  <si>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</si>
  <si>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</si>
  <si>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</si>
  <si>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</si>
  <si>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</si>
  <si>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</si>
  <si>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</si>
  <si>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</si>
  <si>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</si>
  <si>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</si>
  <si>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</si>
  <si>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</si>
  <si>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</si>
  <si>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</si>
  <si>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</si>
  <si>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</si>
  <si>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</si>
  <si>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</si>
  <si>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</si>
  <si>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38</t>
  </si>
  <si>
    <t>JULIO VASQUEZ</t>
  </si>
  <si>
    <t>IVAN FONSECA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</si>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</sst>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257</c:v>
                </c:pt>
                <c:pt idx="1">
                  <c:v>222.5</c:v>
                </c:pt>
                <c:pt idx="2">
                  <c:v>220</c:v>
                </c:pt>
                <c:pt idx="3">
                  <c:v>166.5</c:v>
                </c:pt>
                <c:pt idx="4">
                  <c:v>165.5</c:v>
                </c:pt>
                <c:pt idx="5">
                  <c:v>165.5</c:v>
                </c:pt>
                <c:pt idx="6">
                  <c:v>169</c:v>
                </c:pt>
                <c:pt idx="7">
                  <c:v>172.5</c:v>
                </c:pt>
                <c:pt idx="8">
                  <c:v>175</c:v>
                </c:pt>
                <c:pt idx="9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314696"/>
        <c:axId val="170638064"/>
      </c:barChart>
      <c:catAx>
        <c:axId val="10231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3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3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31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714.5</c:v>
                </c:pt>
                <c:pt idx="1">
                  <c:v>791.5</c:v>
                </c:pt>
                <c:pt idx="2">
                  <c:v>768.5</c:v>
                </c:pt>
                <c:pt idx="3">
                  <c:v>645</c:v>
                </c:pt>
                <c:pt idx="4">
                  <c:v>594.5</c:v>
                </c:pt>
                <c:pt idx="5">
                  <c:v>660.5</c:v>
                </c:pt>
                <c:pt idx="6">
                  <c:v>640.5</c:v>
                </c:pt>
                <c:pt idx="7">
                  <c:v>614.5</c:v>
                </c:pt>
                <c:pt idx="8">
                  <c:v>638.5</c:v>
                </c:pt>
                <c:pt idx="9">
                  <c:v>622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38432"/>
        <c:axId val="172072464"/>
      </c:barChart>
      <c:catAx>
        <c:axId val="1691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638</c:v>
                </c:pt>
                <c:pt idx="1">
                  <c:v>645.5</c:v>
                </c:pt>
                <c:pt idx="2">
                  <c:v>654</c:v>
                </c:pt>
                <c:pt idx="3">
                  <c:v>660.5</c:v>
                </c:pt>
                <c:pt idx="4">
                  <c:v>722.5</c:v>
                </c:pt>
                <c:pt idx="5">
                  <c:v>697.5</c:v>
                </c:pt>
                <c:pt idx="6">
                  <c:v>672.5</c:v>
                </c:pt>
                <c:pt idx="7">
                  <c:v>752</c:v>
                </c:pt>
                <c:pt idx="8">
                  <c:v>735.5</c:v>
                </c:pt>
                <c:pt idx="9">
                  <c:v>772</c:v>
                </c:pt>
                <c:pt idx="10">
                  <c:v>777.5</c:v>
                </c:pt>
                <c:pt idx="11">
                  <c:v>662.5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73248"/>
        <c:axId val="172073640"/>
      </c:barChart>
      <c:catAx>
        <c:axId val="1720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3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609.5</c:v>
                </c:pt>
                <c:pt idx="1">
                  <c:v>638.5</c:v>
                </c:pt>
                <c:pt idx="2">
                  <c:v>631</c:v>
                </c:pt>
                <c:pt idx="3">
                  <c:v>647</c:v>
                </c:pt>
                <c:pt idx="4">
                  <c:v>671.5</c:v>
                </c:pt>
                <c:pt idx="5">
                  <c:v>700.5</c:v>
                </c:pt>
                <c:pt idx="6">
                  <c:v>663</c:v>
                </c:pt>
                <c:pt idx="7">
                  <c:v>606</c:v>
                </c:pt>
                <c:pt idx="8">
                  <c:v>610</c:v>
                </c:pt>
                <c:pt idx="9">
                  <c:v>645</c:v>
                </c:pt>
                <c:pt idx="10">
                  <c:v>664.5</c:v>
                </c:pt>
                <c:pt idx="11">
                  <c:v>685.5</c:v>
                </c:pt>
                <c:pt idx="12">
                  <c:v>684.5</c:v>
                </c:pt>
                <c:pt idx="13">
                  <c:v>721.5</c:v>
                </c:pt>
                <c:pt idx="14">
                  <c:v>699.5</c:v>
                </c:pt>
                <c:pt idx="15">
                  <c:v>632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74424"/>
        <c:axId val="172074816"/>
      </c:barChart>
      <c:catAx>
        <c:axId val="17207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7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866</c:v>
                </c:pt>
                <c:pt idx="4">
                  <c:v>774.5</c:v>
                </c:pt>
                <c:pt idx="5">
                  <c:v>717.5</c:v>
                </c:pt>
                <c:pt idx="6">
                  <c:v>666.5</c:v>
                </c:pt>
                <c:pt idx="7">
                  <c:v>672.5</c:v>
                </c:pt>
                <c:pt idx="8">
                  <c:v>682</c:v>
                </c:pt>
                <c:pt idx="9">
                  <c:v>674.5</c:v>
                </c:pt>
                <c:pt idx="13">
                  <c:v>711</c:v>
                </c:pt>
                <c:pt idx="14">
                  <c:v>767</c:v>
                </c:pt>
                <c:pt idx="15">
                  <c:v>870</c:v>
                </c:pt>
                <c:pt idx="16">
                  <c:v>921.5</c:v>
                </c:pt>
                <c:pt idx="17">
                  <c:v>958.5</c:v>
                </c:pt>
                <c:pt idx="18">
                  <c:v>930</c:v>
                </c:pt>
                <c:pt idx="19">
                  <c:v>869</c:v>
                </c:pt>
                <c:pt idx="20">
                  <c:v>816.5</c:v>
                </c:pt>
                <c:pt idx="21">
                  <c:v>764.5</c:v>
                </c:pt>
                <c:pt idx="22">
                  <c:v>731</c:v>
                </c:pt>
                <c:pt idx="23">
                  <c:v>719.5</c:v>
                </c:pt>
                <c:pt idx="24">
                  <c:v>708</c:v>
                </c:pt>
                <c:pt idx="25">
                  <c:v>689</c:v>
                </c:pt>
                <c:pt idx="29">
                  <c:v>630.5</c:v>
                </c:pt>
                <c:pt idx="30">
                  <c:v>698</c:v>
                </c:pt>
                <c:pt idx="31">
                  <c:v>772.5</c:v>
                </c:pt>
                <c:pt idx="32">
                  <c:v>766.5</c:v>
                </c:pt>
                <c:pt idx="33">
                  <c:v>849.5</c:v>
                </c:pt>
                <c:pt idx="34">
                  <c:v>900.5</c:v>
                </c:pt>
                <c:pt idx="35">
                  <c:v>962.5</c:v>
                </c:pt>
                <c:pt idx="36">
                  <c:v>1065.5</c:v>
                </c:pt>
                <c:pt idx="37">
                  <c:v>1086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916</c:v>
                </c:pt>
                <c:pt idx="4">
                  <c:v>921</c:v>
                </c:pt>
                <c:pt idx="5">
                  <c:v>884.5</c:v>
                </c:pt>
                <c:pt idx="6">
                  <c:v>850</c:v>
                </c:pt>
                <c:pt idx="7">
                  <c:v>815</c:v>
                </c:pt>
                <c:pt idx="8">
                  <c:v>823.5</c:v>
                </c:pt>
                <c:pt idx="9">
                  <c:v>825</c:v>
                </c:pt>
                <c:pt idx="13">
                  <c:v>866.5</c:v>
                </c:pt>
                <c:pt idx="14">
                  <c:v>870</c:v>
                </c:pt>
                <c:pt idx="15">
                  <c:v>832.5</c:v>
                </c:pt>
                <c:pt idx="16">
                  <c:v>820.5</c:v>
                </c:pt>
                <c:pt idx="17">
                  <c:v>797</c:v>
                </c:pt>
                <c:pt idx="18">
                  <c:v>774.5</c:v>
                </c:pt>
                <c:pt idx="19">
                  <c:v>786</c:v>
                </c:pt>
                <c:pt idx="20">
                  <c:v>795.5</c:v>
                </c:pt>
                <c:pt idx="21">
                  <c:v>848.5</c:v>
                </c:pt>
                <c:pt idx="22">
                  <c:v>893.5</c:v>
                </c:pt>
                <c:pt idx="23">
                  <c:v>945.5</c:v>
                </c:pt>
                <c:pt idx="24">
                  <c:v>971</c:v>
                </c:pt>
                <c:pt idx="25">
                  <c:v>938.5</c:v>
                </c:pt>
                <c:pt idx="29">
                  <c:v>910.5</c:v>
                </c:pt>
                <c:pt idx="30">
                  <c:v>925</c:v>
                </c:pt>
                <c:pt idx="31">
                  <c:v>918</c:v>
                </c:pt>
                <c:pt idx="32">
                  <c:v>946.5</c:v>
                </c:pt>
                <c:pt idx="33">
                  <c:v>947</c:v>
                </c:pt>
                <c:pt idx="34">
                  <c:v>913.5</c:v>
                </c:pt>
                <c:pt idx="35">
                  <c:v>897.5</c:v>
                </c:pt>
                <c:pt idx="36">
                  <c:v>887</c:v>
                </c:pt>
                <c:pt idx="37">
                  <c:v>832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1137.5</c:v>
                </c:pt>
                <c:pt idx="4">
                  <c:v>1104</c:v>
                </c:pt>
                <c:pt idx="5">
                  <c:v>1066.5</c:v>
                </c:pt>
                <c:pt idx="6">
                  <c:v>1024</c:v>
                </c:pt>
                <c:pt idx="7">
                  <c:v>1022.5</c:v>
                </c:pt>
                <c:pt idx="8">
                  <c:v>1048.5</c:v>
                </c:pt>
                <c:pt idx="9">
                  <c:v>1016</c:v>
                </c:pt>
                <c:pt idx="13">
                  <c:v>948.5</c:v>
                </c:pt>
                <c:pt idx="14">
                  <c:v>951</c:v>
                </c:pt>
                <c:pt idx="15">
                  <c:v>947.5</c:v>
                </c:pt>
                <c:pt idx="16">
                  <c:v>940</c:v>
                </c:pt>
                <c:pt idx="17">
                  <c:v>885.5</c:v>
                </c:pt>
                <c:pt idx="18">
                  <c:v>875</c:v>
                </c:pt>
                <c:pt idx="19">
                  <c:v>869</c:v>
                </c:pt>
                <c:pt idx="20">
                  <c:v>913.5</c:v>
                </c:pt>
                <c:pt idx="21">
                  <c:v>992</c:v>
                </c:pt>
                <c:pt idx="22">
                  <c:v>1055</c:v>
                </c:pt>
                <c:pt idx="23">
                  <c:v>1091</c:v>
                </c:pt>
                <c:pt idx="24">
                  <c:v>1112</c:v>
                </c:pt>
                <c:pt idx="25">
                  <c:v>1110</c:v>
                </c:pt>
                <c:pt idx="29">
                  <c:v>1057</c:v>
                </c:pt>
                <c:pt idx="30">
                  <c:v>1059.5</c:v>
                </c:pt>
                <c:pt idx="31">
                  <c:v>1044</c:v>
                </c:pt>
                <c:pt idx="32">
                  <c:v>1040</c:v>
                </c:pt>
                <c:pt idx="33">
                  <c:v>1048</c:v>
                </c:pt>
                <c:pt idx="34">
                  <c:v>1043.5</c:v>
                </c:pt>
                <c:pt idx="35">
                  <c:v>1072</c:v>
                </c:pt>
                <c:pt idx="36">
                  <c:v>1084.5</c:v>
                </c:pt>
                <c:pt idx="37">
                  <c:v>1029.5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2919.5</c:v>
                </c:pt>
                <c:pt idx="4">
                  <c:v>2799.5</c:v>
                </c:pt>
                <c:pt idx="5">
                  <c:v>2668.5</c:v>
                </c:pt>
                <c:pt idx="6">
                  <c:v>2540.5</c:v>
                </c:pt>
                <c:pt idx="7">
                  <c:v>2510</c:v>
                </c:pt>
                <c:pt idx="8">
                  <c:v>2554</c:v>
                </c:pt>
                <c:pt idx="9">
                  <c:v>2515.5</c:v>
                </c:pt>
                <c:pt idx="13">
                  <c:v>2526</c:v>
                </c:pt>
                <c:pt idx="14">
                  <c:v>2588</c:v>
                </c:pt>
                <c:pt idx="15">
                  <c:v>2650</c:v>
                </c:pt>
                <c:pt idx="16">
                  <c:v>2682</c:v>
                </c:pt>
                <c:pt idx="17">
                  <c:v>2641</c:v>
                </c:pt>
                <c:pt idx="18">
                  <c:v>2579.5</c:v>
                </c:pt>
                <c:pt idx="19">
                  <c:v>2524</c:v>
                </c:pt>
                <c:pt idx="20">
                  <c:v>2525.5</c:v>
                </c:pt>
                <c:pt idx="21">
                  <c:v>2605</c:v>
                </c:pt>
                <c:pt idx="22">
                  <c:v>2679.5</c:v>
                </c:pt>
                <c:pt idx="23">
                  <c:v>2756</c:v>
                </c:pt>
                <c:pt idx="24">
                  <c:v>2791</c:v>
                </c:pt>
                <c:pt idx="25">
                  <c:v>2737.5</c:v>
                </c:pt>
                <c:pt idx="29">
                  <c:v>2598</c:v>
                </c:pt>
                <c:pt idx="30">
                  <c:v>2682.5</c:v>
                </c:pt>
                <c:pt idx="31">
                  <c:v>2734.5</c:v>
                </c:pt>
                <c:pt idx="32">
                  <c:v>2753</c:v>
                </c:pt>
                <c:pt idx="33">
                  <c:v>2844.5</c:v>
                </c:pt>
                <c:pt idx="34">
                  <c:v>2857.5</c:v>
                </c:pt>
                <c:pt idx="35">
                  <c:v>2932</c:v>
                </c:pt>
                <c:pt idx="36">
                  <c:v>3037</c:v>
                </c:pt>
                <c:pt idx="37">
                  <c:v>2947.5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75600"/>
        <c:axId val="172075992"/>
      </c:lineChart>
      <c:catAx>
        <c:axId val="1720756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7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75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7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176.5</c:v>
                </c:pt>
                <c:pt idx="1">
                  <c:v>160.5</c:v>
                </c:pt>
                <c:pt idx="2">
                  <c:v>187</c:v>
                </c:pt>
                <c:pt idx="3">
                  <c:v>187</c:v>
                </c:pt>
                <c:pt idx="4">
                  <c:v>232.5</c:v>
                </c:pt>
                <c:pt idx="5">
                  <c:v>263.5</c:v>
                </c:pt>
                <c:pt idx="6">
                  <c:v>238.5</c:v>
                </c:pt>
                <c:pt idx="7">
                  <c:v>224</c:v>
                </c:pt>
                <c:pt idx="8">
                  <c:v>204</c:v>
                </c:pt>
                <c:pt idx="9">
                  <c:v>202.5</c:v>
                </c:pt>
                <c:pt idx="10">
                  <c:v>186</c:v>
                </c:pt>
                <c:pt idx="11">
                  <c:v>172</c:v>
                </c:pt>
                <c:pt idx="12">
                  <c:v>170.5</c:v>
                </c:pt>
                <c:pt idx="13">
                  <c:v>191</c:v>
                </c:pt>
                <c:pt idx="14">
                  <c:v>174.5</c:v>
                </c:pt>
                <c:pt idx="15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3144"/>
        <c:axId val="170733528"/>
      </c:barChart>
      <c:catAx>
        <c:axId val="17073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154.5</c:v>
                </c:pt>
                <c:pt idx="1">
                  <c:v>139</c:v>
                </c:pt>
                <c:pt idx="2">
                  <c:v>187.5</c:v>
                </c:pt>
                <c:pt idx="3">
                  <c:v>149.5</c:v>
                </c:pt>
                <c:pt idx="4">
                  <c:v>222</c:v>
                </c:pt>
                <c:pt idx="5">
                  <c:v>213.5</c:v>
                </c:pt>
                <c:pt idx="6">
                  <c:v>181.5</c:v>
                </c:pt>
                <c:pt idx="7">
                  <c:v>232.5</c:v>
                </c:pt>
                <c:pt idx="8">
                  <c:v>273</c:v>
                </c:pt>
                <c:pt idx="9">
                  <c:v>275.5</c:v>
                </c:pt>
                <c:pt idx="10">
                  <c:v>284.5</c:v>
                </c:pt>
                <c:pt idx="11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56064"/>
        <c:axId val="170764640"/>
      </c:barChart>
      <c:catAx>
        <c:axId val="1707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193</c:v>
                </c:pt>
                <c:pt idx="1">
                  <c:v>251</c:v>
                </c:pt>
                <c:pt idx="2">
                  <c:v>247</c:v>
                </c:pt>
                <c:pt idx="3">
                  <c:v>225</c:v>
                </c:pt>
                <c:pt idx="4">
                  <c:v>198</c:v>
                </c:pt>
                <c:pt idx="5">
                  <c:v>214.5</c:v>
                </c:pt>
                <c:pt idx="6">
                  <c:v>212.5</c:v>
                </c:pt>
                <c:pt idx="7">
                  <c:v>190</c:v>
                </c:pt>
                <c:pt idx="8">
                  <c:v>206.5</c:v>
                </c:pt>
                <c:pt idx="9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88064"/>
        <c:axId val="171389760"/>
      </c:barChart>
      <c:catAx>
        <c:axId val="17098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8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222.5</c:v>
                </c:pt>
                <c:pt idx="1">
                  <c:v>238</c:v>
                </c:pt>
                <c:pt idx="2">
                  <c:v>210</c:v>
                </c:pt>
                <c:pt idx="3">
                  <c:v>240</c:v>
                </c:pt>
                <c:pt idx="4">
                  <c:v>237</c:v>
                </c:pt>
                <c:pt idx="5">
                  <c:v>231</c:v>
                </c:pt>
                <c:pt idx="6">
                  <c:v>238.5</c:v>
                </c:pt>
                <c:pt idx="7">
                  <c:v>240.5</c:v>
                </c:pt>
                <c:pt idx="8">
                  <c:v>203.5</c:v>
                </c:pt>
                <c:pt idx="9">
                  <c:v>215</c:v>
                </c:pt>
                <c:pt idx="10">
                  <c:v>228</c:v>
                </c:pt>
                <c:pt idx="11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9904"/>
        <c:axId val="171111216"/>
      </c:barChart>
      <c:catAx>
        <c:axId val="17144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214</c:v>
                </c:pt>
                <c:pt idx="1">
                  <c:v>236.5</c:v>
                </c:pt>
                <c:pt idx="2">
                  <c:v>214.5</c:v>
                </c:pt>
                <c:pt idx="3">
                  <c:v>201.5</c:v>
                </c:pt>
                <c:pt idx="4">
                  <c:v>217.5</c:v>
                </c:pt>
                <c:pt idx="5">
                  <c:v>199</c:v>
                </c:pt>
                <c:pt idx="6">
                  <c:v>202.5</c:v>
                </c:pt>
                <c:pt idx="7">
                  <c:v>178</c:v>
                </c:pt>
                <c:pt idx="8">
                  <c:v>195</c:v>
                </c:pt>
                <c:pt idx="9">
                  <c:v>210.5</c:v>
                </c:pt>
                <c:pt idx="10">
                  <c:v>212</c:v>
                </c:pt>
                <c:pt idx="11">
                  <c:v>231</c:v>
                </c:pt>
                <c:pt idx="12">
                  <c:v>240</c:v>
                </c:pt>
                <c:pt idx="13">
                  <c:v>262.5</c:v>
                </c:pt>
                <c:pt idx="14">
                  <c:v>237.5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7536"/>
        <c:axId val="171107928"/>
      </c:barChart>
      <c:catAx>
        <c:axId val="17110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264.5</c:v>
                </c:pt>
                <c:pt idx="1">
                  <c:v>318</c:v>
                </c:pt>
                <c:pt idx="2">
                  <c:v>301.5</c:v>
                </c:pt>
                <c:pt idx="3">
                  <c:v>253.5</c:v>
                </c:pt>
                <c:pt idx="4">
                  <c:v>231</c:v>
                </c:pt>
                <c:pt idx="5">
                  <c:v>280.5</c:v>
                </c:pt>
                <c:pt idx="6">
                  <c:v>259</c:v>
                </c:pt>
                <c:pt idx="7">
                  <c:v>252</c:v>
                </c:pt>
                <c:pt idx="8">
                  <c:v>257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8712"/>
        <c:axId val="171109104"/>
      </c:barChart>
      <c:catAx>
        <c:axId val="17110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261</c:v>
                </c:pt>
                <c:pt idx="1">
                  <c:v>268.5</c:v>
                </c:pt>
                <c:pt idx="2">
                  <c:v>256.5</c:v>
                </c:pt>
                <c:pt idx="3">
                  <c:v>271</c:v>
                </c:pt>
                <c:pt idx="4">
                  <c:v>263.5</c:v>
                </c:pt>
                <c:pt idx="5">
                  <c:v>253</c:v>
                </c:pt>
                <c:pt idx="6">
                  <c:v>252.5</c:v>
                </c:pt>
                <c:pt idx="7">
                  <c:v>279</c:v>
                </c:pt>
                <c:pt idx="8">
                  <c:v>259</c:v>
                </c:pt>
                <c:pt idx="9">
                  <c:v>281.5</c:v>
                </c:pt>
                <c:pt idx="10">
                  <c:v>265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9888"/>
        <c:axId val="171110280"/>
      </c:barChart>
      <c:catAx>
        <c:axId val="17110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219</c:v>
                </c:pt>
                <c:pt idx="1">
                  <c:v>241.5</c:v>
                </c:pt>
                <c:pt idx="2">
                  <c:v>229.5</c:v>
                </c:pt>
                <c:pt idx="3">
                  <c:v>258.5</c:v>
                </c:pt>
                <c:pt idx="4">
                  <c:v>221.5</c:v>
                </c:pt>
                <c:pt idx="5">
                  <c:v>238</c:v>
                </c:pt>
                <c:pt idx="6">
                  <c:v>222</c:v>
                </c:pt>
                <c:pt idx="7">
                  <c:v>204</c:v>
                </c:pt>
                <c:pt idx="8">
                  <c:v>211</c:v>
                </c:pt>
                <c:pt idx="9">
                  <c:v>232</c:v>
                </c:pt>
                <c:pt idx="10">
                  <c:v>266.5</c:v>
                </c:pt>
                <c:pt idx="11">
                  <c:v>282.5</c:v>
                </c:pt>
                <c:pt idx="12">
                  <c:v>274</c:v>
                </c:pt>
                <c:pt idx="13">
                  <c:v>268</c:v>
                </c:pt>
                <c:pt idx="14">
                  <c:v>287.5</c:v>
                </c:pt>
                <c:pt idx="15">
                  <c:v>280.5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39608"/>
        <c:axId val="169139216"/>
      </c:barChart>
      <c:catAx>
        <c:axId val="16913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3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3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7038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43325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101</v>
      </c>
      <c r="C10" s="46">
        <v>177</v>
      </c>
      <c r="D10" s="46">
        <v>11</v>
      </c>
      <c r="E10" s="46">
        <v>3</v>
      </c>
      <c r="F10" s="6">
        <f t="shared" ref="F10:F22" si="0">B10*0.5+C10*1+D10*2+E10*2.5</f>
        <v>257</v>
      </c>
      <c r="G10" s="2"/>
      <c r="H10" s="19" t="s">
        <v>4</v>
      </c>
      <c r="I10" s="46">
        <v>68</v>
      </c>
      <c r="J10" s="46">
        <v>130</v>
      </c>
      <c r="K10" s="46">
        <v>9</v>
      </c>
      <c r="L10" s="46">
        <v>2</v>
      </c>
      <c r="M10" s="6">
        <f t="shared" ref="M10:M22" si="1">I10*0.5+J10*1+K10*2+L10*2.5</f>
        <v>187</v>
      </c>
      <c r="N10" s="9">
        <f>F20+F21+F22+M10</f>
        <v>711</v>
      </c>
      <c r="O10" s="19" t="s">
        <v>43</v>
      </c>
      <c r="P10" s="46">
        <v>57</v>
      </c>
      <c r="Q10" s="46">
        <v>105</v>
      </c>
      <c r="R10" s="46">
        <v>8</v>
      </c>
      <c r="S10" s="46">
        <v>2</v>
      </c>
      <c r="T10" s="6">
        <f t="shared" ref="T10:T21" si="2">P10*0.5+Q10*1+R10*2+S10*2.5</f>
        <v>154.5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150</v>
      </c>
      <c r="D11" s="46">
        <v>9</v>
      </c>
      <c r="E11" s="46">
        <v>2</v>
      </c>
      <c r="F11" s="6">
        <f t="shared" si="0"/>
        <v>222.5</v>
      </c>
      <c r="G11" s="2"/>
      <c r="H11" s="19" t="s">
        <v>5</v>
      </c>
      <c r="I11" s="46">
        <v>96</v>
      </c>
      <c r="J11" s="46">
        <v>157</v>
      </c>
      <c r="K11" s="46">
        <v>10</v>
      </c>
      <c r="L11" s="46">
        <v>3</v>
      </c>
      <c r="M11" s="6">
        <f t="shared" si="1"/>
        <v>232.5</v>
      </c>
      <c r="N11" s="9">
        <f>F21+F22+M10+M11</f>
        <v>767</v>
      </c>
      <c r="O11" s="19" t="s">
        <v>44</v>
      </c>
      <c r="P11" s="46">
        <v>60</v>
      </c>
      <c r="Q11" s="46">
        <v>97</v>
      </c>
      <c r="R11" s="46">
        <v>6</v>
      </c>
      <c r="S11" s="46">
        <v>0</v>
      </c>
      <c r="T11" s="6">
        <f t="shared" si="2"/>
        <v>139</v>
      </c>
      <c r="U11" s="2"/>
      <c r="AB11" s="1"/>
    </row>
    <row r="12" spans="1:28" ht="24" customHeight="1" x14ac:dyDescent="0.2">
      <c r="A12" s="18" t="s">
        <v>17</v>
      </c>
      <c r="B12" s="46">
        <v>84</v>
      </c>
      <c r="C12" s="46">
        <v>162</v>
      </c>
      <c r="D12" s="46">
        <v>8</v>
      </c>
      <c r="E12" s="46">
        <v>0</v>
      </c>
      <c r="F12" s="6">
        <f t="shared" si="0"/>
        <v>220</v>
      </c>
      <c r="G12" s="2"/>
      <c r="H12" s="19" t="s">
        <v>6</v>
      </c>
      <c r="I12" s="46">
        <v>101</v>
      </c>
      <c r="J12" s="46">
        <v>177</v>
      </c>
      <c r="K12" s="46">
        <v>13</v>
      </c>
      <c r="L12" s="46">
        <v>4</v>
      </c>
      <c r="M12" s="6">
        <f t="shared" si="1"/>
        <v>263.5</v>
      </c>
      <c r="N12" s="2">
        <f>F22+M10+M11+M12</f>
        <v>870</v>
      </c>
      <c r="O12" s="19" t="s">
        <v>32</v>
      </c>
      <c r="P12" s="46">
        <v>74</v>
      </c>
      <c r="Q12" s="46">
        <v>120</v>
      </c>
      <c r="R12" s="46">
        <v>14</v>
      </c>
      <c r="S12" s="46">
        <v>1</v>
      </c>
      <c r="T12" s="6">
        <f t="shared" si="2"/>
        <v>187.5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108</v>
      </c>
      <c r="D13" s="46">
        <v>8</v>
      </c>
      <c r="E13" s="46">
        <v>1</v>
      </c>
      <c r="F13" s="6">
        <f t="shared" si="0"/>
        <v>166.5</v>
      </c>
      <c r="G13" s="2">
        <f t="shared" ref="G13:G19" si="3">F10+F11+F12+F13</f>
        <v>866</v>
      </c>
      <c r="H13" s="19" t="s">
        <v>7</v>
      </c>
      <c r="I13" s="46">
        <v>89</v>
      </c>
      <c r="J13" s="46">
        <v>161</v>
      </c>
      <c r="K13" s="46">
        <v>14</v>
      </c>
      <c r="L13" s="46">
        <v>2</v>
      </c>
      <c r="M13" s="6">
        <f t="shared" si="1"/>
        <v>238.5</v>
      </c>
      <c r="N13" s="2">
        <f t="shared" ref="N13:N18" si="4">M10+M11+M12+M13</f>
        <v>921.5</v>
      </c>
      <c r="O13" s="19" t="s">
        <v>33</v>
      </c>
      <c r="P13" s="46">
        <v>77</v>
      </c>
      <c r="Q13" s="46">
        <v>93</v>
      </c>
      <c r="R13" s="46">
        <v>9</v>
      </c>
      <c r="S13" s="46">
        <v>0</v>
      </c>
      <c r="T13" s="6">
        <f t="shared" si="2"/>
        <v>149.5</v>
      </c>
      <c r="U13" s="2">
        <f t="shared" ref="U13:U21" si="5">T10+T11+T12+T13</f>
        <v>630.5</v>
      </c>
      <c r="AB13" s="81">
        <v>241</v>
      </c>
    </row>
    <row r="14" spans="1:28" ht="24" customHeight="1" x14ac:dyDescent="0.2">
      <c r="A14" s="18" t="s">
        <v>21</v>
      </c>
      <c r="B14" s="46">
        <v>69</v>
      </c>
      <c r="C14" s="46">
        <v>109</v>
      </c>
      <c r="D14" s="46">
        <v>11</v>
      </c>
      <c r="E14" s="46">
        <v>0</v>
      </c>
      <c r="F14" s="6">
        <f t="shared" si="0"/>
        <v>165.5</v>
      </c>
      <c r="G14" s="2">
        <f t="shared" si="3"/>
        <v>774.5</v>
      </c>
      <c r="H14" s="19" t="s">
        <v>9</v>
      </c>
      <c r="I14" s="46">
        <v>81</v>
      </c>
      <c r="J14" s="46">
        <v>149</v>
      </c>
      <c r="K14" s="46">
        <v>11</v>
      </c>
      <c r="L14" s="46">
        <v>5</v>
      </c>
      <c r="M14" s="6">
        <f t="shared" si="1"/>
        <v>224</v>
      </c>
      <c r="N14" s="2">
        <f t="shared" si="4"/>
        <v>958.5</v>
      </c>
      <c r="O14" s="19" t="s">
        <v>29</v>
      </c>
      <c r="P14" s="45">
        <v>95</v>
      </c>
      <c r="Q14" s="45">
        <v>142</v>
      </c>
      <c r="R14" s="45">
        <v>10</v>
      </c>
      <c r="S14" s="45">
        <v>5</v>
      </c>
      <c r="T14" s="6">
        <f t="shared" si="2"/>
        <v>222</v>
      </c>
      <c r="U14" s="2">
        <f t="shared" si="5"/>
        <v>698</v>
      </c>
      <c r="AB14" s="81">
        <v>250</v>
      </c>
    </row>
    <row r="15" spans="1:28" ht="24" customHeight="1" x14ac:dyDescent="0.2">
      <c r="A15" s="18" t="s">
        <v>23</v>
      </c>
      <c r="B15" s="46">
        <v>61</v>
      </c>
      <c r="C15" s="46">
        <v>101</v>
      </c>
      <c r="D15" s="46">
        <v>17</v>
      </c>
      <c r="E15" s="46">
        <v>0</v>
      </c>
      <c r="F15" s="6">
        <f t="shared" si="0"/>
        <v>165.5</v>
      </c>
      <c r="G15" s="2">
        <f t="shared" si="3"/>
        <v>717.5</v>
      </c>
      <c r="H15" s="19" t="s">
        <v>12</v>
      </c>
      <c r="I15" s="46">
        <v>72</v>
      </c>
      <c r="J15" s="46">
        <v>140</v>
      </c>
      <c r="K15" s="46">
        <v>9</v>
      </c>
      <c r="L15" s="46">
        <v>4</v>
      </c>
      <c r="M15" s="6">
        <f t="shared" si="1"/>
        <v>204</v>
      </c>
      <c r="N15" s="2">
        <f t="shared" si="4"/>
        <v>930</v>
      </c>
      <c r="O15" s="18" t="s">
        <v>30</v>
      </c>
      <c r="P15" s="46">
        <v>110</v>
      </c>
      <c r="Q15" s="46">
        <v>138</v>
      </c>
      <c r="R15" s="45">
        <v>9</v>
      </c>
      <c r="S15" s="46">
        <v>1</v>
      </c>
      <c r="T15" s="6">
        <f t="shared" si="2"/>
        <v>213.5</v>
      </c>
      <c r="U15" s="2">
        <f t="shared" si="5"/>
        <v>772.5</v>
      </c>
      <c r="AB15" s="81">
        <v>262</v>
      </c>
    </row>
    <row r="16" spans="1:28" ht="24" customHeight="1" x14ac:dyDescent="0.2">
      <c r="A16" s="18" t="s">
        <v>39</v>
      </c>
      <c r="B16" s="46">
        <v>59</v>
      </c>
      <c r="C16" s="46">
        <v>105</v>
      </c>
      <c r="D16" s="46">
        <v>11</v>
      </c>
      <c r="E16" s="46">
        <v>5</v>
      </c>
      <c r="F16" s="6">
        <f t="shared" si="0"/>
        <v>169</v>
      </c>
      <c r="G16" s="2">
        <f t="shared" si="3"/>
        <v>666.5</v>
      </c>
      <c r="H16" s="19" t="s">
        <v>15</v>
      </c>
      <c r="I16" s="46">
        <v>64</v>
      </c>
      <c r="J16" s="46">
        <v>138</v>
      </c>
      <c r="K16" s="46">
        <v>10</v>
      </c>
      <c r="L16" s="46">
        <v>5</v>
      </c>
      <c r="M16" s="6">
        <f t="shared" si="1"/>
        <v>202.5</v>
      </c>
      <c r="N16" s="2">
        <f t="shared" si="4"/>
        <v>869</v>
      </c>
      <c r="O16" s="19" t="s">
        <v>8</v>
      </c>
      <c r="P16" s="46">
        <v>89</v>
      </c>
      <c r="Q16" s="46">
        <v>111</v>
      </c>
      <c r="R16" s="46">
        <v>8</v>
      </c>
      <c r="S16" s="46">
        <v>4</v>
      </c>
      <c r="T16" s="6">
        <f t="shared" si="2"/>
        <v>181.5</v>
      </c>
      <c r="U16" s="2">
        <f t="shared" si="5"/>
        <v>766.5</v>
      </c>
      <c r="AB16" s="81">
        <v>270.5</v>
      </c>
    </row>
    <row r="17" spans="1:28" ht="24" customHeight="1" x14ac:dyDescent="0.2">
      <c r="A17" s="18" t="s">
        <v>40</v>
      </c>
      <c r="B17" s="46">
        <v>66</v>
      </c>
      <c r="C17" s="46">
        <v>112</v>
      </c>
      <c r="D17" s="46">
        <v>10</v>
      </c>
      <c r="E17" s="46">
        <v>3</v>
      </c>
      <c r="F17" s="6">
        <f t="shared" si="0"/>
        <v>172.5</v>
      </c>
      <c r="G17" s="2">
        <f t="shared" si="3"/>
        <v>672.5</v>
      </c>
      <c r="H17" s="19" t="s">
        <v>18</v>
      </c>
      <c r="I17" s="46">
        <v>56</v>
      </c>
      <c r="J17" s="46">
        <v>135</v>
      </c>
      <c r="K17" s="46">
        <v>9</v>
      </c>
      <c r="L17" s="46">
        <v>2</v>
      </c>
      <c r="M17" s="6">
        <f t="shared" si="1"/>
        <v>186</v>
      </c>
      <c r="N17" s="2">
        <f t="shared" si="4"/>
        <v>816.5</v>
      </c>
      <c r="O17" s="19" t="s">
        <v>10</v>
      </c>
      <c r="P17" s="46">
        <v>125</v>
      </c>
      <c r="Q17" s="46">
        <v>146</v>
      </c>
      <c r="R17" s="46">
        <v>12</v>
      </c>
      <c r="S17" s="46">
        <v>0</v>
      </c>
      <c r="T17" s="6">
        <f t="shared" si="2"/>
        <v>232.5</v>
      </c>
      <c r="U17" s="2">
        <f t="shared" si="5"/>
        <v>849.5</v>
      </c>
      <c r="AB17" s="81">
        <v>289.5</v>
      </c>
    </row>
    <row r="18" spans="1:28" ht="24" customHeight="1" x14ac:dyDescent="0.2">
      <c r="A18" s="18" t="s">
        <v>41</v>
      </c>
      <c r="B18" s="46">
        <v>62</v>
      </c>
      <c r="C18" s="46">
        <v>122</v>
      </c>
      <c r="D18" s="46">
        <v>11</v>
      </c>
      <c r="E18" s="46">
        <v>0</v>
      </c>
      <c r="F18" s="6">
        <f t="shared" si="0"/>
        <v>175</v>
      </c>
      <c r="G18" s="2">
        <f t="shared" si="3"/>
        <v>682</v>
      </c>
      <c r="H18" s="19" t="s">
        <v>20</v>
      </c>
      <c r="I18" s="46">
        <v>49</v>
      </c>
      <c r="J18" s="46">
        <v>129</v>
      </c>
      <c r="K18" s="46">
        <v>8</v>
      </c>
      <c r="L18" s="46">
        <v>1</v>
      </c>
      <c r="M18" s="6">
        <f t="shared" si="1"/>
        <v>172</v>
      </c>
      <c r="N18" s="2">
        <f t="shared" si="4"/>
        <v>764.5</v>
      </c>
      <c r="O18" s="19" t="s">
        <v>13</v>
      </c>
      <c r="P18" s="46">
        <v>174</v>
      </c>
      <c r="Q18" s="46">
        <v>154</v>
      </c>
      <c r="R18" s="46">
        <v>16</v>
      </c>
      <c r="S18" s="46">
        <v>0</v>
      </c>
      <c r="T18" s="6">
        <f t="shared" si="2"/>
        <v>273</v>
      </c>
      <c r="U18" s="2">
        <f t="shared" si="5"/>
        <v>900.5</v>
      </c>
      <c r="AB18" s="81">
        <v>291</v>
      </c>
    </row>
    <row r="19" spans="1:28" ht="24" customHeight="1" thickBot="1" x14ac:dyDescent="0.25">
      <c r="A19" s="21" t="s">
        <v>42</v>
      </c>
      <c r="B19" s="47">
        <v>51</v>
      </c>
      <c r="C19" s="47">
        <v>104</v>
      </c>
      <c r="D19" s="47">
        <v>13</v>
      </c>
      <c r="E19" s="47">
        <v>1</v>
      </c>
      <c r="F19" s="7">
        <f t="shared" si="0"/>
        <v>158</v>
      </c>
      <c r="G19" s="3">
        <f t="shared" si="3"/>
        <v>674.5</v>
      </c>
      <c r="H19" s="20" t="s">
        <v>22</v>
      </c>
      <c r="I19" s="45">
        <v>45</v>
      </c>
      <c r="J19" s="45">
        <v>125</v>
      </c>
      <c r="K19" s="45">
        <v>9</v>
      </c>
      <c r="L19" s="45">
        <v>2</v>
      </c>
      <c r="M19" s="6">
        <f t="shared" si="1"/>
        <v>170.5</v>
      </c>
      <c r="N19" s="2">
        <f>M16+M17+M18+M19</f>
        <v>731</v>
      </c>
      <c r="O19" s="19" t="s">
        <v>16</v>
      </c>
      <c r="P19" s="46">
        <v>186</v>
      </c>
      <c r="Q19" s="46">
        <v>166</v>
      </c>
      <c r="R19" s="46">
        <v>7</v>
      </c>
      <c r="S19" s="46">
        <v>1</v>
      </c>
      <c r="T19" s="6">
        <f t="shared" si="2"/>
        <v>275.5</v>
      </c>
      <c r="U19" s="2">
        <f t="shared" si="5"/>
        <v>962.5</v>
      </c>
      <c r="AB19" s="81">
        <v>294</v>
      </c>
    </row>
    <row r="20" spans="1:28" ht="24" customHeight="1" x14ac:dyDescent="0.2">
      <c r="A20" s="19" t="s">
        <v>27</v>
      </c>
      <c r="B20" s="45">
        <v>68</v>
      </c>
      <c r="C20" s="45">
        <v>108</v>
      </c>
      <c r="D20" s="45">
        <v>11</v>
      </c>
      <c r="E20" s="45">
        <v>5</v>
      </c>
      <c r="F20" s="8">
        <f t="shared" si="0"/>
        <v>176.5</v>
      </c>
      <c r="G20" s="35"/>
      <c r="H20" s="19" t="s">
        <v>24</v>
      </c>
      <c r="I20" s="46">
        <v>52</v>
      </c>
      <c r="J20" s="46">
        <v>135</v>
      </c>
      <c r="K20" s="46">
        <v>15</v>
      </c>
      <c r="L20" s="46">
        <v>0</v>
      </c>
      <c r="M20" s="8">
        <f t="shared" si="1"/>
        <v>191</v>
      </c>
      <c r="N20" s="2">
        <f>M17+M18+M19+M20</f>
        <v>719.5</v>
      </c>
      <c r="O20" s="19" t="s">
        <v>45</v>
      </c>
      <c r="P20" s="45">
        <v>161</v>
      </c>
      <c r="Q20" s="45">
        <v>182</v>
      </c>
      <c r="R20" s="46">
        <v>11</v>
      </c>
      <c r="S20" s="45">
        <v>0</v>
      </c>
      <c r="T20" s="8">
        <f t="shared" si="2"/>
        <v>284.5</v>
      </c>
      <c r="U20" s="2">
        <f t="shared" si="5"/>
        <v>1065.5</v>
      </c>
      <c r="AB20" s="81">
        <v>299</v>
      </c>
    </row>
    <row r="21" spans="1:28" ht="24" customHeight="1" thickBot="1" x14ac:dyDescent="0.25">
      <c r="A21" s="19" t="s">
        <v>28</v>
      </c>
      <c r="B21" s="46">
        <v>52</v>
      </c>
      <c r="C21" s="46">
        <v>99</v>
      </c>
      <c r="D21" s="46">
        <v>9</v>
      </c>
      <c r="E21" s="46">
        <v>7</v>
      </c>
      <c r="F21" s="6">
        <f t="shared" si="0"/>
        <v>160.5</v>
      </c>
      <c r="G21" s="36"/>
      <c r="H21" s="20" t="s">
        <v>25</v>
      </c>
      <c r="I21" s="46">
        <v>73</v>
      </c>
      <c r="J21" s="46">
        <v>124</v>
      </c>
      <c r="K21" s="46">
        <v>7</v>
      </c>
      <c r="L21" s="46">
        <v>0</v>
      </c>
      <c r="M21" s="6">
        <f t="shared" si="1"/>
        <v>174.5</v>
      </c>
      <c r="N21" s="2">
        <f>M18+M19+M20+M21</f>
        <v>708</v>
      </c>
      <c r="O21" s="21" t="s">
        <v>46</v>
      </c>
      <c r="P21" s="47">
        <v>116</v>
      </c>
      <c r="Q21" s="47">
        <v>171</v>
      </c>
      <c r="R21" s="47">
        <v>12</v>
      </c>
      <c r="S21" s="47">
        <v>0</v>
      </c>
      <c r="T21" s="7">
        <f t="shared" si="2"/>
        <v>253</v>
      </c>
      <c r="U21" s="3">
        <f t="shared" si="5"/>
        <v>1086</v>
      </c>
      <c r="AB21" s="81">
        <v>299.5</v>
      </c>
    </row>
    <row r="22" spans="1:28" ht="24" customHeight="1" thickBot="1" x14ac:dyDescent="0.25">
      <c r="A22" s="19" t="s">
        <v>1</v>
      </c>
      <c r="B22" s="46">
        <v>57</v>
      </c>
      <c r="C22" s="46">
        <v>124</v>
      </c>
      <c r="D22" s="46">
        <v>11</v>
      </c>
      <c r="E22" s="46">
        <v>5</v>
      </c>
      <c r="F22" s="6">
        <f t="shared" si="0"/>
        <v>187</v>
      </c>
      <c r="G22" s="2"/>
      <c r="H22" s="21" t="s">
        <v>26</v>
      </c>
      <c r="I22" s="47">
        <v>51</v>
      </c>
      <c r="J22" s="47">
        <v>107</v>
      </c>
      <c r="K22" s="47">
        <v>9</v>
      </c>
      <c r="L22" s="47">
        <v>1</v>
      </c>
      <c r="M22" s="6">
        <f t="shared" si="1"/>
        <v>153</v>
      </c>
      <c r="N22" s="3">
        <f>M19+M20+M21+M22</f>
        <v>689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866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958.5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1086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66</v>
      </c>
      <c r="N24" s="88"/>
      <c r="O24" s="185"/>
      <c r="P24" s="18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70 X CARRERA 38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7038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43325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30</v>
      </c>
      <c r="C10" s="61">
        <v>133</v>
      </c>
      <c r="D10" s="61">
        <v>20</v>
      </c>
      <c r="E10" s="61">
        <v>2</v>
      </c>
      <c r="F10" s="62">
        <f t="shared" ref="F10:F22" si="0">B10*0.5+C10*1+D10*2+E10*2.5</f>
        <v>193</v>
      </c>
      <c r="G10" s="63"/>
      <c r="H10" s="64" t="s">
        <v>4</v>
      </c>
      <c r="I10" s="46">
        <v>37</v>
      </c>
      <c r="J10" s="46">
        <v>147</v>
      </c>
      <c r="K10" s="46">
        <v>13</v>
      </c>
      <c r="L10" s="46">
        <v>4</v>
      </c>
      <c r="M10" s="62">
        <f t="shared" ref="M10:M22" si="1">I10*0.5+J10*1+K10*2+L10*2.5</f>
        <v>201.5</v>
      </c>
      <c r="N10" s="65">
        <f>F20+F21+F22+M10</f>
        <v>866.5</v>
      </c>
      <c r="O10" s="64" t="s">
        <v>43</v>
      </c>
      <c r="P10" s="46">
        <v>36</v>
      </c>
      <c r="Q10" s="46">
        <v>177</v>
      </c>
      <c r="R10" s="46">
        <v>10</v>
      </c>
      <c r="S10" s="46">
        <v>3</v>
      </c>
      <c r="T10" s="62">
        <f t="shared" ref="T10:T21" si="2">P10*0.5+Q10*1+R10*2+S10*2.5</f>
        <v>222.5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40</v>
      </c>
      <c r="C11" s="61">
        <v>171</v>
      </c>
      <c r="D11" s="61">
        <v>25</v>
      </c>
      <c r="E11" s="61">
        <v>4</v>
      </c>
      <c r="F11" s="62">
        <f t="shared" si="0"/>
        <v>251</v>
      </c>
      <c r="G11" s="63"/>
      <c r="H11" s="64" t="s">
        <v>5</v>
      </c>
      <c r="I11" s="46">
        <v>41</v>
      </c>
      <c r="J11" s="46">
        <v>157</v>
      </c>
      <c r="K11" s="46">
        <v>15</v>
      </c>
      <c r="L11" s="46">
        <v>4</v>
      </c>
      <c r="M11" s="62">
        <f t="shared" si="1"/>
        <v>217.5</v>
      </c>
      <c r="N11" s="65">
        <f>F21+F22+M10+M11</f>
        <v>870</v>
      </c>
      <c r="O11" s="64" t="s">
        <v>44</v>
      </c>
      <c r="P11" s="46">
        <v>40</v>
      </c>
      <c r="Q11" s="46">
        <v>186</v>
      </c>
      <c r="R11" s="46">
        <v>11</v>
      </c>
      <c r="S11" s="46">
        <v>4</v>
      </c>
      <c r="T11" s="62">
        <f t="shared" si="2"/>
        <v>238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185</v>
      </c>
      <c r="D12" s="61">
        <v>20</v>
      </c>
      <c r="E12" s="61">
        <v>2</v>
      </c>
      <c r="F12" s="62">
        <f t="shared" si="0"/>
        <v>247</v>
      </c>
      <c r="G12" s="63"/>
      <c r="H12" s="64" t="s">
        <v>6</v>
      </c>
      <c r="I12" s="46">
        <v>39</v>
      </c>
      <c r="J12" s="46">
        <v>146</v>
      </c>
      <c r="K12" s="46">
        <v>13</v>
      </c>
      <c r="L12" s="46">
        <v>3</v>
      </c>
      <c r="M12" s="62">
        <f t="shared" si="1"/>
        <v>199</v>
      </c>
      <c r="N12" s="63">
        <f>F22+M10+M11+M12</f>
        <v>832.5</v>
      </c>
      <c r="O12" s="64" t="s">
        <v>32</v>
      </c>
      <c r="P12" s="46">
        <v>35</v>
      </c>
      <c r="Q12" s="46">
        <v>165</v>
      </c>
      <c r="R12" s="46">
        <v>10</v>
      </c>
      <c r="S12" s="46">
        <v>3</v>
      </c>
      <c r="T12" s="62">
        <f t="shared" si="2"/>
        <v>210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33</v>
      </c>
      <c r="C13" s="61">
        <v>152</v>
      </c>
      <c r="D13" s="61">
        <v>22</v>
      </c>
      <c r="E13" s="61">
        <v>5</v>
      </c>
      <c r="F13" s="62">
        <f t="shared" si="0"/>
        <v>225</v>
      </c>
      <c r="G13" s="63">
        <f t="shared" ref="G13:G19" si="3">F10+F11+F12+F13</f>
        <v>916</v>
      </c>
      <c r="H13" s="64" t="s">
        <v>7</v>
      </c>
      <c r="I13" s="46">
        <v>24</v>
      </c>
      <c r="J13" s="46">
        <v>152</v>
      </c>
      <c r="K13" s="46">
        <v>13</v>
      </c>
      <c r="L13" s="46">
        <v>5</v>
      </c>
      <c r="M13" s="62">
        <f t="shared" si="1"/>
        <v>202.5</v>
      </c>
      <c r="N13" s="63">
        <f t="shared" ref="N13:N18" si="4">M10+M11+M12+M13</f>
        <v>820.5</v>
      </c>
      <c r="O13" s="64" t="s">
        <v>33</v>
      </c>
      <c r="P13" s="46">
        <v>38</v>
      </c>
      <c r="Q13" s="46">
        <v>190</v>
      </c>
      <c r="R13" s="46">
        <v>13</v>
      </c>
      <c r="S13" s="46">
        <v>2</v>
      </c>
      <c r="T13" s="62">
        <f t="shared" si="2"/>
        <v>240</v>
      </c>
      <c r="U13" s="63">
        <f t="shared" ref="U13:U21" si="5">T10+T11+T12+T13</f>
        <v>910.5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152</v>
      </c>
      <c r="D14" s="61">
        <v>13</v>
      </c>
      <c r="E14" s="61">
        <v>2</v>
      </c>
      <c r="F14" s="62">
        <f t="shared" si="0"/>
        <v>198</v>
      </c>
      <c r="G14" s="63">
        <f t="shared" si="3"/>
        <v>921</v>
      </c>
      <c r="H14" s="64" t="s">
        <v>9</v>
      </c>
      <c r="I14" s="46">
        <v>30</v>
      </c>
      <c r="J14" s="46">
        <v>136</v>
      </c>
      <c r="K14" s="46">
        <v>11</v>
      </c>
      <c r="L14" s="46">
        <v>2</v>
      </c>
      <c r="M14" s="62">
        <f t="shared" si="1"/>
        <v>178</v>
      </c>
      <c r="N14" s="63">
        <f t="shared" si="4"/>
        <v>797</v>
      </c>
      <c r="O14" s="64" t="s">
        <v>29</v>
      </c>
      <c r="P14" s="45">
        <v>50</v>
      </c>
      <c r="Q14" s="45">
        <v>177</v>
      </c>
      <c r="R14" s="45">
        <v>15</v>
      </c>
      <c r="S14" s="45">
        <v>2</v>
      </c>
      <c r="T14" s="62">
        <f t="shared" si="2"/>
        <v>237</v>
      </c>
      <c r="U14" s="63">
        <f t="shared" si="5"/>
        <v>925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33</v>
      </c>
      <c r="C15" s="61">
        <v>150</v>
      </c>
      <c r="D15" s="61">
        <v>19</v>
      </c>
      <c r="E15" s="61">
        <v>4</v>
      </c>
      <c r="F15" s="62">
        <f t="shared" si="0"/>
        <v>214.5</v>
      </c>
      <c r="G15" s="63">
        <f t="shared" si="3"/>
        <v>884.5</v>
      </c>
      <c r="H15" s="64" t="s">
        <v>12</v>
      </c>
      <c r="I15" s="46">
        <v>28</v>
      </c>
      <c r="J15" s="46">
        <v>156</v>
      </c>
      <c r="K15" s="46">
        <v>10</v>
      </c>
      <c r="L15" s="46">
        <v>2</v>
      </c>
      <c r="M15" s="62">
        <f t="shared" si="1"/>
        <v>195</v>
      </c>
      <c r="N15" s="63">
        <f t="shared" si="4"/>
        <v>774.5</v>
      </c>
      <c r="O15" s="60" t="s">
        <v>30</v>
      </c>
      <c r="P15" s="46">
        <v>53</v>
      </c>
      <c r="Q15" s="46">
        <v>167</v>
      </c>
      <c r="R15" s="46">
        <v>15</v>
      </c>
      <c r="S15" s="46">
        <v>3</v>
      </c>
      <c r="T15" s="62">
        <f t="shared" si="2"/>
        <v>231</v>
      </c>
      <c r="U15" s="63">
        <f t="shared" si="5"/>
        <v>918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48</v>
      </c>
      <c r="C16" s="61">
        <v>151</v>
      </c>
      <c r="D16" s="61">
        <v>15</v>
      </c>
      <c r="E16" s="61">
        <v>3</v>
      </c>
      <c r="F16" s="62">
        <f t="shared" si="0"/>
        <v>212.5</v>
      </c>
      <c r="G16" s="63">
        <f t="shared" si="3"/>
        <v>850</v>
      </c>
      <c r="H16" s="64" t="s">
        <v>15</v>
      </c>
      <c r="I16" s="46">
        <v>26</v>
      </c>
      <c r="J16" s="46">
        <v>171</v>
      </c>
      <c r="K16" s="46">
        <v>12</v>
      </c>
      <c r="L16" s="46">
        <v>1</v>
      </c>
      <c r="M16" s="62">
        <f t="shared" si="1"/>
        <v>210.5</v>
      </c>
      <c r="N16" s="63">
        <f t="shared" si="4"/>
        <v>786</v>
      </c>
      <c r="O16" s="64" t="s">
        <v>8</v>
      </c>
      <c r="P16" s="46">
        <v>46</v>
      </c>
      <c r="Q16" s="46">
        <v>181</v>
      </c>
      <c r="R16" s="46">
        <v>16</v>
      </c>
      <c r="S16" s="46">
        <v>1</v>
      </c>
      <c r="T16" s="62">
        <f t="shared" si="2"/>
        <v>238.5</v>
      </c>
      <c r="U16" s="63">
        <f t="shared" si="5"/>
        <v>946.5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143</v>
      </c>
      <c r="D17" s="61">
        <v>12</v>
      </c>
      <c r="E17" s="61">
        <v>2</v>
      </c>
      <c r="F17" s="62">
        <f t="shared" si="0"/>
        <v>190</v>
      </c>
      <c r="G17" s="63">
        <f t="shared" si="3"/>
        <v>815</v>
      </c>
      <c r="H17" s="64" t="s">
        <v>18</v>
      </c>
      <c r="I17" s="46">
        <v>39</v>
      </c>
      <c r="J17" s="46">
        <v>166</v>
      </c>
      <c r="K17" s="46">
        <v>12</v>
      </c>
      <c r="L17" s="46">
        <v>1</v>
      </c>
      <c r="M17" s="62">
        <f t="shared" si="1"/>
        <v>212</v>
      </c>
      <c r="N17" s="63">
        <f t="shared" si="4"/>
        <v>795.5</v>
      </c>
      <c r="O17" s="64" t="s">
        <v>10</v>
      </c>
      <c r="P17" s="46">
        <v>61</v>
      </c>
      <c r="Q17" s="46">
        <v>174</v>
      </c>
      <c r="R17" s="46">
        <v>13</v>
      </c>
      <c r="S17" s="46">
        <v>4</v>
      </c>
      <c r="T17" s="62">
        <f t="shared" si="2"/>
        <v>240.5</v>
      </c>
      <c r="U17" s="63">
        <f t="shared" si="5"/>
        <v>947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130</v>
      </c>
      <c r="D18" s="61">
        <v>19</v>
      </c>
      <c r="E18" s="61">
        <v>6</v>
      </c>
      <c r="F18" s="62">
        <f t="shared" si="0"/>
        <v>206.5</v>
      </c>
      <c r="G18" s="63">
        <f t="shared" si="3"/>
        <v>823.5</v>
      </c>
      <c r="H18" s="64" t="s">
        <v>20</v>
      </c>
      <c r="I18" s="46">
        <v>45</v>
      </c>
      <c r="J18" s="46">
        <v>171</v>
      </c>
      <c r="K18" s="46">
        <v>15</v>
      </c>
      <c r="L18" s="46">
        <v>3</v>
      </c>
      <c r="M18" s="62">
        <f t="shared" si="1"/>
        <v>231</v>
      </c>
      <c r="N18" s="63">
        <f t="shared" si="4"/>
        <v>848.5</v>
      </c>
      <c r="O18" s="64" t="s">
        <v>13</v>
      </c>
      <c r="P18" s="46">
        <v>43</v>
      </c>
      <c r="Q18" s="46">
        <v>158</v>
      </c>
      <c r="R18" s="46">
        <v>12</v>
      </c>
      <c r="S18" s="46">
        <v>0</v>
      </c>
      <c r="T18" s="62">
        <f t="shared" si="2"/>
        <v>203.5</v>
      </c>
      <c r="U18" s="63">
        <f t="shared" si="5"/>
        <v>913.5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45</v>
      </c>
      <c r="C19" s="69">
        <v>150</v>
      </c>
      <c r="D19" s="69">
        <v>18</v>
      </c>
      <c r="E19" s="69">
        <v>3</v>
      </c>
      <c r="F19" s="70">
        <f t="shared" si="0"/>
        <v>216</v>
      </c>
      <c r="G19" s="71">
        <f t="shared" si="3"/>
        <v>825</v>
      </c>
      <c r="H19" s="72" t="s">
        <v>22</v>
      </c>
      <c r="I19" s="45">
        <v>36</v>
      </c>
      <c r="J19" s="45">
        <v>186</v>
      </c>
      <c r="K19" s="45">
        <v>13</v>
      </c>
      <c r="L19" s="45">
        <v>4</v>
      </c>
      <c r="M19" s="62">
        <f t="shared" si="1"/>
        <v>240</v>
      </c>
      <c r="N19" s="63">
        <f>M16+M17+M18+M19</f>
        <v>893.5</v>
      </c>
      <c r="O19" s="64" t="s">
        <v>16</v>
      </c>
      <c r="P19" s="46">
        <v>55</v>
      </c>
      <c r="Q19" s="46">
        <v>159</v>
      </c>
      <c r="R19" s="46">
        <v>13</v>
      </c>
      <c r="S19" s="46">
        <v>1</v>
      </c>
      <c r="T19" s="62">
        <f t="shared" si="2"/>
        <v>215</v>
      </c>
      <c r="U19" s="63">
        <f t="shared" si="5"/>
        <v>897.5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171</v>
      </c>
      <c r="D20" s="67">
        <v>15</v>
      </c>
      <c r="E20" s="67">
        <v>0</v>
      </c>
      <c r="F20" s="73">
        <f t="shared" si="0"/>
        <v>214</v>
      </c>
      <c r="G20" s="74"/>
      <c r="H20" s="64" t="s">
        <v>24</v>
      </c>
      <c r="I20" s="46">
        <v>40</v>
      </c>
      <c r="J20" s="46">
        <v>195</v>
      </c>
      <c r="K20" s="46">
        <v>15</v>
      </c>
      <c r="L20" s="46">
        <v>7</v>
      </c>
      <c r="M20" s="73">
        <f t="shared" si="1"/>
        <v>262.5</v>
      </c>
      <c r="N20" s="63">
        <f>M17+M18+M19+M20</f>
        <v>945.5</v>
      </c>
      <c r="O20" s="64" t="s">
        <v>45</v>
      </c>
      <c r="P20" s="45">
        <v>57</v>
      </c>
      <c r="Q20" s="45">
        <v>163</v>
      </c>
      <c r="R20" s="45">
        <v>17</v>
      </c>
      <c r="S20" s="45">
        <v>1</v>
      </c>
      <c r="T20" s="73">
        <f t="shared" si="2"/>
        <v>228</v>
      </c>
      <c r="U20" s="63">
        <f t="shared" si="5"/>
        <v>887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191</v>
      </c>
      <c r="D21" s="61">
        <v>14</v>
      </c>
      <c r="E21" s="61">
        <v>1</v>
      </c>
      <c r="F21" s="62">
        <f t="shared" si="0"/>
        <v>236.5</v>
      </c>
      <c r="G21" s="75"/>
      <c r="H21" s="72" t="s">
        <v>25</v>
      </c>
      <c r="I21" s="46">
        <v>36</v>
      </c>
      <c r="J21" s="46">
        <v>185</v>
      </c>
      <c r="K21" s="46">
        <v>11</v>
      </c>
      <c r="L21" s="46">
        <v>5</v>
      </c>
      <c r="M21" s="62">
        <f t="shared" si="1"/>
        <v>237.5</v>
      </c>
      <c r="N21" s="63">
        <f>M18+M19+M20+M21</f>
        <v>971</v>
      </c>
      <c r="O21" s="68" t="s">
        <v>46</v>
      </c>
      <c r="P21" s="47">
        <v>41</v>
      </c>
      <c r="Q21" s="47">
        <v>141</v>
      </c>
      <c r="R21" s="47">
        <v>12</v>
      </c>
      <c r="S21" s="47">
        <v>0</v>
      </c>
      <c r="T21" s="70">
        <f t="shared" si="2"/>
        <v>185.5</v>
      </c>
      <c r="U21" s="71">
        <f t="shared" si="5"/>
        <v>832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159</v>
      </c>
      <c r="D22" s="61">
        <v>18</v>
      </c>
      <c r="E22" s="61">
        <v>2</v>
      </c>
      <c r="F22" s="62">
        <f t="shared" si="0"/>
        <v>214.5</v>
      </c>
      <c r="G22" s="63"/>
      <c r="H22" s="68" t="s">
        <v>26</v>
      </c>
      <c r="I22" s="47">
        <v>33</v>
      </c>
      <c r="J22" s="47">
        <v>151</v>
      </c>
      <c r="K22" s="47">
        <v>13</v>
      </c>
      <c r="L22" s="47">
        <v>2</v>
      </c>
      <c r="M22" s="62">
        <f t="shared" si="1"/>
        <v>198.5</v>
      </c>
      <c r="N22" s="71">
        <f>M19+M20+M21+M22</f>
        <v>938.5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921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971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70</v>
      </c>
      <c r="N24" s="88"/>
      <c r="O24" s="211"/>
      <c r="P24" s="212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70 X CARRERA 38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7038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43325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81</v>
      </c>
      <c r="C10" s="46">
        <v>171</v>
      </c>
      <c r="D10" s="46">
        <v>24</v>
      </c>
      <c r="E10" s="46">
        <v>2</v>
      </c>
      <c r="F10" s="62">
        <f>B10*0.5+C10*1+D10*2+E10*2.5</f>
        <v>264.5</v>
      </c>
      <c r="G10" s="2"/>
      <c r="H10" s="19" t="s">
        <v>4</v>
      </c>
      <c r="I10" s="46">
        <v>26</v>
      </c>
      <c r="J10" s="46">
        <v>194</v>
      </c>
      <c r="K10" s="46">
        <v>22</v>
      </c>
      <c r="L10" s="46">
        <v>3</v>
      </c>
      <c r="M10" s="6">
        <f>I10*0.5+J10*1+K10*2+L10*2.5</f>
        <v>258.5</v>
      </c>
      <c r="N10" s="9">
        <f>F20+F21+F22+M10</f>
        <v>948.5</v>
      </c>
      <c r="O10" s="19" t="s">
        <v>43</v>
      </c>
      <c r="P10" s="46">
        <v>54</v>
      </c>
      <c r="Q10" s="46">
        <v>181</v>
      </c>
      <c r="R10" s="46">
        <v>19</v>
      </c>
      <c r="S10" s="46">
        <v>6</v>
      </c>
      <c r="T10" s="6">
        <f>P10*0.5+Q10*1+R10*2+S10*2.5</f>
        <v>261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194</v>
      </c>
      <c r="D11" s="46">
        <v>31</v>
      </c>
      <c r="E11" s="46">
        <v>4</v>
      </c>
      <c r="F11" s="6">
        <f t="shared" ref="F11:F22" si="0">B11*0.5+C11*1+D11*2+E11*2.5</f>
        <v>318</v>
      </c>
      <c r="G11" s="2"/>
      <c r="H11" s="19" t="s">
        <v>5</v>
      </c>
      <c r="I11" s="46">
        <v>34</v>
      </c>
      <c r="J11" s="46">
        <v>160</v>
      </c>
      <c r="K11" s="46">
        <v>21</v>
      </c>
      <c r="L11" s="46">
        <v>1</v>
      </c>
      <c r="M11" s="6">
        <f t="shared" ref="M11:M22" si="1">I11*0.5+J11*1+K11*2+L11*2.5</f>
        <v>221.5</v>
      </c>
      <c r="N11" s="9">
        <f>F21+F22+M10+M11</f>
        <v>951</v>
      </c>
      <c r="O11" s="19" t="s">
        <v>44</v>
      </c>
      <c r="P11" s="46">
        <v>68</v>
      </c>
      <c r="Q11" s="46">
        <v>172</v>
      </c>
      <c r="R11" s="46">
        <v>25</v>
      </c>
      <c r="S11" s="46">
        <v>5</v>
      </c>
      <c r="T11" s="6">
        <f t="shared" ref="T11:T21" si="2">P11*0.5+Q11*1+R11*2+S11*2.5</f>
        <v>268.5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96</v>
      </c>
      <c r="C12" s="46">
        <v>175</v>
      </c>
      <c r="D12" s="46">
        <v>33</v>
      </c>
      <c r="E12" s="46">
        <v>5</v>
      </c>
      <c r="F12" s="6">
        <f t="shared" si="0"/>
        <v>301.5</v>
      </c>
      <c r="G12" s="2"/>
      <c r="H12" s="19" t="s">
        <v>6</v>
      </c>
      <c r="I12" s="46">
        <v>30</v>
      </c>
      <c r="J12" s="46">
        <v>150</v>
      </c>
      <c r="K12" s="46">
        <v>29</v>
      </c>
      <c r="L12" s="46">
        <v>6</v>
      </c>
      <c r="M12" s="6">
        <f t="shared" si="1"/>
        <v>238</v>
      </c>
      <c r="N12" s="2">
        <f>F22+M10+M11+M12</f>
        <v>947.5</v>
      </c>
      <c r="O12" s="19" t="s">
        <v>32</v>
      </c>
      <c r="P12" s="46">
        <v>59</v>
      </c>
      <c r="Q12" s="46">
        <v>174</v>
      </c>
      <c r="R12" s="46">
        <v>19</v>
      </c>
      <c r="S12" s="46">
        <v>6</v>
      </c>
      <c r="T12" s="6">
        <f t="shared" si="2"/>
        <v>256.5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59</v>
      </c>
      <c r="C13" s="46">
        <v>154</v>
      </c>
      <c r="D13" s="46">
        <v>25</v>
      </c>
      <c r="E13" s="46">
        <v>8</v>
      </c>
      <c r="F13" s="6">
        <f t="shared" si="0"/>
        <v>253.5</v>
      </c>
      <c r="G13" s="2">
        <f>F10+F11+F12+F13</f>
        <v>1137.5</v>
      </c>
      <c r="H13" s="19" t="s">
        <v>7</v>
      </c>
      <c r="I13" s="46">
        <v>33</v>
      </c>
      <c r="J13" s="46">
        <v>140</v>
      </c>
      <c r="K13" s="46">
        <v>29</v>
      </c>
      <c r="L13" s="46">
        <v>3</v>
      </c>
      <c r="M13" s="6">
        <f t="shared" si="1"/>
        <v>222</v>
      </c>
      <c r="N13" s="2">
        <f t="shared" ref="N13:N18" si="3">M10+M11+M12+M13</f>
        <v>940</v>
      </c>
      <c r="O13" s="19" t="s">
        <v>33</v>
      </c>
      <c r="P13" s="46">
        <v>49</v>
      </c>
      <c r="Q13" s="46">
        <v>185</v>
      </c>
      <c r="R13" s="46">
        <v>27</v>
      </c>
      <c r="S13" s="46">
        <v>3</v>
      </c>
      <c r="T13" s="6">
        <f t="shared" si="2"/>
        <v>271</v>
      </c>
      <c r="U13" s="2">
        <f t="shared" ref="U13:U21" si="4">T10+T11+T12+T13</f>
        <v>1057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53</v>
      </c>
      <c r="C14" s="46">
        <v>139</v>
      </c>
      <c r="D14" s="46">
        <v>24</v>
      </c>
      <c r="E14" s="46">
        <v>7</v>
      </c>
      <c r="F14" s="6">
        <f t="shared" si="0"/>
        <v>231</v>
      </c>
      <c r="G14" s="2">
        <f t="shared" ref="G14:G19" si="5">F11+F12+F13+F14</f>
        <v>1104</v>
      </c>
      <c r="H14" s="19" t="s">
        <v>9</v>
      </c>
      <c r="I14" s="46">
        <v>31</v>
      </c>
      <c r="J14" s="46">
        <v>134</v>
      </c>
      <c r="K14" s="46">
        <v>26</v>
      </c>
      <c r="L14" s="46">
        <v>1</v>
      </c>
      <c r="M14" s="6">
        <f t="shared" si="1"/>
        <v>204</v>
      </c>
      <c r="N14" s="2">
        <f t="shared" si="3"/>
        <v>885.5</v>
      </c>
      <c r="O14" s="19" t="s">
        <v>29</v>
      </c>
      <c r="P14" s="45">
        <v>56</v>
      </c>
      <c r="Q14" s="45">
        <v>175</v>
      </c>
      <c r="R14" s="45">
        <v>24</v>
      </c>
      <c r="S14" s="45">
        <v>5</v>
      </c>
      <c r="T14" s="6">
        <f t="shared" si="2"/>
        <v>263.5</v>
      </c>
      <c r="U14" s="2">
        <f t="shared" si="4"/>
        <v>1059.5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54</v>
      </c>
      <c r="C15" s="46">
        <v>168</v>
      </c>
      <c r="D15" s="46">
        <v>29</v>
      </c>
      <c r="E15" s="46">
        <v>11</v>
      </c>
      <c r="F15" s="6">
        <f t="shared" si="0"/>
        <v>280.5</v>
      </c>
      <c r="G15" s="2">
        <f t="shared" si="5"/>
        <v>1066.5</v>
      </c>
      <c r="H15" s="19" t="s">
        <v>12</v>
      </c>
      <c r="I15" s="46">
        <v>35</v>
      </c>
      <c r="J15" s="46">
        <v>125</v>
      </c>
      <c r="K15" s="46">
        <v>28</v>
      </c>
      <c r="L15" s="46">
        <v>5</v>
      </c>
      <c r="M15" s="6">
        <f t="shared" si="1"/>
        <v>211</v>
      </c>
      <c r="N15" s="2">
        <f t="shared" si="3"/>
        <v>875</v>
      </c>
      <c r="O15" s="18" t="s">
        <v>30</v>
      </c>
      <c r="P15" s="46">
        <v>42</v>
      </c>
      <c r="Q15" s="46">
        <v>172</v>
      </c>
      <c r="R15" s="46">
        <v>25</v>
      </c>
      <c r="S15" s="46">
        <v>4</v>
      </c>
      <c r="T15" s="6">
        <f t="shared" si="2"/>
        <v>253</v>
      </c>
      <c r="U15" s="2">
        <f t="shared" si="4"/>
        <v>1044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155</v>
      </c>
      <c r="D16" s="46">
        <v>38</v>
      </c>
      <c r="E16" s="46">
        <v>3</v>
      </c>
      <c r="F16" s="6">
        <f t="shared" si="0"/>
        <v>259</v>
      </c>
      <c r="G16" s="2">
        <f t="shared" si="5"/>
        <v>1024</v>
      </c>
      <c r="H16" s="19" t="s">
        <v>15</v>
      </c>
      <c r="I16" s="46">
        <v>38</v>
      </c>
      <c r="J16" s="46">
        <v>146</v>
      </c>
      <c r="K16" s="46">
        <v>26</v>
      </c>
      <c r="L16" s="46">
        <v>6</v>
      </c>
      <c r="M16" s="6">
        <f t="shared" si="1"/>
        <v>232</v>
      </c>
      <c r="N16" s="2">
        <f t="shared" si="3"/>
        <v>869</v>
      </c>
      <c r="O16" s="19" t="s">
        <v>8</v>
      </c>
      <c r="P16" s="46">
        <v>62</v>
      </c>
      <c r="Q16" s="46">
        <v>181</v>
      </c>
      <c r="R16" s="46">
        <v>19</v>
      </c>
      <c r="S16" s="46">
        <v>1</v>
      </c>
      <c r="T16" s="6">
        <f t="shared" si="2"/>
        <v>252.5</v>
      </c>
      <c r="U16" s="2">
        <f t="shared" si="4"/>
        <v>1040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50</v>
      </c>
      <c r="C17" s="46">
        <v>169</v>
      </c>
      <c r="D17" s="46">
        <v>19</v>
      </c>
      <c r="E17" s="46">
        <v>8</v>
      </c>
      <c r="F17" s="6">
        <f t="shared" si="0"/>
        <v>252</v>
      </c>
      <c r="G17" s="2">
        <f t="shared" si="5"/>
        <v>1022.5</v>
      </c>
      <c r="H17" s="19" t="s">
        <v>18</v>
      </c>
      <c r="I17" s="46">
        <v>44</v>
      </c>
      <c r="J17" s="46">
        <v>154</v>
      </c>
      <c r="K17" s="46">
        <v>34</v>
      </c>
      <c r="L17" s="46">
        <v>9</v>
      </c>
      <c r="M17" s="6">
        <f t="shared" si="1"/>
        <v>266.5</v>
      </c>
      <c r="N17" s="2">
        <f t="shared" si="3"/>
        <v>913.5</v>
      </c>
      <c r="O17" s="19" t="s">
        <v>10</v>
      </c>
      <c r="P17" s="46">
        <v>70</v>
      </c>
      <c r="Q17" s="46">
        <v>187</v>
      </c>
      <c r="R17" s="46">
        <v>26</v>
      </c>
      <c r="S17" s="46">
        <v>2</v>
      </c>
      <c r="T17" s="6">
        <f t="shared" si="2"/>
        <v>279</v>
      </c>
      <c r="U17" s="2">
        <f t="shared" si="4"/>
        <v>1048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59</v>
      </c>
      <c r="C18" s="46">
        <v>159</v>
      </c>
      <c r="D18" s="46">
        <v>23</v>
      </c>
      <c r="E18" s="46">
        <v>9</v>
      </c>
      <c r="F18" s="6">
        <f t="shared" si="0"/>
        <v>257</v>
      </c>
      <c r="G18" s="2">
        <f t="shared" si="5"/>
        <v>1048.5</v>
      </c>
      <c r="H18" s="19" t="s">
        <v>20</v>
      </c>
      <c r="I18" s="46">
        <v>50</v>
      </c>
      <c r="J18" s="46">
        <v>148</v>
      </c>
      <c r="K18" s="46">
        <v>41</v>
      </c>
      <c r="L18" s="46">
        <v>11</v>
      </c>
      <c r="M18" s="6">
        <f t="shared" si="1"/>
        <v>282.5</v>
      </c>
      <c r="N18" s="2">
        <f t="shared" si="3"/>
        <v>992</v>
      </c>
      <c r="O18" s="19" t="s">
        <v>13</v>
      </c>
      <c r="P18" s="46">
        <v>64</v>
      </c>
      <c r="Q18" s="46">
        <v>159</v>
      </c>
      <c r="R18" s="46">
        <v>29</v>
      </c>
      <c r="S18" s="46">
        <v>4</v>
      </c>
      <c r="T18" s="6">
        <f t="shared" si="2"/>
        <v>259</v>
      </c>
      <c r="U18" s="2">
        <f t="shared" si="4"/>
        <v>1043.5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50</v>
      </c>
      <c r="C19" s="47">
        <v>167</v>
      </c>
      <c r="D19" s="47">
        <v>23</v>
      </c>
      <c r="E19" s="47">
        <v>4</v>
      </c>
      <c r="F19" s="7">
        <f t="shared" si="0"/>
        <v>248</v>
      </c>
      <c r="G19" s="3">
        <f t="shared" si="5"/>
        <v>1016</v>
      </c>
      <c r="H19" s="20" t="s">
        <v>22</v>
      </c>
      <c r="I19" s="45">
        <v>52</v>
      </c>
      <c r="J19" s="45">
        <v>201</v>
      </c>
      <c r="K19" s="45">
        <v>21</v>
      </c>
      <c r="L19" s="45">
        <v>2</v>
      </c>
      <c r="M19" s="6">
        <f t="shared" si="1"/>
        <v>274</v>
      </c>
      <c r="N19" s="2">
        <f>M16+M17+M18+M19</f>
        <v>1055</v>
      </c>
      <c r="O19" s="19" t="s">
        <v>16</v>
      </c>
      <c r="P19" s="46">
        <v>71</v>
      </c>
      <c r="Q19" s="46">
        <v>194</v>
      </c>
      <c r="R19" s="46">
        <v>26</v>
      </c>
      <c r="S19" s="46">
        <v>0</v>
      </c>
      <c r="T19" s="6">
        <f t="shared" si="2"/>
        <v>281.5</v>
      </c>
      <c r="U19" s="2">
        <f t="shared" si="4"/>
        <v>1072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42</v>
      </c>
      <c r="C20" s="45">
        <v>142</v>
      </c>
      <c r="D20" s="45">
        <v>23</v>
      </c>
      <c r="E20" s="45">
        <v>4</v>
      </c>
      <c r="F20" s="8">
        <f t="shared" si="0"/>
        <v>219</v>
      </c>
      <c r="G20" s="35"/>
      <c r="H20" s="19" t="s">
        <v>24</v>
      </c>
      <c r="I20" s="46">
        <v>58</v>
      </c>
      <c r="J20" s="46">
        <v>175</v>
      </c>
      <c r="K20" s="46">
        <v>22</v>
      </c>
      <c r="L20" s="46">
        <v>8</v>
      </c>
      <c r="M20" s="8">
        <f t="shared" si="1"/>
        <v>268</v>
      </c>
      <c r="N20" s="2">
        <f>M17+M18+M19+M20</f>
        <v>1091</v>
      </c>
      <c r="O20" s="19" t="s">
        <v>45</v>
      </c>
      <c r="P20" s="45">
        <v>40</v>
      </c>
      <c r="Q20" s="45">
        <v>191</v>
      </c>
      <c r="R20" s="45">
        <v>27</v>
      </c>
      <c r="S20" s="45">
        <v>0</v>
      </c>
      <c r="T20" s="8">
        <f t="shared" si="2"/>
        <v>265</v>
      </c>
      <c r="U20" s="2">
        <f t="shared" si="4"/>
        <v>1084.5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160</v>
      </c>
      <c r="D21" s="46">
        <v>21</v>
      </c>
      <c r="E21" s="46">
        <v>5</v>
      </c>
      <c r="F21" s="6">
        <f t="shared" si="0"/>
        <v>241.5</v>
      </c>
      <c r="G21" s="36"/>
      <c r="H21" s="20" t="s">
        <v>25</v>
      </c>
      <c r="I21" s="46">
        <v>56</v>
      </c>
      <c r="J21" s="46">
        <v>205</v>
      </c>
      <c r="K21" s="46">
        <v>21</v>
      </c>
      <c r="L21" s="46">
        <v>5</v>
      </c>
      <c r="M21" s="6">
        <f t="shared" si="1"/>
        <v>287.5</v>
      </c>
      <c r="N21" s="2">
        <f>M18+M19+M20+M21</f>
        <v>1112</v>
      </c>
      <c r="O21" s="21" t="s">
        <v>46</v>
      </c>
      <c r="P21" s="47">
        <v>34</v>
      </c>
      <c r="Q21" s="47">
        <v>152</v>
      </c>
      <c r="R21" s="47">
        <v>25</v>
      </c>
      <c r="S21" s="47">
        <v>2</v>
      </c>
      <c r="T21" s="7">
        <f t="shared" si="2"/>
        <v>224</v>
      </c>
      <c r="U21" s="3">
        <f t="shared" si="4"/>
        <v>1029.5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150</v>
      </c>
      <c r="D22" s="46">
        <v>25</v>
      </c>
      <c r="E22" s="46">
        <v>4</v>
      </c>
      <c r="F22" s="6">
        <f t="shared" si="0"/>
        <v>229.5</v>
      </c>
      <c r="G22" s="2"/>
      <c r="H22" s="21" t="s">
        <v>26</v>
      </c>
      <c r="I22" s="47">
        <v>58</v>
      </c>
      <c r="J22" s="47">
        <v>181</v>
      </c>
      <c r="K22" s="47">
        <v>24</v>
      </c>
      <c r="L22" s="47">
        <v>9</v>
      </c>
      <c r="M22" s="6">
        <f t="shared" si="1"/>
        <v>280.5</v>
      </c>
      <c r="N22" s="3">
        <f>M19+M20+M21+M22</f>
        <v>1110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1137.5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1112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70 X CARRERA 38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7038</v>
      </c>
      <c r="M6" s="178"/>
      <c r="N6" s="178"/>
      <c r="O6" s="12"/>
      <c r="P6" s="167" t="s">
        <v>58</v>
      </c>
      <c r="Q6" s="167"/>
      <c r="R6" s="167"/>
      <c r="S6" s="218">
        <f>'G-1'!S6:U6</f>
        <v>43325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212</v>
      </c>
      <c r="C10" s="46">
        <f>'G-1'!C10+'G-3'!C10+'G-4'!C10</f>
        <v>481</v>
      </c>
      <c r="D10" s="46">
        <f>'G-1'!D10+'G-3'!D10+'G-4'!D10</f>
        <v>55</v>
      </c>
      <c r="E10" s="46">
        <f>'G-1'!E10+'G-3'!E10+'G-4'!E10</f>
        <v>7</v>
      </c>
      <c r="F10" s="6">
        <f t="shared" ref="F10:F22" si="0">B10*0.5+C10*1+D10*2+E10*2.5</f>
        <v>714.5</v>
      </c>
      <c r="G10" s="2"/>
      <c r="H10" s="19" t="s">
        <v>4</v>
      </c>
      <c r="I10" s="46">
        <f>'G-1'!I10+'G-3'!I10+'G-4'!I10</f>
        <v>131</v>
      </c>
      <c r="J10" s="46">
        <f>'G-1'!J10+'G-3'!J10+'G-4'!J10</f>
        <v>471</v>
      </c>
      <c r="K10" s="46">
        <f>'G-1'!K10+'G-3'!K10+'G-4'!K10</f>
        <v>44</v>
      </c>
      <c r="L10" s="46">
        <f>'G-1'!L10+'G-3'!L10+'G-4'!L10</f>
        <v>9</v>
      </c>
      <c r="M10" s="6">
        <f t="shared" ref="M10:M22" si="1">I10*0.5+J10*1+K10*2+L10*2.5</f>
        <v>647</v>
      </c>
      <c r="N10" s="9">
        <f>F20+F21+F22+M10</f>
        <v>2526</v>
      </c>
      <c r="O10" s="19" t="s">
        <v>43</v>
      </c>
      <c r="P10" s="46">
        <f>'G-1'!P10+'G-3'!P10+'G-4'!P10</f>
        <v>147</v>
      </c>
      <c r="Q10" s="46">
        <f>'G-1'!Q10+'G-3'!Q10+'G-4'!Q10</f>
        <v>463</v>
      </c>
      <c r="R10" s="46">
        <f>'G-1'!R10+'G-3'!R10+'G-4'!R10</f>
        <v>37</v>
      </c>
      <c r="S10" s="46">
        <f>'G-1'!S10+'G-3'!S10+'G-4'!S10</f>
        <v>11</v>
      </c>
      <c r="T10" s="6">
        <f t="shared" ref="T10:T21" si="2">P10*0.5+Q10*1+R10*2+S10*2.5</f>
        <v>638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243</v>
      </c>
      <c r="C11" s="46">
        <f>'G-1'!C11+'G-3'!C11+'G-4'!C11</f>
        <v>515</v>
      </c>
      <c r="D11" s="46">
        <f>'G-1'!D11+'G-3'!D11+'G-4'!D11</f>
        <v>65</v>
      </c>
      <c r="E11" s="46">
        <f>'G-1'!E11+'G-3'!E11+'G-4'!E11</f>
        <v>10</v>
      </c>
      <c r="F11" s="6">
        <f t="shared" si="0"/>
        <v>791.5</v>
      </c>
      <c r="G11" s="2"/>
      <c r="H11" s="19" t="s">
        <v>5</v>
      </c>
      <c r="I11" s="46">
        <f>'G-1'!I11+'G-3'!I11+'G-4'!I11</f>
        <v>171</v>
      </c>
      <c r="J11" s="46">
        <f>'G-1'!J11+'G-3'!J11+'G-4'!J11</f>
        <v>474</v>
      </c>
      <c r="K11" s="46">
        <f>'G-1'!K11+'G-3'!K11+'G-4'!K11</f>
        <v>46</v>
      </c>
      <c r="L11" s="46">
        <f>'G-1'!L11+'G-3'!L11+'G-4'!L11</f>
        <v>8</v>
      </c>
      <c r="M11" s="6">
        <f t="shared" si="1"/>
        <v>671.5</v>
      </c>
      <c r="N11" s="9">
        <f>F21+F22+M10+M11</f>
        <v>2588</v>
      </c>
      <c r="O11" s="19" t="s">
        <v>44</v>
      </c>
      <c r="P11" s="46">
        <f>'G-1'!P11+'G-3'!P11+'G-4'!P11</f>
        <v>168</v>
      </c>
      <c r="Q11" s="46">
        <f>'G-1'!Q11+'G-3'!Q11+'G-4'!Q11</f>
        <v>455</v>
      </c>
      <c r="R11" s="46">
        <f>'G-1'!R11+'G-3'!R11+'G-4'!R11</f>
        <v>42</v>
      </c>
      <c r="S11" s="46">
        <f>'G-1'!S11+'G-3'!S11+'G-4'!S11</f>
        <v>9</v>
      </c>
      <c r="T11" s="6">
        <f t="shared" si="2"/>
        <v>645.5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214</v>
      </c>
      <c r="C12" s="46">
        <f>'G-1'!C12+'G-3'!C12+'G-4'!C12</f>
        <v>522</v>
      </c>
      <c r="D12" s="46">
        <f>'G-1'!D12+'G-3'!D12+'G-4'!D12</f>
        <v>61</v>
      </c>
      <c r="E12" s="46">
        <f>'G-1'!E12+'G-3'!E12+'G-4'!E12</f>
        <v>7</v>
      </c>
      <c r="F12" s="6">
        <f t="shared" si="0"/>
        <v>768.5</v>
      </c>
      <c r="G12" s="2"/>
      <c r="H12" s="19" t="s">
        <v>6</v>
      </c>
      <c r="I12" s="46">
        <f>'G-1'!I12+'G-3'!I12+'G-4'!I12</f>
        <v>170</v>
      </c>
      <c r="J12" s="46">
        <f>'G-1'!J12+'G-3'!J12+'G-4'!J12</f>
        <v>473</v>
      </c>
      <c r="K12" s="46">
        <f>'G-1'!K12+'G-3'!K12+'G-4'!K12</f>
        <v>55</v>
      </c>
      <c r="L12" s="46">
        <f>'G-1'!L12+'G-3'!L12+'G-4'!L12</f>
        <v>13</v>
      </c>
      <c r="M12" s="6">
        <f t="shared" si="1"/>
        <v>700.5</v>
      </c>
      <c r="N12" s="2">
        <f>F22+M10+M11+M12</f>
        <v>2650</v>
      </c>
      <c r="O12" s="19" t="s">
        <v>32</v>
      </c>
      <c r="P12" s="46">
        <f>'G-1'!P12+'G-3'!P12+'G-4'!P12</f>
        <v>168</v>
      </c>
      <c r="Q12" s="46">
        <f>'G-1'!Q12+'G-3'!Q12+'G-4'!Q12</f>
        <v>459</v>
      </c>
      <c r="R12" s="46">
        <f>'G-1'!R12+'G-3'!R12+'G-4'!R12</f>
        <v>43</v>
      </c>
      <c r="S12" s="46">
        <f>'G-1'!S12+'G-3'!S12+'G-4'!S12</f>
        <v>10</v>
      </c>
      <c r="T12" s="6">
        <f t="shared" si="2"/>
        <v>654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172</v>
      </c>
      <c r="C13" s="46">
        <f>'G-1'!C13+'G-3'!C13+'G-4'!C13</f>
        <v>414</v>
      </c>
      <c r="D13" s="46">
        <f>'G-1'!D13+'G-3'!D13+'G-4'!D13</f>
        <v>55</v>
      </c>
      <c r="E13" s="46">
        <f>'G-1'!E13+'G-3'!E13+'G-4'!E13</f>
        <v>14</v>
      </c>
      <c r="F13" s="6">
        <f t="shared" si="0"/>
        <v>645</v>
      </c>
      <c r="G13" s="2">
        <f t="shared" ref="G13:G19" si="3">F10+F11+F12+F13</f>
        <v>2919.5</v>
      </c>
      <c r="H13" s="19" t="s">
        <v>7</v>
      </c>
      <c r="I13" s="46">
        <f>'G-1'!I13+'G-3'!I13+'G-4'!I13</f>
        <v>146</v>
      </c>
      <c r="J13" s="46">
        <f>'G-1'!J13+'G-3'!J13+'G-4'!J13</f>
        <v>453</v>
      </c>
      <c r="K13" s="46">
        <f>'G-1'!K13+'G-3'!K13+'G-4'!K13</f>
        <v>56</v>
      </c>
      <c r="L13" s="46">
        <f>'G-1'!L13+'G-3'!L13+'G-4'!L13</f>
        <v>10</v>
      </c>
      <c r="M13" s="6">
        <f t="shared" si="1"/>
        <v>663</v>
      </c>
      <c r="N13" s="2">
        <f t="shared" ref="N13:N18" si="4">M10+M11+M12+M13</f>
        <v>2682</v>
      </c>
      <c r="O13" s="19" t="s">
        <v>33</v>
      </c>
      <c r="P13" s="46">
        <f>'G-1'!P13+'G-3'!P13+'G-4'!P13</f>
        <v>164</v>
      </c>
      <c r="Q13" s="46">
        <f>'G-1'!Q13+'G-3'!Q13+'G-4'!Q13</f>
        <v>468</v>
      </c>
      <c r="R13" s="46">
        <f>'G-1'!R13+'G-3'!R13+'G-4'!R13</f>
        <v>49</v>
      </c>
      <c r="S13" s="46">
        <f>'G-1'!S13+'G-3'!S13+'G-4'!S13</f>
        <v>5</v>
      </c>
      <c r="T13" s="6">
        <f t="shared" si="2"/>
        <v>660.5</v>
      </c>
      <c r="U13" s="2">
        <f t="shared" ref="U13:U21" si="5">T10+T11+T12+T13</f>
        <v>2598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152</v>
      </c>
      <c r="C14" s="46">
        <f>'G-1'!C14+'G-3'!C14+'G-4'!C14</f>
        <v>400</v>
      </c>
      <c r="D14" s="46">
        <f>'G-1'!D14+'G-3'!D14+'G-4'!D14</f>
        <v>48</v>
      </c>
      <c r="E14" s="46">
        <f>'G-1'!E14+'G-3'!E14+'G-4'!E14</f>
        <v>9</v>
      </c>
      <c r="F14" s="6">
        <f t="shared" si="0"/>
        <v>594.5</v>
      </c>
      <c r="G14" s="2">
        <f t="shared" si="3"/>
        <v>2799.5</v>
      </c>
      <c r="H14" s="19" t="s">
        <v>9</v>
      </c>
      <c r="I14" s="46">
        <f>'G-1'!I14+'G-3'!I14+'G-4'!I14</f>
        <v>142</v>
      </c>
      <c r="J14" s="46">
        <f>'G-1'!J14+'G-3'!J14+'G-4'!J14</f>
        <v>419</v>
      </c>
      <c r="K14" s="46">
        <f>'G-1'!K14+'G-3'!K14+'G-4'!K14</f>
        <v>48</v>
      </c>
      <c r="L14" s="46">
        <f>'G-1'!L14+'G-3'!L14+'G-4'!L14</f>
        <v>8</v>
      </c>
      <c r="M14" s="6">
        <f t="shared" si="1"/>
        <v>606</v>
      </c>
      <c r="N14" s="2">
        <f t="shared" si="4"/>
        <v>2641</v>
      </c>
      <c r="O14" s="19" t="s">
        <v>29</v>
      </c>
      <c r="P14" s="46">
        <f>'G-1'!P14+'G-3'!P14+'G-4'!P14</f>
        <v>201</v>
      </c>
      <c r="Q14" s="46">
        <f>'G-1'!Q14+'G-3'!Q14+'G-4'!Q14</f>
        <v>494</v>
      </c>
      <c r="R14" s="46">
        <f>'G-1'!R14+'G-3'!R14+'G-4'!R14</f>
        <v>49</v>
      </c>
      <c r="S14" s="46">
        <f>'G-1'!S14+'G-3'!S14+'G-4'!S14</f>
        <v>12</v>
      </c>
      <c r="T14" s="6">
        <f t="shared" si="2"/>
        <v>722.5</v>
      </c>
      <c r="U14" s="2">
        <f t="shared" si="5"/>
        <v>2682.5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148</v>
      </c>
      <c r="C15" s="46">
        <f>'G-1'!C15+'G-3'!C15+'G-4'!C15</f>
        <v>419</v>
      </c>
      <c r="D15" s="46">
        <f>'G-1'!D15+'G-3'!D15+'G-4'!D15</f>
        <v>65</v>
      </c>
      <c r="E15" s="46">
        <f>'G-1'!E15+'G-3'!E15+'G-4'!E15</f>
        <v>15</v>
      </c>
      <c r="F15" s="6">
        <f t="shared" si="0"/>
        <v>660.5</v>
      </c>
      <c r="G15" s="2">
        <f t="shared" si="3"/>
        <v>2668.5</v>
      </c>
      <c r="H15" s="19" t="s">
        <v>12</v>
      </c>
      <c r="I15" s="46">
        <f>'G-1'!I15+'G-3'!I15+'G-4'!I15</f>
        <v>135</v>
      </c>
      <c r="J15" s="46">
        <f>'G-1'!J15+'G-3'!J15+'G-4'!J15</f>
        <v>421</v>
      </c>
      <c r="K15" s="46">
        <f>'G-1'!K15+'G-3'!K15+'G-4'!K15</f>
        <v>47</v>
      </c>
      <c r="L15" s="46">
        <f>'G-1'!L15+'G-3'!L15+'G-4'!L15</f>
        <v>11</v>
      </c>
      <c r="M15" s="6">
        <f t="shared" si="1"/>
        <v>610</v>
      </c>
      <c r="N15" s="2">
        <f t="shared" si="4"/>
        <v>2579.5</v>
      </c>
      <c r="O15" s="18" t="s">
        <v>30</v>
      </c>
      <c r="P15" s="46">
        <f>'G-1'!P15+'G-3'!P15+'G-4'!P15</f>
        <v>205</v>
      </c>
      <c r="Q15" s="46">
        <f>'G-1'!Q15+'G-3'!Q15+'G-4'!Q15</f>
        <v>477</v>
      </c>
      <c r="R15" s="46">
        <f>'G-1'!R15+'G-3'!R15+'G-4'!R15</f>
        <v>49</v>
      </c>
      <c r="S15" s="46">
        <f>'G-1'!S15+'G-3'!S15+'G-4'!S15</f>
        <v>8</v>
      </c>
      <c r="T15" s="6">
        <f t="shared" si="2"/>
        <v>697.5</v>
      </c>
      <c r="U15" s="2">
        <f t="shared" si="5"/>
        <v>2734.5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148</v>
      </c>
      <c r="C16" s="46">
        <f>'G-1'!C16+'G-3'!C16+'G-4'!C16</f>
        <v>411</v>
      </c>
      <c r="D16" s="46">
        <f>'G-1'!D16+'G-3'!D16+'G-4'!D16</f>
        <v>64</v>
      </c>
      <c r="E16" s="46">
        <f>'G-1'!E16+'G-3'!E16+'G-4'!E16</f>
        <v>11</v>
      </c>
      <c r="F16" s="6">
        <f t="shared" si="0"/>
        <v>640.5</v>
      </c>
      <c r="G16" s="2">
        <f t="shared" si="3"/>
        <v>2540.5</v>
      </c>
      <c r="H16" s="19" t="s">
        <v>15</v>
      </c>
      <c r="I16" s="46">
        <f>'G-1'!I16+'G-3'!I16+'G-4'!I16</f>
        <v>128</v>
      </c>
      <c r="J16" s="46">
        <f>'G-1'!J16+'G-3'!J16+'G-4'!J16</f>
        <v>455</v>
      </c>
      <c r="K16" s="46">
        <f>'G-1'!K16+'G-3'!K16+'G-4'!K16</f>
        <v>48</v>
      </c>
      <c r="L16" s="46">
        <f>'G-1'!L16+'G-3'!L16+'G-4'!L16</f>
        <v>12</v>
      </c>
      <c r="M16" s="6">
        <f t="shared" si="1"/>
        <v>645</v>
      </c>
      <c r="N16" s="2">
        <f t="shared" si="4"/>
        <v>2524</v>
      </c>
      <c r="O16" s="19" t="s">
        <v>8</v>
      </c>
      <c r="P16" s="46">
        <f>'G-1'!P16+'G-3'!P16+'G-4'!P16</f>
        <v>197</v>
      </c>
      <c r="Q16" s="46">
        <f>'G-1'!Q16+'G-3'!Q16+'G-4'!Q16</f>
        <v>473</v>
      </c>
      <c r="R16" s="46">
        <f>'G-1'!R16+'G-3'!R16+'G-4'!R16</f>
        <v>43</v>
      </c>
      <c r="S16" s="46">
        <f>'G-1'!S16+'G-3'!S16+'G-4'!S16</f>
        <v>6</v>
      </c>
      <c r="T16" s="6">
        <f t="shared" si="2"/>
        <v>672.5</v>
      </c>
      <c r="U16" s="2">
        <f t="shared" si="5"/>
        <v>2753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152</v>
      </c>
      <c r="C17" s="46">
        <f>'G-1'!C17+'G-3'!C17+'G-4'!C17</f>
        <v>424</v>
      </c>
      <c r="D17" s="46">
        <f>'G-1'!D17+'G-3'!D17+'G-4'!D17</f>
        <v>41</v>
      </c>
      <c r="E17" s="46">
        <f>'G-1'!E17+'G-3'!E17+'G-4'!E17</f>
        <v>13</v>
      </c>
      <c r="F17" s="6">
        <f t="shared" si="0"/>
        <v>614.5</v>
      </c>
      <c r="G17" s="2">
        <f t="shared" si="3"/>
        <v>2510</v>
      </c>
      <c r="H17" s="19" t="s">
        <v>18</v>
      </c>
      <c r="I17" s="46">
        <f>'G-1'!I17+'G-3'!I17+'G-4'!I17</f>
        <v>139</v>
      </c>
      <c r="J17" s="46">
        <f>'G-1'!J17+'G-3'!J17+'G-4'!J17</f>
        <v>455</v>
      </c>
      <c r="K17" s="46">
        <f>'G-1'!K17+'G-3'!K17+'G-4'!K17</f>
        <v>55</v>
      </c>
      <c r="L17" s="46">
        <f>'G-1'!L17+'G-3'!L17+'G-4'!L17</f>
        <v>12</v>
      </c>
      <c r="M17" s="6">
        <f t="shared" si="1"/>
        <v>664.5</v>
      </c>
      <c r="N17" s="2">
        <f t="shared" si="4"/>
        <v>2525.5</v>
      </c>
      <c r="O17" s="19" t="s">
        <v>10</v>
      </c>
      <c r="P17" s="46">
        <f>'G-1'!P17+'G-3'!P17+'G-4'!P17</f>
        <v>256</v>
      </c>
      <c r="Q17" s="46">
        <f>'G-1'!Q17+'G-3'!Q17+'G-4'!Q17</f>
        <v>507</v>
      </c>
      <c r="R17" s="46">
        <f>'G-1'!R17+'G-3'!R17+'G-4'!R17</f>
        <v>51</v>
      </c>
      <c r="S17" s="46">
        <f>'G-1'!S17+'G-3'!S17+'G-4'!S17</f>
        <v>6</v>
      </c>
      <c r="T17" s="6">
        <f t="shared" si="2"/>
        <v>752</v>
      </c>
      <c r="U17" s="2">
        <f t="shared" si="5"/>
        <v>2844.5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168</v>
      </c>
      <c r="C18" s="46">
        <f>'G-1'!C18+'G-3'!C18+'G-4'!C18</f>
        <v>411</v>
      </c>
      <c r="D18" s="46">
        <f>'G-1'!D18+'G-3'!D18+'G-4'!D18</f>
        <v>53</v>
      </c>
      <c r="E18" s="46">
        <f>'G-1'!E18+'G-3'!E18+'G-4'!E18</f>
        <v>15</v>
      </c>
      <c r="F18" s="6">
        <f t="shared" si="0"/>
        <v>638.5</v>
      </c>
      <c r="G18" s="2">
        <f t="shared" si="3"/>
        <v>2554</v>
      </c>
      <c r="H18" s="19" t="s">
        <v>20</v>
      </c>
      <c r="I18" s="46">
        <f>'G-1'!I18+'G-3'!I18+'G-4'!I18</f>
        <v>144</v>
      </c>
      <c r="J18" s="46">
        <f>'G-1'!J18+'G-3'!J18+'G-4'!J18</f>
        <v>448</v>
      </c>
      <c r="K18" s="46">
        <f>'G-1'!K18+'G-3'!K18+'G-4'!K18</f>
        <v>64</v>
      </c>
      <c r="L18" s="46">
        <f>'G-1'!L18+'G-3'!L18+'G-4'!L18</f>
        <v>15</v>
      </c>
      <c r="M18" s="6">
        <f t="shared" si="1"/>
        <v>685.5</v>
      </c>
      <c r="N18" s="2">
        <f t="shared" si="4"/>
        <v>2605</v>
      </c>
      <c r="O18" s="19" t="s">
        <v>13</v>
      </c>
      <c r="P18" s="46">
        <f>'G-1'!P18+'G-3'!P18+'G-4'!P18</f>
        <v>281</v>
      </c>
      <c r="Q18" s="46">
        <f>'G-1'!Q18+'G-3'!Q18+'G-4'!Q18</f>
        <v>471</v>
      </c>
      <c r="R18" s="46">
        <f>'G-1'!R18+'G-3'!R18+'G-4'!R18</f>
        <v>57</v>
      </c>
      <c r="S18" s="46">
        <f>'G-1'!S18+'G-3'!S18+'G-4'!S18</f>
        <v>4</v>
      </c>
      <c r="T18" s="6">
        <f t="shared" si="2"/>
        <v>735.5</v>
      </c>
      <c r="U18" s="2">
        <f t="shared" si="5"/>
        <v>2857.5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146</v>
      </c>
      <c r="C19" s="47">
        <f>'G-1'!C19+'G-3'!C19+'G-4'!C19</f>
        <v>421</v>
      </c>
      <c r="D19" s="47">
        <f>'G-1'!D19+'G-3'!D19+'G-4'!D19</f>
        <v>54</v>
      </c>
      <c r="E19" s="47">
        <f>'G-1'!E19+'G-3'!E19+'G-4'!E19</f>
        <v>8</v>
      </c>
      <c r="F19" s="7">
        <f t="shared" si="0"/>
        <v>622</v>
      </c>
      <c r="G19" s="3">
        <f t="shared" si="3"/>
        <v>2515.5</v>
      </c>
      <c r="H19" s="20" t="s">
        <v>22</v>
      </c>
      <c r="I19" s="46">
        <f>'G-1'!I19+'G-3'!I19+'G-4'!I19</f>
        <v>133</v>
      </c>
      <c r="J19" s="46">
        <f>'G-1'!J19+'G-3'!J19+'G-4'!J19</f>
        <v>512</v>
      </c>
      <c r="K19" s="46">
        <f>'G-1'!K19+'G-3'!K19+'G-4'!K19</f>
        <v>43</v>
      </c>
      <c r="L19" s="46">
        <f>'G-1'!L19+'G-3'!L19+'G-4'!L19</f>
        <v>8</v>
      </c>
      <c r="M19" s="6">
        <f t="shared" si="1"/>
        <v>684.5</v>
      </c>
      <c r="N19" s="2">
        <f>M16+M17+M18+M19</f>
        <v>2679.5</v>
      </c>
      <c r="O19" s="19" t="s">
        <v>16</v>
      </c>
      <c r="P19" s="46">
        <f>'G-1'!P19+'G-3'!P19+'G-4'!P19</f>
        <v>312</v>
      </c>
      <c r="Q19" s="46">
        <f>'G-1'!Q19+'G-3'!Q19+'G-4'!Q19</f>
        <v>519</v>
      </c>
      <c r="R19" s="46">
        <f>'G-1'!R19+'G-3'!R19+'G-4'!R19</f>
        <v>46</v>
      </c>
      <c r="S19" s="46">
        <f>'G-1'!S19+'G-3'!S19+'G-4'!S19</f>
        <v>2</v>
      </c>
      <c r="T19" s="6">
        <f t="shared" si="2"/>
        <v>772</v>
      </c>
      <c r="U19" s="2">
        <f t="shared" si="5"/>
        <v>2932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136</v>
      </c>
      <c r="C20" s="45">
        <f>'G-1'!C20+'G-3'!C20+'G-4'!C20</f>
        <v>421</v>
      </c>
      <c r="D20" s="45">
        <f>'G-1'!D20+'G-3'!D20+'G-4'!D20</f>
        <v>49</v>
      </c>
      <c r="E20" s="45">
        <f>'G-1'!E20+'G-3'!E20+'G-4'!E20</f>
        <v>9</v>
      </c>
      <c r="F20" s="8">
        <f t="shared" si="0"/>
        <v>609.5</v>
      </c>
      <c r="G20" s="35"/>
      <c r="H20" s="19" t="s">
        <v>24</v>
      </c>
      <c r="I20" s="46">
        <f>'G-1'!I20+'G-3'!I20+'G-4'!I20</f>
        <v>150</v>
      </c>
      <c r="J20" s="46">
        <f>'G-1'!J20+'G-3'!J20+'G-4'!J20</f>
        <v>505</v>
      </c>
      <c r="K20" s="46">
        <f>'G-1'!K20+'G-3'!K20+'G-4'!K20</f>
        <v>52</v>
      </c>
      <c r="L20" s="46">
        <f>'G-1'!L20+'G-3'!L20+'G-4'!L20</f>
        <v>15</v>
      </c>
      <c r="M20" s="8">
        <f t="shared" si="1"/>
        <v>721.5</v>
      </c>
      <c r="N20" s="2">
        <f>M17+M18+M19+M20</f>
        <v>2756</v>
      </c>
      <c r="O20" s="19" t="s">
        <v>45</v>
      </c>
      <c r="P20" s="46">
        <f>'G-1'!P20+'G-3'!P20+'G-4'!P20</f>
        <v>258</v>
      </c>
      <c r="Q20" s="46">
        <f>'G-1'!Q20+'G-3'!Q20+'G-4'!Q20</f>
        <v>536</v>
      </c>
      <c r="R20" s="46">
        <f>'G-1'!R20+'G-3'!R20+'G-4'!R20</f>
        <v>55</v>
      </c>
      <c r="S20" s="46">
        <f>'G-1'!S20+'G-3'!S20+'G-4'!S20</f>
        <v>1</v>
      </c>
      <c r="T20" s="8">
        <f t="shared" si="2"/>
        <v>777.5</v>
      </c>
      <c r="U20" s="2">
        <f t="shared" si="5"/>
        <v>3037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136</v>
      </c>
      <c r="C21" s="45">
        <f>'G-1'!C21+'G-3'!C21+'G-4'!C21</f>
        <v>450</v>
      </c>
      <c r="D21" s="45">
        <f>'G-1'!D21+'G-3'!D21+'G-4'!D21</f>
        <v>44</v>
      </c>
      <c r="E21" s="45">
        <f>'G-1'!E21+'G-3'!E21+'G-4'!E21</f>
        <v>13</v>
      </c>
      <c r="F21" s="6">
        <f t="shared" si="0"/>
        <v>638.5</v>
      </c>
      <c r="G21" s="36"/>
      <c r="H21" s="20" t="s">
        <v>25</v>
      </c>
      <c r="I21" s="46">
        <f>'G-1'!I21+'G-3'!I21+'G-4'!I21</f>
        <v>165</v>
      </c>
      <c r="J21" s="46">
        <f>'G-1'!J21+'G-3'!J21+'G-4'!J21</f>
        <v>514</v>
      </c>
      <c r="K21" s="46">
        <f>'G-1'!K21+'G-3'!K21+'G-4'!K21</f>
        <v>39</v>
      </c>
      <c r="L21" s="46">
        <f>'G-1'!L21+'G-3'!L21+'G-4'!L21</f>
        <v>10</v>
      </c>
      <c r="M21" s="6">
        <f t="shared" si="1"/>
        <v>699.5</v>
      </c>
      <c r="N21" s="2">
        <f>M18+M19+M20+M21</f>
        <v>2791</v>
      </c>
      <c r="O21" s="21" t="s">
        <v>46</v>
      </c>
      <c r="P21" s="47">
        <f>'G-1'!P21+'G-3'!P21+'G-4'!P21</f>
        <v>191</v>
      </c>
      <c r="Q21" s="47">
        <f>'G-1'!Q21+'G-3'!Q21+'G-4'!Q21</f>
        <v>464</v>
      </c>
      <c r="R21" s="47">
        <f>'G-1'!R21+'G-3'!R21+'G-4'!R21</f>
        <v>49</v>
      </c>
      <c r="S21" s="47">
        <f>'G-1'!S21+'G-3'!S21+'G-4'!S21</f>
        <v>2</v>
      </c>
      <c r="T21" s="7">
        <f t="shared" si="2"/>
        <v>662.5</v>
      </c>
      <c r="U21" s="3">
        <f t="shared" si="5"/>
        <v>2947.5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125</v>
      </c>
      <c r="C22" s="45">
        <f>'G-1'!C22+'G-3'!C22+'G-4'!C22</f>
        <v>433</v>
      </c>
      <c r="D22" s="45">
        <f>'G-1'!D22+'G-3'!D22+'G-4'!D22</f>
        <v>54</v>
      </c>
      <c r="E22" s="45">
        <f>'G-1'!E22+'G-3'!E22+'G-4'!E22</f>
        <v>11</v>
      </c>
      <c r="F22" s="6">
        <f t="shared" si="0"/>
        <v>631</v>
      </c>
      <c r="G22" s="2"/>
      <c r="H22" s="21" t="s">
        <v>26</v>
      </c>
      <c r="I22" s="46">
        <f>'G-1'!I22+'G-3'!I22+'G-4'!I22</f>
        <v>142</v>
      </c>
      <c r="J22" s="46">
        <f>'G-1'!J22+'G-3'!J22+'G-4'!J22</f>
        <v>439</v>
      </c>
      <c r="K22" s="46">
        <f>'G-1'!K22+'G-3'!K22+'G-4'!K22</f>
        <v>46</v>
      </c>
      <c r="L22" s="46">
        <f>'G-1'!L22+'G-3'!L22+'G-4'!L22</f>
        <v>12</v>
      </c>
      <c r="M22" s="6">
        <f t="shared" si="1"/>
        <v>632</v>
      </c>
      <c r="N22" s="3">
        <f>M19+M20+M21+M22</f>
        <v>2737.5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2919.5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2791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3037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70 X CARRERA 38</v>
      </c>
      <c r="D5" s="239"/>
      <c r="E5" s="239"/>
      <c r="F5" s="111"/>
      <c r="G5" s="112"/>
      <c r="H5" s="103" t="s">
        <v>53</v>
      </c>
      <c r="I5" s="240">
        <v>0</v>
      </c>
      <c r="J5" s="240"/>
    </row>
    <row r="6" spans="1:10" x14ac:dyDescent="0.2">
      <c r="A6" s="167" t="s">
        <v>113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43325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96</v>
      </c>
      <c r="F10" s="75">
        <v>182</v>
      </c>
      <c r="G10" s="75">
        <v>19</v>
      </c>
      <c r="H10" s="75">
        <v>4</v>
      </c>
      <c r="I10" s="75">
        <f>E10*0.5+F10+G10*2+H10*2.5</f>
        <v>278</v>
      </c>
      <c r="J10" s="124">
        <f>IF(I10=0,"0,00",I10/SUM(I10:I12)*100)</f>
        <v>86.739469578783144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11</v>
      </c>
      <c r="F12" s="74">
        <v>31</v>
      </c>
      <c r="G12" s="74">
        <v>3</v>
      </c>
      <c r="H12" s="74">
        <v>0</v>
      </c>
      <c r="I12" s="130">
        <f t="shared" si="0"/>
        <v>42.5</v>
      </c>
      <c r="J12" s="131">
        <f>IF(I12=0,"0,00",I12/SUM(I10:I12)*100)</f>
        <v>13.260530421216849</v>
      </c>
    </row>
    <row r="13" spans="1:10" x14ac:dyDescent="0.2">
      <c r="A13" s="220"/>
      <c r="B13" s="223"/>
      <c r="C13" s="132"/>
      <c r="D13" s="123" t="s">
        <v>125</v>
      </c>
      <c r="E13" s="75">
        <v>110</v>
      </c>
      <c r="F13" s="75">
        <v>194</v>
      </c>
      <c r="G13" s="75">
        <v>14</v>
      </c>
      <c r="H13" s="75">
        <v>1</v>
      </c>
      <c r="I13" s="75">
        <f t="shared" si="0"/>
        <v>279.5</v>
      </c>
      <c r="J13" s="124">
        <f>IF(I13=0,"0,00",I13/SUM(I13:I15)*100)</f>
        <v>85.343511450381683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14</v>
      </c>
      <c r="F15" s="74">
        <v>37</v>
      </c>
      <c r="G15" s="74">
        <v>2</v>
      </c>
      <c r="H15" s="74">
        <v>0</v>
      </c>
      <c r="I15" s="130">
        <f t="shared" si="0"/>
        <v>48</v>
      </c>
      <c r="J15" s="131">
        <f>IF(I15=0,"0,00",I15/SUM(I13:I15)*100)</f>
        <v>14.656488549618322</v>
      </c>
    </row>
    <row r="16" spans="1:10" x14ac:dyDescent="0.2">
      <c r="A16" s="220"/>
      <c r="B16" s="223"/>
      <c r="C16" s="132"/>
      <c r="D16" s="123" t="s">
        <v>125</v>
      </c>
      <c r="E16" s="75">
        <v>250</v>
      </c>
      <c r="F16" s="75">
        <v>305</v>
      </c>
      <c r="G16" s="75">
        <v>22</v>
      </c>
      <c r="H16" s="75">
        <v>0</v>
      </c>
      <c r="I16" s="75">
        <f t="shared" si="0"/>
        <v>474</v>
      </c>
      <c r="J16" s="124">
        <f>IF(I16=0,"0,00",I16/SUM(I16:I18)*100)</f>
        <v>88.186046511627907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27</v>
      </c>
      <c r="F18" s="74">
        <v>48</v>
      </c>
      <c r="G18" s="74">
        <v>1</v>
      </c>
      <c r="H18" s="74">
        <v>0</v>
      </c>
      <c r="I18" s="130">
        <f t="shared" si="0"/>
        <v>63.5</v>
      </c>
      <c r="J18" s="131">
        <f>IF(I18=0,"0,00",I18/SUM(I16:I18)*100)</f>
        <v>11.813953488372093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f>'G-3'!B14+'G-3'!B15</f>
        <v>63</v>
      </c>
      <c r="F29" s="126">
        <f>'G-3'!C14+'G-3'!C15</f>
        <v>302</v>
      </c>
      <c r="G29" s="126">
        <f>'G-3'!D14+'G-3'!D15</f>
        <v>32</v>
      </c>
      <c r="H29" s="126">
        <f>'G-3'!E14+'G-3'!E15</f>
        <v>6</v>
      </c>
      <c r="I29" s="126">
        <f t="shared" si="0"/>
        <v>412.5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f>'G-3'!I11+'G-3'!I12</f>
        <v>80</v>
      </c>
      <c r="F32" s="126">
        <f>'G-3'!J11+'G-3'!J12</f>
        <v>303</v>
      </c>
      <c r="G32" s="126">
        <f>'G-3'!K11+'G-3'!K12</f>
        <v>28</v>
      </c>
      <c r="H32" s="126">
        <f>'G-3'!L11+'G-3'!L12</f>
        <v>7</v>
      </c>
      <c r="I32" s="126">
        <f t="shared" si="0"/>
        <v>416.5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f>'G-3'!P18+'G-3'!P19</f>
        <v>98</v>
      </c>
      <c r="F35" s="126">
        <f>'G-3'!Q18+'G-3'!Q19</f>
        <v>317</v>
      </c>
      <c r="G35" s="126">
        <f>'G-3'!R18+'G-3'!R19</f>
        <v>25</v>
      </c>
      <c r="H35" s="126">
        <f>'G-3'!S18+'G-3'!S19</f>
        <v>1</v>
      </c>
      <c r="I35" s="126">
        <f t="shared" si="0"/>
        <v>418.5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'G-4'!B14+'G-4'!B15</f>
        <v>107</v>
      </c>
      <c r="F38" s="126">
        <f>'G-4'!C14+'G-4'!C15</f>
        <v>307</v>
      </c>
      <c r="G38" s="126">
        <f>'G-4'!D14+'G-4'!D15</f>
        <v>53</v>
      </c>
      <c r="H38" s="126">
        <f>'G-4'!E14+'G-4'!E15</f>
        <v>18</v>
      </c>
      <c r="I38" s="126">
        <f t="shared" si="0"/>
        <v>511.5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'G-4'!I13+'G-4'!I14</f>
        <v>64</v>
      </c>
      <c r="F41" s="126">
        <f>'G-4'!J13+'G-4'!J14</f>
        <v>274</v>
      </c>
      <c r="G41" s="126">
        <f>'G-4'!K13+'G-4'!K14</f>
        <v>55</v>
      </c>
      <c r="H41" s="126">
        <f>'G-4'!L13+'G-4'!L14</f>
        <v>4</v>
      </c>
      <c r="I41" s="126">
        <f t="shared" si="0"/>
        <v>426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'G-4'!P20+'G-4'!P21</f>
        <v>74</v>
      </c>
      <c r="F44" s="126">
        <f>'G-4'!Q20+'G-4'!Q21</f>
        <v>343</v>
      </c>
      <c r="G44" s="126">
        <f>'G-4'!R20+'G-4'!R21</f>
        <v>52</v>
      </c>
      <c r="H44" s="126">
        <f>'G-4'!S20+'G-4'!S21</f>
        <v>2</v>
      </c>
      <c r="I44" s="126">
        <f t="shared" si="0"/>
        <v>489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Q10" sqref="Q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70 X CARRERA 38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v>7038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43325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866</v>
      </c>
      <c r="AV12" s="97">
        <f t="shared" si="0"/>
        <v>774.5</v>
      </c>
      <c r="AW12" s="97">
        <f t="shared" si="0"/>
        <v>717.5</v>
      </c>
      <c r="AX12" s="97">
        <f t="shared" si="0"/>
        <v>666.5</v>
      </c>
      <c r="AY12" s="97">
        <f t="shared" si="0"/>
        <v>672.5</v>
      </c>
      <c r="AZ12" s="97">
        <f t="shared" si="0"/>
        <v>682</v>
      </c>
      <c r="BA12" s="97">
        <f t="shared" si="0"/>
        <v>674.5</v>
      </c>
      <c r="BB12" s="97"/>
      <c r="BC12" s="97"/>
      <c r="BD12" s="97"/>
      <c r="BE12" s="97">
        <f t="shared" ref="BE12:BQ12" si="1">P14</f>
        <v>711</v>
      </c>
      <c r="BF12" s="97">
        <f t="shared" si="1"/>
        <v>767</v>
      </c>
      <c r="BG12" s="97">
        <f t="shared" si="1"/>
        <v>870</v>
      </c>
      <c r="BH12" s="97">
        <f t="shared" si="1"/>
        <v>921.5</v>
      </c>
      <c r="BI12" s="97">
        <f t="shared" si="1"/>
        <v>958.5</v>
      </c>
      <c r="BJ12" s="97">
        <f t="shared" si="1"/>
        <v>930</v>
      </c>
      <c r="BK12" s="97">
        <f t="shared" si="1"/>
        <v>869</v>
      </c>
      <c r="BL12" s="97">
        <f t="shared" si="1"/>
        <v>816.5</v>
      </c>
      <c r="BM12" s="97">
        <f t="shared" si="1"/>
        <v>764.5</v>
      </c>
      <c r="BN12" s="97">
        <f t="shared" si="1"/>
        <v>731</v>
      </c>
      <c r="BO12" s="97">
        <f t="shared" si="1"/>
        <v>719.5</v>
      </c>
      <c r="BP12" s="97">
        <f t="shared" si="1"/>
        <v>708</v>
      </c>
      <c r="BQ12" s="97">
        <f t="shared" si="1"/>
        <v>689</v>
      </c>
      <c r="BR12" s="97"/>
      <c r="BS12" s="97"/>
      <c r="BT12" s="97"/>
      <c r="BU12" s="97">
        <f t="shared" ref="BU12:CC12" si="2">AG14</f>
        <v>630.5</v>
      </c>
      <c r="BV12" s="97">
        <f t="shared" si="2"/>
        <v>698</v>
      </c>
      <c r="BW12" s="97">
        <f t="shared" si="2"/>
        <v>772.5</v>
      </c>
      <c r="BX12" s="97">
        <f t="shared" si="2"/>
        <v>766.5</v>
      </c>
      <c r="BY12" s="97">
        <f t="shared" si="2"/>
        <v>849.5</v>
      </c>
      <c r="BZ12" s="97">
        <f t="shared" si="2"/>
        <v>900.5</v>
      </c>
      <c r="CA12" s="97">
        <f t="shared" si="2"/>
        <v>962.5</v>
      </c>
      <c r="CB12" s="97">
        <f t="shared" si="2"/>
        <v>1065.5</v>
      </c>
      <c r="CC12" s="97">
        <f t="shared" si="2"/>
        <v>1086</v>
      </c>
    </row>
    <row r="13" spans="1:81" ht="16.5" customHeight="1" x14ac:dyDescent="0.2">
      <c r="A13" s="100" t="s">
        <v>104</v>
      </c>
      <c r="B13" s="149">
        <f>'G-1'!F10</f>
        <v>257</v>
      </c>
      <c r="C13" s="149">
        <f>'G-1'!F11</f>
        <v>222.5</v>
      </c>
      <c r="D13" s="149">
        <f>'G-1'!F12</f>
        <v>220</v>
      </c>
      <c r="E13" s="149">
        <f>'G-1'!F13</f>
        <v>166.5</v>
      </c>
      <c r="F13" s="149">
        <f>'G-1'!F14</f>
        <v>165.5</v>
      </c>
      <c r="G13" s="149">
        <f>'G-1'!F15</f>
        <v>165.5</v>
      </c>
      <c r="H13" s="149">
        <f>'G-1'!F16</f>
        <v>169</v>
      </c>
      <c r="I13" s="149">
        <f>'G-1'!F17</f>
        <v>172.5</v>
      </c>
      <c r="J13" s="149">
        <f>'G-1'!F18</f>
        <v>175</v>
      </c>
      <c r="K13" s="149">
        <f>'G-1'!F19</f>
        <v>158</v>
      </c>
      <c r="L13" s="150"/>
      <c r="M13" s="149">
        <f>'G-1'!F20</f>
        <v>176.5</v>
      </c>
      <c r="N13" s="149">
        <f>'G-1'!F21</f>
        <v>160.5</v>
      </c>
      <c r="O13" s="149">
        <f>'G-1'!F22</f>
        <v>187</v>
      </c>
      <c r="P13" s="149">
        <f>'G-1'!M10</f>
        <v>187</v>
      </c>
      <c r="Q13" s="149">
        <f>'G-1'!M11</f>
        <v>232.5</v>
      </c>
      <c r="R13" s="149">
        <f>'G-1'!M12</f>
        <v>263.5</v>
      </c>
      <c r="S13" s="149">
        <f>'G-1'!M13</f>
        <v>238.5</v>
      </c>
      <c r="T13" s="149">
        <f>'G-1'!M14</f>
        <v>224</v>
      </c>
      <c r="U13" s="149">
        <f>'G-1'!M15</f>
        <v>204</v>
      </c>
      <c r="V13" s="149">
        <f>'G-1'!M16</f>
        <v>202.5</v>
      </c>
      <c r="W13" s="149">
        <f>'G-1'!M17</f>
        <v>186</v>
      </c>
      <c r="X13" s="149">
        <f>'G-1'!M18</f>
        <v>172</v>
      </c>
      <c r="Y13" s="149">
        <f>'G-1'!M19</f>
        <v>170.5</v>
      </c>
      <c r="Z13" s="149">
        <f>'G-1'!M20</f>
        <v>191</v>
      </c>
      <c r="AA13" s="149">
        <f>'G-1'!M21</f>
        <v>174.5</v>
      </c>
      <c r="AB13" s="149">
        <f>'G-1'!M22</f>
        <v>153</v>
      </c>
      <c r="AC13" s="150"/>
      <c r="AD13" s="149">
        <f>'G-1'!T10</f>
        <v>154.5</v>
      </c>
      <c r="AE13" s="149">
        <f>'G-1'!T11</f>
        <v>139</v>
      </c>
      <c r="AF13" s="149">
        <f>'G-1'!T12</f>
        <v>187.5</v>
      </c>
      <c r="AG13" s="149">
        <f>'G-1'!T13</f>
        <v>149.5</v>
      </c>
      <c r="AH13" s="149">
        <f>'G-1'!T14</f>
        <v>222</v>
      </c>
      <c r="AI13" s="149">
        <f>'G-1'!T15</f>
        <v>213.5</v>
      </c>
      <c r="AJ13" s="149">
        <f>'G-1'!T16</f>
        <v>181.5</v>
      </c>
      <c r="AK13" s="149">
        <f>'G-1'!T17</f>
        <v>232.5</v>
      </c>
      <c r="AL13" s="149">
        <f>'G-1'!T18</f>
        <v>273</v>
      </c>
      <c r="AM13" s="149">
        <f>'G-1'!T19</f>
        <v>275.5</v>
      </c>
      <c r="AN13" s="149">
        <f>'G-1'!T20</f>
        <v>284.5</v>
      </c>
      <c r="AO13" s="149">
        <f>'G-1'!T21</f>
        <v>253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866</v>
      </c>
      <c r="F14" s="149">
        <f t="shared" ref="F14:K14" si="3">C13+D13+E13+F13</f>
        <v>774.5</v>
      </c>
      <c r="G14" s="149">
        <f t="shared" si="3"/>
        <v>717.5</v>
      </c>
      <c r="H14" s="149">
        <f t="shared" si="3"/>
        <v>666.5</v>
      </c>
      <c r="I14" s="149">
        <f t="shared" si="3"/>
        <v>672.5</v>
      </c>
      <c r="J14" s="149">
        <f t="shared" si="3"/>
        <v>682</v>
      </c>
      <c r="K14" s="149">
        <f t="shared" si="3"/>
        <v>674.5</v>
      </c>
      <c r="L14" s="150"/>
      <c r="M14" s="149"/>
      <c r="N14" s="149"/>
      <c r="O14" s="149"/>
      <c r="P14" s="149">
        <f>M13+N13+O13+P13</f>
        <v>711</v>
      </c>
      <c r="Q14" s="149">
        <f t="shared" ref="Q14:AB14" si="4">N13+O13+P13+Q13</f>
        <v>767</v>
      </c>
      <c r="R14" s="149">
        <f t="shared" si="4"/>
        <v>870</v>
      </c>
      <c r="S14" s="149">
        <f t="shared" si="4"/>
        <v>921.5</v>
      </c>
      <c r="T14" s="149">
        <f t="shared" si="4"/>
        <v>958.5</v>
      </c>
      <c r="U14" s="149">
        <f t="shared" si="4"/>
        <v>930</v>
      </c>
      <c r="V14" s="149">
        <f t="shared" si="4"/>
        <v>869</v>
      </c>
      <c r="W14" s="149">
        <f t="shared" si="4"/>
        <v>816.5</v>
      </c>
      <c r="X14" s="149">
        <f t="shared" si="4"/>
        <v>764.5</v>
      </c>
      <c r="Y14" s="149">
        <f t="shared" si="4"/>
        <v>731</v>
      </c>
      <c r="Z14" s="149">
        <f t="shared" si="4"/>
        <v>719.5</v>
      </c>
      <c r="AA14" s="149">
        <f t="shared" si="4"/>
        <v>708</v>
      </c>
      <c r="AB14" s="149">
        <f t="shared" si="4"/>
        <v>689</v>
      </c>
      <c r="AC14" s="150"/>
      <c r="AD14" s="149"/>
      <c r="AE14" s="149"/>
      <c r="AF14" s="149"/>
      <c r="AG14" s="149">
        <f>AD13+AE13+AF13+AG13</f>
        <v>630.5</v>
      </c>
      <c r="AH14" s="149">
        <f t="shared" ref="AH14:AO14" si="5">AE13+AF13+AG13+AH13</f>
        <v>698</v>
      </c>
      <c r="AI14" s="149">
        <f t="shared" si="5"/>
        <v>772.5</v>
      </c>
      <c r="AJ14" s="149">
        <f t="shared" si="5"/>
        <v>766.5</v>
      </c>
      <c r="AK14" s="149">
        <f t="shared" si="5"/>
        <v>849.5</v>
      </c>
      <c r="AL14" s="149">
        <f t="shared" si="5"/>
        <v>900.5</v>
      </c>
      <c r="AM14" s="149">
        <f t="shared" si="5"/>
        <v>962.5</v>
      </c>
      <c r="AN14" s="149">
        <f t="shared" si="5"/>
        <v>1065.5</v>
      </c>
      <c r="AO14" s="149">
        <f t="shared" si="5"/>
        <v>1086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0.86739469578783146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0.13260530421216848</v>
      </c>
      <c r="K15" s="154"/>
      <c r="L15" s="148"/>
      <c r="M15" s="151"/>
      <c r="N15" s="152"/>
      <c r="O15" s="152" t="s">
        <v>107</v>
      </c>
      <c r="P15" s="153">
        <f>DIRECCIONALIDAD!J13/100</f>
        <v>0.85343511450381682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0.14656488549618321</v>
      </c>
      <c r="AA15" s="152"/>
      <c r="AB15" s="154"/>
      <c r="AC15" s="148"/>
      <c r="AD15" s="151"/>
      <c r="AE15" s="152" t="s">
        <v>107</v>
      </c>
      <c r="AF15" s="153">
        <f>DIRECCIONALIDAD!J16/100</f>
        <v>0.88186046511627902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0.11813953488372092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866</v>
      </c>
      <c r="C16" s="152" t="s">
        <v>107</v>
      </c>
      <c r="D16" s="162">
        <f>+B16*D15</f>
        <v>751.16380655226203</v>
      </c>
      <c r="E16" s="152"/>
      <c r="F16" s="152" t="s">
        <v>108</v>
      </c>
      <c r="G16" s="162">
        <f>+B16*G15</f>
        <v>0</v>
      </c>
      <c r="H16" s="152"/>
      <c r="I16" s="152" t="s">
        <v>109</v>
      </c>
      <c r="J16" s="162">
        <f>+B16*J15</f>
        <v>114.83619344773791</v>
      </c>
      <c r="K16" s="154"/>
      <c r="L16" s="148"/>
      <c r="M16" s="161">
        <f>MAX(M14:AB14)</f>
        <v>958.5</v>
      </c>
      <c r="N16" s="152"/>
      <c r="O16" s="152" t="s">
        <v>107</v>
      </c>
      <c r="P16" s="163">
        <f>+M16*P15</f>
        <v>818.01755725190844</v>
      </c>
      <c r="Q16" s="152"/>
      <c r="R16" s="152"/>
      <c r="S16" s="152"/>
      <c r="T16" s="152" t="s">
        <v>108</v>
      </c>
      <c r="U16" s="163">
        <f>+M16*U15</f>
        <v>0</v>
      </c>
      <c r="V16" s="152"/>
      <c r="W16" s="152"/>
      <c r="X16" s="152"/>
      <c r="Y16" s="152" t="s">
        <v>109</v>
      </c>
      <c r="Z16" s="163">
        <f>+M16*Z15</f>
        <v>140.48244274809161</v>
      </c>
      <c r="AA16" s="152"/>
      <c r="AB16" s="154"/>
      <c r="AC16" s="148"/>
      <c r="AD16" s="161">
        <f>MAX(AD14:AO14)</f>
        <v>1086</v>
      </c>
      <c r="AE16" s="152" t="s">
        <v>107</v>
      </c>
      <c r="AF16" s="162">
        <f>+AD16*AF15</f>
        <v>957.70046511627902</v>
      </c>
      <c r="AG16" s="152"/>
      <c r="AH16" s="152"/>
      <c r="AI16" s="152"/>
      <c r="AJ16" s="152" t="s">
        <v>108</v>
      </c>
      <c r="AK16" s="162">
        <f>+AD16*AK15</f>
        <v>0</v>
      </c>
      <c r="AL16" s="152"/>
      <c r="AM16" s="152"/>
      <c r="AN16" s="152" t="s">
        <v>109</v>
      </c>
      <c r="AO16" s="164">
        <f>+AD16*AO15</f>
        <v>128.29953488372092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1137.5</v>
      </c>
      <c r="AV19" s="101">
        <f t="shared" si="12"/>
        <v>1104</v>
      </c>
      <c r="AW19" s="101">
        <f t="shared" si="12"/>
        <v>1066.5</v>
      </c>
      <c r="AX19" s="101">
        <f t="shared" si="12"/>
        <v>1024</v>
      </c>
      <c r="AY19" s="101">
        <f t="shared" si="12"/>
        <v>1022.5</v>
      </c>
      <c r="AZ19" s="101">
        <f t="shared" si="12"/>
        <v>1048.5</v>
      </c>
      <c r="BA19" s="101">
        <f t="shared" si="12"/>
        <v>1016</v>
      </c>
      <c r="BB19" s="101"/>
      <c r="BC19" s="101"/>
      <c r="BD19" s="101"/>
      <c r="BE19" s="101">
        <f t="shared" ref="BE19:BQ19" si="13">P29</f>
        <v>948.5</v>
      </c>
      <c r="BF19" s="101">
        <f t="shared" si="13"/>
        <v>951</v>
      </c>
      <c r="BG19" s="101">
        <f t="shared" si="13"/>
        <v>947.5</v>
      </c>
      <c r="BH19" s="101">
        <f t="shared" si="13"/>
        <v>940</v>
      </c>
      <c r="BI19" s="101">
        <f t="shared" si="13"/>
        <v>885.5</v>
      </c>
      <c r="BJ19" s="101">
        <f t="shared" si="13"/>
        <v>875</v>
      </c>
      <c r="BK19" s="101">
        <f t="shared" si="13"/>
        <v>869</v>
      </c>
      <c r="BL19" s="101">
        <f t="shared" si="13"/>
        <v>913.5</v>
      </c>
      <c r="BM19" s="101">
        <f t="shared" si="13"/>
        <v>992</v>
      </c>
      <c r="BN19" s="101">
        <f t="shared" si="13"/>
        <v>1055</v>
      </c>
      <c r="BO19" s="101">
        <f t="shared" si="13"/>
        <v>1091</v>
      </c>
      <c r="BP19" s="101">
        <f t="shared" si="13"/>
        <v>1112</v>
      </c>
      <c r="BQ19" s="101">
        <f t="shared" si="13"/>
        <v>1110</v>
      </c>
      <c r="BR19" s="101"/>
      <c r="BS19" s="101"/>
      <c r="BT19" s="101"/>
      <c r="BU19" s="101">
        <f t="shared" ref="BU19:CC19" si="14">AG29</f>
        <v>1057</v>
      </c>
      <c r="BV19" s="101">
        <f t="shared" si="14"/>
        <v>1059.5</v>
      </c>
      <c r="BW19" s="101">
        <f t="shared" si="14"/>
        <v>1044</v>
      </c>
      <c r="BX19" s="101">
        <f t="shared" si="14"/>
        <v>1040</v>
      </c>
      <c r="BY19" s="101">
        <f t="shared" si="14"/>
        <v>1048</v>
      </c>
      <c r="BZ19" s="101">
        <f t="shared" si="14"/>
        <v>1043.5</v>
      </c>
      <c r="CA19" s="101">
        <f t="shared" si="14"/>
        <v>1072</v>
      </c>
      <c r="CB19" s="101">
        <f t="shared" si="14"/>
        <v>1084.5</v>
      </c>
      <c r="CC19" s="101">
        <f t="shared" si="14"/>
        <v>1029.5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916</v>
      </c>
      <c r="AV20" s="92">
        <f t="shared" si="15"/>
        <v>921</v>
      </c>
      <c r="AW20" s="92">
        <f t="shared" si="15"/>
        <v>884.5</v>
      </c>
      <c r="AX20" s="92">
        <f t="shared" si="15"/>
        <v>850</v>
      </c>
      <c r="AY20" s="92">
        <f t="shared" si="15"/>
        <v>815</v>
      </c>
      <c r="AZ20" s="92">
        <f t="shared" si="15"/>
        <v>823.5</v>
      </c>
      <c r="BA20" s="92">
        <f t="shared" si="15"/>
        <v>825</v>
      </c>
      <c r="BB20" s="92"/>
      <c r="BC20" s="92"/>
      <c r="BD20" s="92"/>
      <c r="BE20" s="92">
        <f t="shared" ref="BE20:BQ20" si="16">P24</f>
        <v>866.5</v>
      </c>
      <c r="BF20" s="92">
        <f t="shared" si="16"/>
        <v>870</v>
      </c>
      <c r="BG20" s="92">
        <f t="shared" si="16"/>
        <v>832.5</v>
      </c>
      <c r="BH20" s="92">
        <f t="shared" si="16"/>
        <v>820.5</v>
      </c>
      <c r="BI20" s="92">
        <f t="shared" si="16"/>
        <v>797</v>
      </c>
      <c r="BJ20" s="92">
        <f t="shared" si="16"/>
        <v>774.5</v>
      </c>
      <c r="BK20" s="92">
        <f t="shared" si="16"/>
        <v>786</v>
      </c>
      <c r="BL20" s="92">
        <f t="shared" si="16"/>
        <v>795.5</v>
      </c>
      <c r="BM20" s="92">
        <f t="shared" si="16"/>
        <v>848.5</v>
      </c>
      <c r="BN20" s="92">
        <f t="shared" si="16"/>
        <v>893.5</v>
      </c>
      <c r="BO20" s="92">
        <f t="shared" si="16"/>
        <v>945.5</v>
      </c>
      <c r="BP20" s="92">
        <f t="shared" si="16"/>
        <v>971</v>
      </c>
      <c r="BQ20" s="92">
        <f t="shared" si="16"/>
        <v>938.5</v>
      </c>
      <c r="BR20" s="92"/>
      <c r="BS20" s="92"/>
      <c r="BT20" s="92"/>
      <c r="BU20" s="92">
        <f t="shared" ref="BU20:CC20" si="17">AG24</f>
        <v>910.5</v>
      </c>
      <c r="BV20" s="92">
        <f t="shared" si="17"/>
        <v>925</v>
      </c>
      <c r="BW20" s="92">
        <f t="shared" si="17"/>
        <v>918</v>
      </c>
      <c r="BX20" s="92">
        <f t="shared" si="17"/>
        <v>946.5</v>
      </c>
      <c r="BY20" s="92">
        <f t="shared" si="17"/>
        <v>947</v>
      </c>
      <c r="BZ20" s="92">
        <f t="shared" si="17"/>
        <v>913.5</v>
      </c>
      <c r="CA20" s="92">
        <f t="shared" si="17"/>
        <v>897.5</v>
      </c>
      <c r="CB20" s="92">
        <f t="shared" si="17"/>
        <v>887</v>
      </c>
      <c r="CC20" s="92">
        <f t="shared" si="17"/>
        <v>832</v>
      </c>
    </row>
    <row r="21" spans="1:81" ht="16.5" customHeight="1" x14ac:dyDescent="0.2">
      <c r="A21" s="160" t="s">
        <v>151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2919.5</v>
      </c>
      <c r="AV22" s="92">
        <f t="shared" si="18"/>
        <v>2799.5</v>
      </c>
      <c r="AW22" s="92">
        <f t="shared" si="18"/>
        <v>2668.5</v>
      </c>
      <c r="AX22" s="92">
        <f t="shared" si="18"/>
        <v>2540.5</v>
      </c>
      <c r="AY22" s="92">
        <f t="shared" si="18"/>
        <v>2510</v>
      </c>
      <c r="AZ22" s="92">
        <f t="shared" si="18"/>
        <v>2554</v>
      </c>
      <c r="BA22" s="92">
        <f t="shared" si="18"/>
        <v>2515.5</v>
      </c>
      <c r="BB22" s="92"/>
      <c r="BC22" s="92"/>
      <c r="BD22" s="92"/>
      <c r="BE22" s="92">
        <f t="shared" ref="BE22:BQ22" si="19">P34</f>
        <v>2526</v>
      </c>
      <c r="BF22" s="92">
        <f t="shared" si="19"/>
        <v>2588</v>
      </c>
      <c r="BG22" s="92">
        <f t="shared" si="19"/>
        <v>2650</v>
      </c>
      <c r="BH22" s="92">
        <f t="shared" si="19"/>
        <v>2682</v>
      </c>
      <c r="BI22" s="92">
        <f t="shared" si="19"/>
        <v>2641</v>
      </c>
      <c r="BJ22" s="92">
        <f t="shared" si="19"/>
        <v>2579.5</v>
      </c>
      <c r="BK22" s="92">
        <f t="shared" si="19"/>
        <v>2524</v>
      </c>
      <c r="BL22" s="92">
        <f t="shared" si="19"/>
        <v>2525.5</v>
      </c>
      <c r="BM22" s="92">
        <f t="shared" si="19"/>
        <v>2605</v>
      </c>
      <c r="BN22" s="92">
        <f t="shared" si="19"/>
        <v>2679.5</v>
      </c>
      <c r="BO22" s="92">
        <f t="shared" si="19"/>
        <v>2756</v>
      </c>
      <c r="BP22" s="92">
        <f t="shared" si="19"/>
        <v>2791</v>
      </c>
      <c r="BQ22" s="92">
        <f t="shared" si="19"/>
        <v>2737.5</v>
      </c>
      <c r="BR22" s="92"/>
      <c r="BS22" s="92"/>
      <c r="BT22" s="92"/>
      <c r="BU22" s="92">
        <f t="shared" ref="BU22:CC22" si="20">AG34</f>
        <v>2598</v>
      </c>
      <c r="BV22" s="92">
        <f t="shared" si="20"/>
        <v>2682.5</v>
      </c>
      <c r="BW22" s="92">
        <f t="shared" si="20"/>
        <v>2734.5</v>
      </c>
      <c r="BX22" s="92">
        <f t="shared" si="20"/>
        <v>2753</v>
      </c>
      <c r="BY22" s="92">
        <f t="shared" si="20"/>
        <v>2844.5</v>
      </c>
      <c r="BZ22" s="92">
        <f t="shared" si="20"/>
        <v>2857.5</v>
      </c>
      <c r="CA22" s="92">
        <f t="shared" si="20"/>
        <v>2932</v>
      </c>
      <c r="CB22" s="92">
        <f t="shared" si="20"/>
        <v>3037</v>
      </c>
      <c r="CC22" s="92">
        <f t="shared" si="20"/>
        <v>2947.5</v>
      </c>
    </row>
    <row r="23" spans="1:81" ht="16.5" customHeight="1" x14ac:dyDescent="0.2">
      <c r="A23" s="100" t="s">
        <v>104</v>
      </c>
      <c r="B23" s="149">
        <f>'G-3'!F10</f>
        <v>193</v>
      </c>
      <c r="C23" s="149">
        <f>'G-3'!F11</f>
        <v>251</v>
      </c>
      <c r="D23" s="149">
        <f>'G-3'!F12</f>
        <v>247</v>
      </c>
      <c r="E23" s="149">
        <f>'G-3'!F13</f>
        <v>225</v>
      </c>
      <c r="F23" s="149">
        <f>'G-3'!F14</f>
        <v>198</v>
      </c>
      <c r="G23" s="149">
        <f>'G-3'!F15</f>
        <v>214.5</v>
      </c>
      <c r="H23" s="149">
        <f>'G-3'!F16</f>
        <v>212.5</v>
      </c>
      <c r="I23" s="149">
        <f>'G-3'!F17</f>
        <v>190</v>
      </c>
      <c r="J23" s="149">
        <f>'G-3'!F18</f>
        <v>206.5</v>
      </c>
      <c r="K23" s="149">
        <f>'G-3'!F19</f>
        <v>216</v>
      </c>
      <c r="L23" s="150"/>
      <c r="M23" s="149">
        <f>'G-3'!F20</f>
        <v>214</v>
      </c>
      <c r="N23" s="149">
        <f>'G-3'!F21</f>
        <v>236.5</v>
      </c>
      <c r="O23" s="149">
        <f>'G-3'!F22</f>
        <v>214.5</v>
      </c>
      <c r="P23" s="149">
        <f>'G-3'!M10</f>
        <v>201.5</v>
      </c>
      <c r="Q23" s="149">
        <f>'G-3'!M11</f>
        <v>217.5</v>
      </c>
      <c r="R23" s="149">
        <f>'G-3'!M12</f>
        <v>199</v>
      </c>
      <c r="S23" s="149">
        <f>'G-3'!M13</f>
        <v>202.5</v>
      </c>
      <c r="T23" s="149">
        <f>'G-3'!M14</f>
        <v>178</v>
      </c>
      <c r="U23" s="149">
        <f>'G-3'!M15</f>
        <v>195</v>
      </c>
      <c r="V23" s="149">
        <f>'G-3'!M16</f>
        <v>210.5</v>
      </c>
      <c r="W23" s="149">
        <f>'G-3'!M17</f>
        <v>212</v>
      </c>
      <c r="X23" s="149">
        <f>'G-3'!M18</f>
        <v>231</v>
      </c>
      <c r="Y23" s="149">
        <f>'G-3'!M19</f>
        <v>240</v>
      </c>
      <c r="Z23" s="149">
        <f>'G-3'!M20</f>
        <v>262.5</v>
      </c>
      <c r="AA23" s="149">
        <f>'G-3'!M21</f>
        <v>237.5</v>
      </c>
      <c r="AB23" s="149">
        <f>'G-3'!M22</f>
        <v>198.5</v>
      </c>
      <c r="AC23" s="150"/>
      <c r="AD23" s="149">
        <f>'G-3'!T10</f>
        <v>222.5</v>
      </c>
      <c r="AE23" s="149">
        <f>'G-3'!T11</f>
        <v>238</v>
      </c>
      <c r="AF23" s="149">
        <f>'G-3'!T12</f>
        <v>210</v>
      </c>
      <c r="AG23" s="149">
        <f>'G-3'!T13</f>
        <v>240</v>
      </c>
      <c r="AH23" s="149">
        <f>'G-3'!T14</f>
        <v>237</v>
      </c>
      <c r="AI23" s="149">
        <f>'G-3'!T15</f>
        <v>231</v>
      </c>
      <c r="AJ23" s="149">
        <f>'G-3'!T16</f>
        <v>238.5</v>
      </c>
      <c r="AK23" s="149">
        <f>'G-3'!T17</f>
        <v>240.5</v>
      </c>
      <c r="AL23" s="149">
        <f>'G-3'!T18</f>
        <v>203.5</v>
      </c>
      <c r="AM23" s="149">
        <f>'G-3'!T19</f>
        <v>215</v>
      </c>
      <c r="AN23" s="149">
        <f>'G-3'!T20</f>
        <v>228</v>
      </c>
      <c r="AO23" s="149">
        <f>'G-3'!T21</f>
        <v>185.5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916</v>
      </c>
      <c r="F24" s="149">
        <f t="shared" ref="F24:K24" si="21">C23+D23+E23+F23</f>
        <v>921</v>
      </c>
      <c r="G24" s="149">
        <f t="shared" si="21"/>
        <v>884.5</v>
      </c>
      <c r="H24" s="149">
        <f t="shared" si="21"/>
        <v>850</v>
      </c>
      <c r="I24" s="149">
        <f t="shared" si="21"/>
        <v>815</v>
      </c>
      <c r="J24" s="149">
        <f t="shared" si="21"/>
        <v>823.5</v>
      </c>
      <c r="K24" s="149">
        <f t="shared" si="21"/>
        <v>825</v>
      </c>
      <c r="L24" s="150"/>
      <c r="M24" s="149"/>
      <c r="N24" s="149"/>
      <c r="O24" s="149"/>
      <c r="P24" s="149">
        <f>M23+N23+O23+P23</f>
        <v>866.5</v>
      </c>
      <c r="Q24" s="149">
        <f t="shared" ref="Q24:AB24" si="22">N23+O23+P23+Q23</f>
        <v>870</v>
      </c>
      <c r="R24" s="149">
        <f t="shared" si="22"/>
        <v>832.5</v>
      </c>
      <c r="S24" s="149">
        <f t="shared" si="22"/>
        <v>820.5</v>
      </c>
      <c r="T24" s="149">
        <f t="shared" si="22"/>
        <v>797</v>
      </c>
      <c r="U24" s="149">
        <f t="shared" si="22"/>
        <v>774.5</v>
      </c>
      <c r="V24" s="149">
        <f t="shared" si="22"/>
        <v>786</v>
      </c>
      <c r="W24" s="149">
        <f t="shared" si="22"/>
        <v>795.5</v>
      </c>
      <c r="X24" s="149">
        <f t="shared" si="22"/>
        <v>848.5</v>
      </c>
      <c r="Y24" s="149">
        <f t="shared" si="22"/>
        <v>893.5</v>
      </c>
      <c r="Z24" s="149">
        <f t="shared" si="22"/>
        <v>945.5</v>
      </c>
      <c r="AA24" s="149">
        <f t="shared" si="22"/>
        <v>971</v>
      </c>
      <c r="AB24" s="149">
        <f t="shared" si="22"/>
        <v>938.5</v>
      </c>
      <c r="AC24" s="150"/>
      <c r="AD24" s="149"/>
      <c r="AE24" s="149"/>
      <c r="AF24" s="149"/>
      <c r="AG24" s="149">
        <f>AD23+AE23+AF23+AG23</f>
        <v>910.5</v>
      </c>
      <c r="AH24" s="149">
        <f t="shared" ref="AH24:AO24" si="23">AE23+AF23+AG23+AH23</f>
        <v>925</v>
      </c>
      <c r="AI24" s="149">
        <f t="shared" si="23"/>
        <v>918</v>
      </c>
      <c r="AJ24" s="149">
        <f t="shared" si="23"/>
        <v>946.5</v>
      </c>
      <c r="AK24" s="149">
        <f t="shared" si="23"/>
        <v>947</v>
      </c>
      <c r="AL24" s="149">
        <f t="shared" si="23"/>
        <v>913.5</v>
      </c>
      <c r="AM24" s="149">
        <f t="shared" si="23"/>
        <v>897.5</v>
      </c>
      <c r="AN24" s="149">
        <f t="shared" si="23"/>
        <v>887</v>
      </c>
      <c r="AO24" s="149">
        <f t="shared" si="23"/>
        <v>832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1</v>
      </c>
      <c r="H25" s="152"/>
      <c r="I25" s="152" t="s">
        <v>109</v>
      </c>
      <c r="J25" s="153">
        <f>DIRECCIONALIDAD!J30/100</f>
        <v>0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1</v>
      </c>
      <c r="V25" s="152"/>
      <c r="W25" s="152"/>
      <c r="X25" s="152"/>
      <c r="Y25" s="152" t="s">
        <v>109</v>
      </c>
      <c r="Z25" s="153">
        <f>DIRECCIONALIDAD!J33/100</f>
        <v>0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1</v>
      </c>
      <c r="AL25" s="152"/>
      <c r="AM25" s="152"/>
      <c r="AN25" s="152" t="s">
        <v>109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921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921</v>
      </c>
      <c r="H26" s="152"/>
      <c r="I26" s="152" t="s">
        <v>109</v>
      </c>
      <c r="J26" s="162">
        <f>+B26*J25</f>
        <v>0</v>
      </c>
      <c r="K26" s="154"/>
      <c r="L26" s="148"/>
      <c r="M26" s="161">
        <f>MAX(M24:AB24)</f>
        <v>971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971</v>
      </c>
      <c r="V26" s="152"/>
      <c r="W26" s="152"/>
      <c r="X26" s="152"/>
      <c r="Y26" s="152" t="s">
        <v>109</v>
      </c>
      <c r="Z26" s="163">
        <f>+M26*Z25</f>
        <v>0</v>
      </c>
      <c r="AA26" s="152"/>
      <c r="AB26" s="154"/>
      <c r="AC26" s="148"/>
      <c r="AD26" s="161">
        <f>MAX(AD24:AO24)</f>
        <v>947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947</v>
      </c>
      <c r="AL26" s="152"/>
      <c r="AM26" s="152"/>
      <c r="AN26" s="152" t="s">
        <v>109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264.5</v>
      </c>
      <c r="C28" s="149">
        <f>'G-4'!F11</f>
        <v>318</v>
      </c>
      <c r="D28" s="149">
        <f>'G-4'!F12</f>
        <v>301.5</v>
      </c>
      <c r="E28" s="149">
        <f>'G-4'!F13</f>
        <v>253.5</v>
      </c>
      <c r="F28" s="149">
        <f>'G-4'!F14</f>
        <v>231</v>
      </c>
      <c r="G28" s="149">
        <f>'G-4'!F15</f>
        <v>280.5</v>
      </c>
      <c r="H28" s="149">
        <f>'G-4'!F16</f>
        <v>259</v>
      </c>
      <c r="I28" s="149">
        <f>'G-4'!F17</f>
        <v>252</v>
      </c>
      <c r="J28" s="149">
        <f>'G-4'!F18</f>
        <v>257</v>
      </c>
      <c r="K28" s="149">
        <f>'G-4'!F19</f>
        <v>248</v>
      </c>
      <c r="L28" s="150"/>
      <c r="M28" s="149">
        <f>'G-4'!F20</f>
        <v>219</v>
      </c>
      <c r="N28" s="149">
        <f>'G-4'!F21</f>
        <v>241.5</v>
      </c>
      <c r="O28" s="149">
        <f>'G-4'!F22</f>
        <v>229.5</v>
      </c>
      <c r="P28" s="149">
        <f>'G-4'!M10</f>
        <v>258.5</v>
      </c>
      <c r="Q28" s="149">
        <f>'G-4'!M11</f>
        <v>221.5</v>
      </c>
      <c r="R28" s="149">
        <f>'G-4'!M12</f>
        <v>238</v>
      </c>
      <c r="S28" s="149">
        <f>'G-4'!M13</f>
        <v>222</v>
      </c>
      <c r="T28" s="149">
        <f>'G-4'!M14</f>
        <v>204</v>
      </c>
      <c r="U28" s="149">
        <f>'G-4'!M15</f>
        <v>211</v>
      </c>
      <c r="V28" s="149">
        <f>'G-4'!M16</f>
        <v>232</v>
      </c>
      <c r="W28" s="149">
        <f>'G-4'!M17</f>
        <v>266.5</v>
      </c>
      <c r="X28" s="149">
        <f>'G-4'!M18</f>
        <v>282.5</v>
      </c>
      <c r="Y28" s="149">
        <f>'G-4'!M19</f>
        <v>274</v>
      </c>
      <c r="Z28" s="149">
        <f>'G-4'!M20</f>
        <v>268</v>
      </c>
      <c r="AA28" s="149">
        <f>'G-4'!M21</f>
        <v>287.5</v>
      </c>
      <c r="AB28" s="149">
        <f>'G-4'!M22</f>
        <v>280.5</v>
      </c>
      <c r="AC28" s="150"/>
      <c r="AD28" s="149">
        <f>'G-4'!T10</f>
        <v>261</v>
      </c>
      <c r="AE28" s="149">
        <f>'G-4'!T11</f>
        <v>268.5</v>
      </c>
      <c r="AF28" s="149">
        <f>'G-4'!T12</f>
        <v>256.5</v>
      </c>
      <c r="AG28" s="149">
        <f>'G-4'!T13</f>
        <v>271</v>
      </c>
      <c r="AH28" s="149">
        <f>'G-4'!T14</f>
        <v>263.5</v>
      </c>
      <c r="AI28" s="149">
        <f>'G-4'!T15</f>
        <v>253</v>
      </c>
      <c r="AJ28" s="149">
        <f>'G-4'!T16</f>
        <v>252.5</v>
      </c>
      <c r="AK28" s="149">
        <f>'G-4'!T17</f>
        <v>279</v>
      </c>
      <c r="AL28" s="149">
        <f>'G-4'!T18</f>
        <v>259</v>
      </c>
      <c r="AM28" s="149">
        <f>'G-4'!T19</f>
        <v>281.5</v>
      </c>
      <c r="AN28" s="149">
        <f>'G-4'!T20</f>
        <v>265</v>
      </c>
      <c r="AO28" s="149">
        <f>'G-4'!T21</f>
        <v>224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1137.5</v>
      </c>
      <c r="F29" s="149">
        <f t="shared" ref="F29:K29" si="24">C28+D28+E28+F28</f>
        <v>1104</v>
      </c>
      <c r="G29" s="149">
        <f t="shared" si="24"/>
        <v>1066.5</v>
      </c>
      <c r="H29" s="149">
        <f t="shared" si="24"/>
        <v>1024</v>
      </c>
      <c r="I29" s="149">
        <f t="shared" si="24"/>
        <v>1022.5</v>
      </c>
      <c r="J29" s="149">
        <f t="shared" si="24"/>
        <v>1048.5</v>
      </c>
      <c r="K29" s="149">
        <f t="shared" si="24"/>
        <v>1016</v>
      </c>
      <c r="L29" s="150"/>
      <c r="M29" s="149"/>
      <c r="N29" s="149"/>
      <c r="O29" s="149"/>
      <c r="P29" s="149">
        <f>M28+N28+O28+P28</f>
        <v>948.5</v>
      </c>
      <c r="Q29" s="149">
        <f t="shared" ref="Q29:AB29" si="25">N28+O28+P28+Q28</f>
        <v>951</v>
      </c>
      <c r="R29" s="149">
        <f t="shared" si="25"/>
        <v>947.5</v>
      </c>
      <c r="S29" s="149">
        <f t="shared" si="25"/>
        <v>940</v>
      </c>
      <c r="T29" s="149">
        <f t="shared" si="25"/>
        <v>885.5</v>
      </c>
      <c r="U29" s="149">
        <f t="shared" si="25"/>
        <v>875</v>
      </c>
      <c r="V29" s="149">
        <f t="shared" si="25"/>
        <v>869</v>
      </c>
      <c r="W29" s="149">
        <f t="shared" si="25"/>
        <v>913.5</v>
      </c>
      <c r="X29" s="149">
        <f t="shared" si="25"/>
        <v>992</v>
      </c>
      <c r="Y29" s="149">
        <f t="shared" si="25"/>
        <v>1055</v>
      </c>
      <c r="Z29" s="149">
        <f t="shared" si="25"/>
        <v>1091</v>
      </c>
      <c r="AA29" s="149">
        <f t="shared" si="25"/>
        <v>1112</v>
      </c>
      <c r="AB29" s="149">
        <f t="shared" si="25"/>
        <v>1110</v>
      </c>
      <c r="AC29" s="150"/>
      <c r="AD29" s="149"/>
      <c r="AE29" s="149"/>
      <c r="AF29" s="149"/>
      <c r="AG29" s="149">
        <f>AD28+AE28+AF28+AG28</f>
        <v>1057</v>
      </c>
      <c r="AH29" s="149">
        <f t="shared" ref="AH29:AO29" si="26">AE28+AF28+AG28+AH28</f>
        <v>1059.5</v>
      </c>
      <c r="AI29" s="149">
        <f t="shared" si="26"/>
        <v>1044</v>
      </c>
      <c r="AJ29" s="149">
        <f t="shared" si="26"/>
        <v>1040</v>
      </c>
      <c r="AK29" s="149">
        <f t="shared" si="26"/>
        <v>1048</v>
      </c>
      <c r="AL29" s="149">
        <f t="shared" si="26"/>
        <v>1043.5</v>
      </c>
      <c r="AM29" s="149">
        <f t="shared" si="26"/>
        <v>1072</v>
      </c>
      <c r="AN29" s="149">
        <f t="shared" si="26"/>
        <v>1084.5</v>
      </c>
      <c r="AO29" s="149">
        <f t="shared" si="26"/>
        <v>1029.5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1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1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1137.5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1137.5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1112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1112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1084.5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1084.5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714.5</v>
      </c>
      <c r="C33" s="149">
        <f t="shared" ref="C33:K33" si="27">C13+C18+C23+C28</f>
        <v>791.5</v>
      </c>
      <c r="D33" s="149">
        <f t="shared" si="27"/>
        <v>768.5</v>
      </c>
      <c r="E33" s="149">
        <f t="shared" si="27"/>
        <v>645</v>
      </c>
      <c r="F33" s="149">
        <f t="shared" si="27"/>
        <v>594.5</v>
      </c>
      <c r="G33" s="149">
        <f t="shared" si="27"/>
        <v>660.5</v>
      </c>
      <c r="H33" s="149">
        <f t="shared" si="27"/>
        <v>640.5</v>
      </c>
      <c r="I33" s="149">
        <f t="shared" si="27"/>
        <v>614.5</v>
      </c>
      <c r="J33" s="149">
        <f t="shared" si="27"/>
        <v>638.5</v>
      </c>
      <c r="K33" s="149">
        <f t="shared" si="27"/>
        <v>622</v>
      </c>
      <c r="L33" s="150"/>
      <c r="M33" s="149">
        <f>M13+M18+M23+M28</f>
        <v>609.5</v>
      </c>
      <c r="N33" s="149">
        <f t="shared" ref="N33:AB33" si="28">N13+N18+N23+N28</f>
        <v>638.5</v>
      </c>
      <c r="O33" s="149">
        <f t="shared" si="28"/>
        <v>631</v>
      </c>
      <c r="P33" s="149">
        <f t="shared" si="28"/>
        <v>647</v>
      </c>
      <c r="Q33" s="149">
        <f t="shared" si="28"/>
        <v>671.5</v>
      </c>
      <c r="R33" s="149">
        <f t="shared" si="28"/>
        <v>700.5</v>
      </c>
      <c r="S33" s="149">
        <f t="shared" si="28"/>
        <v>663</v>
      </c>
      <c r="T33" s="149">
        <f t="shared" si="28"/>
        <v>606</v>
      </c>
      <c r="U33" s="149">
        <f t="shared" si="28"/>
        <v>610</v>
      </c>
      <c r="V33" s="149">
        <f t="shared" si="28"/>
        <v>645</v>
      </c>
      <c r="W33" s="149">
        <f t="shared" si="28"/>
        <v>664.5</v>
      </c>
      <c r="X33" s="149">
        <f t="shared" si="28"/>
        <v>685.5</v>
      </c>
      <c r="Y33" s="149">
        <f t="shared" si="28"/>
        <v>684.5</v>
      </c>
      <c r="Z33" s="149">
        <f t="shared" si="28"/>
        <v>721.5</v>
      </c>
      <c r="AA33" s="149">
        <f t="shared" si="28"/>
        <v>699.5</v>
      </c>
      <c r="AB33" s="149">
        <f t="shared" si="28"/>
        <v>632</v>
      </c>
      <c r="AC33" s="150"/>
      <c r="AD33" s="149">
        <f>AD13+AD18+AD23+AD28</f>
        <v>638</v>
      </c>
      <c r="AE33" s="149">
        <f t="shared" ref="AE33:AO33" si="29">AE13+AE18+AE23+AE28</f>
        <v>645.5</v>
      </c>
      <c r="AF33" s="149">
        <f t="shared" si="29"/>
        <v>654</v>
      </c>
      <c r="AG33" s="149">
        <f t="shared" si="29"/>
        <v>660.5</v>
      </c>
      <c r="AH33" s="149">
        <f t="shared" si="29"/>
        <v>722.5</v>
      </c>
      <c r="AI33" s="149">
        <f t="shared" si="29"/>
        <v>697.5</v>
      </c>
      <c r="AJ33" s="149">
        <f t="shared" si="29"/>
        <v>672.5</v>
      </c>
      <c r="AK33" s="149">
        <f t="shared" si="29"/>
        <v>752</v>
      </c>
      <c r="AL33" s="149">
        <f t="shared" si="29"/>
        <v>735.5</v>
      </c>
      <c r="AM33" s="149">
        <f t="shared" si="29"/>
        <v>772</v>
      </c>
      <c r="AN33" s="149">
        <f t="shared" si="29"/>
        <v>777.5</v>
      </c>
      <c r="AO33" s="149">
        <f t="shared" si="29"/>
        <v>662.5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2919.5</v>
      </c>
      <c r="F34" s="149">
        <f t="shared" ref="F34:K34" si="30">C33+D33+E33+F33</f>
        <v>2799.5</v>
      </c>
      <c r="G34" s="149">
        <f t="shared" si="30"/>
        <v>2668.5</v>
      </c>
      <c r="H34" s="149">
        <f t="shared" si="30"/>
        <v>2540.5</v>
      </c>
      <c r="I34" s="149">
        <f t="shared" si="30"/>
        <v>2510</v>
      </c>
      <c r="J34" s="149">
        <f t="shared" si="30"/>
        <v>2554</v>
      </c>
      <c r="K34" s="149">
        <f t="shared" si="30"/>
        <v>2515.5</v>
      </c>
      <c r="L34" s="150"/>
      <c r="M34" s="149"/>
      <c r="N34" s="149"/>
      <c r="O34" s="149"/>
      <c r="P34" s="149">
        <f>M33+N33+O33+P33</f>
        <v>2526</v>
      </c>
      <c r="Q34" s="149">
        <f t="shared" ref="Q34:AB34" si="31">N33+O33+P33+Q33</f>
        <v>2588</v>
      </c>
      <c r="R34" s="149">
        <f t="shared" si="31"/>
        <v>2650</v>
      </c>
      <c r="S34" s="149">
        <f t="shared" si="31"/>
        <v>2682</v>
      </c>
      <c r="T34" s="149">
        <f t="shared" si="31"/>
        <v>2641</v>
      </c>
      <c r="U34" s="149">
        <f t="shared" si="31"/>
        <v>2579.5</v>
      </c>
      <c r="V34" s="149">
        <f t="shared" si="31"/>
        <v>2524</v>
      </c>
      <c r="W34" s="149">
        <f t="shared" si="31"/>
        <v>2525.5</v>
      </c>
      <c r="X34" s="149">
        <f t="shared" si="31"/>
        <v>2605</v>
      </c>
      <c r="Y34" s="149">
        <f t="shared" si="31"/>
        <v>2679.5</v>
      </c>
      <c r="Z34" s="149">
        <f t="shared" si="31"/>
        <v>2756</v>
      </c>
      <c r="AA34" s="149">
        <f t="shared" si="31"/>
        <v>2791</v>
      </c>
      <c r="AB34" s="149">
        <f t="shared" si="31"/>
        <v>2737.5</v>
      </c>
      <c r="AC34" s="150"/>
      <c r="AD34" s="149"/>
      <c r="AE34" s="149"/>
      <c r="AF34" s="149"/>
      <c r="AG34" s="149">
        <f>AD33+AE33+AF33+AG33</f>
        <v>2598</v>
      </c>
      <c r="AH34" s="149">
        <f t="shared" ref="AH34:AO34" si="32">AE33+AF33+AG33+AH33</f>
        <v>2682.5</v>
      </c>
      <c r="AI34" s="149">
        <f t="shared" si="32"/>
        <v>2734.5</v>
      </c>
      <c r="AJ34" s="149">
        <f t="shared" si="32"/>
        <v>2753</v>
      </c>
      <c r="AK34" s="149">
        <f t="shared" si="32"/>
        <v>2844.5</v>
      </c>
      <c r="AL34" s="149">
        <f t="shared" si="32"/>
        <v>2857.5</v>
      </c>
      <c r="AM34" s="149">
        <f t="shared" si="32"/>
        <v>2932</v>
      </c>
      <c r="AN34" s="149">
        <f t="shared" si="32"/>
        <v>3037</v>
      </c>
      <c r="AO34" s="149">
        <f t="shared" si="32"/>
        <v>2947.5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2017-01-26T21:12:16Z</cp:lastPrinted>
  <dcterms:created xsi:type="dcterms:W3CDTF">1998-04-02T13:38:56Z</dcterms:created>
  <dcterms:modified xsi:type="dcterms:W3CDTF">2018-08-23T23:12:44Z</dcterms:modified>
</cp:coreProperties>
</file>