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439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4" i="4689" l="1"/>
  <c r="J23" i="4689"/>
  <c r="J25" i="4689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T18" i="4688"/>
  <c r="BI17" i="4688" s="1"/>
  <c r="V18" i="4688"/>
  <c r="BK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AK20" i="4688" s="1"/>
  <c r="BE17" i="4688"/>
  <c r="M20" i="4688"/>
  <c r="U20" i="4688" s="1"/>
  <c r="AU17" i="4688"/>
  <c r="B20" i="4688"/>
  <c r="G20" i="4688" s="1"/>
  <c r="W32" i="4688"/>
  <c r="BL21" i="4688" s="1"/>
  <c r="U23" i="4684"/>
  <c r="AH32" i="4688"/>
  <c r="BV21" i="4688" s="1"/>
  <c r="Z32" i="4688"/>
  <c r="BO21" i="4688" s="1"/>
  <c r="R32" i="4688"/>
  <c r="BG21" i="4688" s="1"/>
  <c r="H32" i="4688"/>
  <c r="AX21" i="4688" s="1"/>
  <c r="I32" i="4688"/>
  <c r="AY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AO20" i="4688" s="1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D29" i="4688"/>
  <c r="G29" i="4688"/>
  <c r="AF20" i="4688"/>
  <c r="P20" i="4688"/>
  <c r="Z20" i="4688"/>
  <c r="J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<sst xmlns="http://schemas.openxmlformats.org/spreadsheetml/2006/main" count="539" uniqueCount="152">
  <si>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</si>
  <si>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</si>
  <si>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</si>
  <si>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</si>
  <si>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</si>
  <si>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</si>
  <si>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</si>
  <si>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</si>
  <si>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</si>
  <si>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</si>
  <si>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</si>
  <si>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</si>
  <si>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</si>
  <si>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</si>
  <si>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</si>
  <si>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</si>
  <si>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</si>
  <si>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</si>
  <si>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</si>
  <si>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</si>
  <si>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</si>
  <si>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</si>
  <si>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</si>
  <si>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</si>
  <si>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</si>
  <si>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</si>
  <si>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</si>
  <si>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</si>
  <si>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</si>
  <si>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</si>
  <si>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</si>
  <si>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</si>
  <si>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</si>
  <si>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</si>
  <si>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</si>
  <si>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</si>
  <si>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</si>
  <si>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</si>
  <si>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</si>
  <si>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</si>
  <si>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</si>
  <si>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</si>
  <si>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</si>
  <si>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</si>
  <si>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</si>
  <si>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</si>
  <si>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</si>
  <si>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</si>
  <si>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</si>
  <si>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</si>
  <si>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</si>
  <si>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</si>
  <si>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</si>
  <si>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</si>
  <si>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</si>
  <si>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</si>
  <si>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</si>
  <si>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</si>
  <si>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</si>
  <si>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</si>
  <si>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</si>
  <si>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</si>
  <si>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</si>
  <si>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</si>
  <si>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</si>
  <si>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</si>
  <si>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</si>
  <si>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</si>
  <si>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</si>
  <si>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</si>
  <si>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</si>
  <si>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</si>
  <si>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</si>
  <si>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</si>
  <si>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</si>
  <si>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</si>
  <si>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</si>
  <si>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</si>
  <si>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</si>
  <si>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</si>
  <si>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</si>
  <si>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</si>
  <si>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</si>
  <si>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</si>
  <si>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</si>
  <si>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</si>
  <si>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</si>
  <si>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</si>
  <si>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</si>
  <si>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</si>
  <si>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</si>
  <si>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</si>
  <si>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</si>
  <si>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</si>
  <si>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</si>
  <si>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</si>
  <si>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</si>
  <si>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</si>
  <si>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</si>
  <si>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</si>
  <si>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</si>
  <si>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</si>
  <si>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</si>
  <si>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</si>
  <si>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</si>
  <si>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</si>
  <si>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</si>
  <si>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</si>
  <si>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</si>
  <si>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</si>
  <si>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</si>
  <si>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</si>
  <si>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</si>
  <si>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</si>
  <si>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</si>
  <si>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</si>
  <si>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</si>
  <si>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</si>
  <si>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</si>
  <si>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</si>
  <si>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</si>
  <si>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</si>
  <si>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</si>
  <si>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</si>
  <si>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</si>
  <si>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</si>
  <si>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</si>
  <si>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</si>
  <si>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</si>
  <si>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</si>
  <si>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</si>
  <si>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</si>
  <si>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</si>
  <si>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</si>
  <si>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</si>
  <si>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</si>
  <si>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</si>
  <si>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</si>
  <si>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</si>
  <si>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</si>
  <si>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</si>
  <si>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</si>
  <si>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</si>
  <si>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</si>
  <si>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</si>
  <si>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</si>
  <si>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</si>
  <si>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39</t>
  </si>
  <si>
    <t>ADOLFREDO FLOREZ</t>
  </si>
  <si>
    <t>JULIO VASQUEZ</t>
  </si>
  <si>
    <t>GEOVANNIS GONZALEZ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</si>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</sst>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169</c:v>
                </c:pt>
                <c:pt idx="1">
                  <c:v>207.5</c:v>
                </c:pt>
                <c:pt idx="2">
                  <c:v>180.5</c:v>
                </c:pt>
                <c:pt idx="3">
                  <c:v>176</c:v>
                </c:pt>
                <c:pt idx="4">
                  <c:v>184.5</c:v>
                </c:pt>
                <c:pt idx="5">
                  <c:v>163.5</c:v>
                </c:pt>
                <c:pt idx="6">
                  <c:v>183</c:v>
                </c:pt>
                <c:pt idx="7">
                  <c:v>166.5</c:v>
                </c:pt>
                <c:pt idx="8">
                  <c:v>174.5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78416"/>
        <c:axId val="63635944"/>
      </c:barChart>
      <c:catAx>
        <c:axId val="10167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63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3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67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733</c:v>
                </c:pt>
                <c:pt idx="4">
                  <c:v>748.5</c:v>
                </c:pt>
                <c:pt idx="5">
                  <c:v>704.5</c:v>
                </c:pt>
                <c:pt idx="6">
                  <c:v>707</c:v>
                </c:pt>
                <c:pt idx="7">
                  <c:v>697.5</c:v>
                </c:pt>
                <c:pt idx="8">
                  <c:v>687.5</c:v>
                </c:pt>
                <c:pt idx="9">
                  <c:v>675</c:v>
                </c:pt>
                <c:pt idx="13">
                  <c:v>658</c:v>
                </c:pt>
                <c:pt idx="14">
                  <c:v>685.5</c:v>
                </c:pt>
                <c:pt idx="15">
                  <c:v>693.5</c:v>
                </c:pt>
                <c:pt idx="16">
                  <c:v>711.5</c:v>
                </c:pt>
                <c:pt idx="17">
                  <c:v>706</c:v>
                </c:pt>
                <c:pt idx="18">
                  <c:v>693</c:v>
                </c:pt>
                <c:pt idx="19">
                  <c:v>684</c:v>
                </c:pt>
                <c:pt idx="20">
                  <c:v>704</c:v>
                </c:pt>
                <c:pt idx="21">
                  <c:v>731.5</c:v>
                </c:pt>
                <c:pt idx="22">
                  <c:v>698</c:v>
                </c:pt>
                <c:pt idx="23">
                  <c:v>674.5</c:v>
                </c:pt>
                <c:pt idx="24">
                  <c:v>665</c:v>
                </c:pt>
                <c:pt idx="25">
                  <c:v>597.5</c:v>
                </c:pt>
                <c:pt idx="29">
                  <c:v>574.5</c:v>
                </c:pt>
                <c:pt idx="30">
                  <c:v>600</c:v>
                </c:pt>
                <c:pt idx="31">
                  <c:v>618.5</c:v>
                </c:pt>
                <c:pt idx="32">
                  <c:v>606.5</c:v>
                </c:pt>
                <c:pt idx="33">
                  <c:v>581.5</c:v>
                </c:pt>
                <c:pt idx="34">
                  <c:v>582</c:v>
                </c:pt>
                <c:pt idx="35">
                  <c:v>609</c:v>
                </c:pt>
                <c:pt idx="36">
                  <c:v>632</c:v>
                </c:pt>
                <c:pt idx="37">
                  <c:v>634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480</c:v>
                </c:pt>
                <c:pt idx="4">
                  <c:v>412.5</c:v>
                </c:pt>
                <c:pt idx="5">
                  <c:v>372.5</c:v>
                </c:pt>
                <c:pt idx="6">
                  <c:v>350.5</c:v>
                </c:pt>
                <c:pt idx="7">
                  <c:v>354.5</c:v>
                </c:pt>
                <c:pt idx="8">
                  <c:v>374.5</c:v>
                </c:pt>
                <c:pt idx="9">
                  <c:v>382.5</c:v>
                </c:pt>
                <c:pt idx="13">
                  <c:v>502</c:v>
                </c:pt>
                <c:pt idx="14">
                  <c:v>479</c:v>
                </c:pt>
                <c:pt idx="15">
                  <c:v>490.5</c:v>
                </c:pt>
                <c:pt idx="16">
                  <c:v>515.5</c:v>
                </c:pt>
                <c:pt idx="17">
                  <c:v>512.5</c:v>
                </c:pt>
                <c:pt idx="18">
                  <c:v>518.5</c:v>
                </c:pt>
                <c:pt idx="19">
                  <c:v>512.5</c:v>
                </c:pt>
                <c:pt idx="20">
                  <c:v>484.5</c:v>
                </c:pt>
                <c:pt idx="21">
                  <c:v>469</c:v>
                </c:pt>
                <c:pt idx="22">
                  <c:v>461</c:v>
                </c:pt>
                <c:pt idx="23">
                  <c:v>462.5</c:v>
                </c:pt>
                <c:pt idx="24">
                  <c:v>480.5</c:v>
                </c:pt>
                <c:pt idx="25">
                  <c:v>480.5</c:v>
                </c:pt>
                <c:pt idx="29">
                  <c:v>590</c:v>
                </c:pt>
                <c:pt idx="30">
                  <c:v>585</c:v>
                </c:pt>
                <c:pt idx="31">
                  <c:v>580.5</c:v>
                </c:pt>
                <c:pt idx="32">
                  <c:v>567</c:v>
                </c:pt>
                <c:pt idx="33">
                  <c:v>519</c:v>
                </c:pt>
                <c:pt idx="34">
                  <c:v>495</c:v>
                </c:pt>
                <c:pt idx="35">
                  <c:v>453</c:v>
                </c:pt>
                <c:pt idx="36">
                  <c:v>407</c:v>
                </c:pt>
                <c:pt idx="37">
                  <c:v>383.5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1213</c:v>
                </c:pt>
                <c:pt idx="4">
                  <c:v>1161</c:v>
                </c:pt>
                <c:pt idx="5">
                  <c:v>1077</c:v>
                </c:pt>
                <c:pt idx="6">
                  <c:v>1057.5</c:v>
                </c:pt>
                <c:pt idx="7">
                  <c:v>1052</c:v>
                </c:pt>
                <c:pt idx="8">
                  <c:v>1062</c:v>
                </c:pt>
                <c:pt idx="9">
                  <c:v>1057.5</c:v>
                </c:pt>
                <c:pt idx="13">
                  <c:v>1160</c:v>
                </c:pt>
                <c:pt idx="14">
                  <c:v>1164.5</c:v>
                </c:pt>
                <c:pt idx="15">
                  <c:v>1184</c:v>
                </c:pt>
                <c:pt idx="16">
                  <c:v>1227</c:v>
                </c:pt>
                <c:pt idx="17">
                  <c:v>1218.5</c:v>
                </c:pt>
                <c:pt idx="18">
                  <c:v>1211.5</c:v>
                </c:pt>
                <c:pt idx="19">
                  <c:v>1196.5</c:v>
                </c:pt>
                <c:pt idx="20">
                  <c:v>1188.5</c:v>
                </c:pt>
                <c:pt idx="21">
                  <c:v>1200.5</c:v>
                </c:pt>
                <c:pt idx="22">
                  <c:v>1159</c:v>
                </c:pt>
                <c:pt idx="23">
                  <c:v>1137</c:v>
                </c:pt>
                <c:pt idx="24">
                  <c:v>1145.5</c:v>
                </c:pt>
                <c:pt idx="25">
                  <c:v>1078</c:v>
                </c:pt>
                <c:pt idx="29">
                  <c:v>1164.5</c:v>
                </c:pt>
                <c:pt idx="30">
                  <c:v>1185</c:v>
                </c:pt>
                <c:pt idx="31">
                  <c:v>1199</c:v>
                </c:pt>
                <c:pt idx="32">
                  <c:v>1173.5</c:v>
                </c:pt>
                <c:pt idx="33">
                  <c:v>1100.5</c:v>
                </c:pt>
                <c:pt idx="34">
                  <c:v>1077</c:v>
                </c:pt>
                <c:pt idx="35">
                  <c:v>1062</c:v>
                </c:pt>
                <c:pt idx="36">
                  <c:v>1039</c:v>
                </c:pt>
                <c:pt idx="37">
                  <c:v>1017.5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88568"/>
        <c:axId val="171488960"/>
      </c:lineChart>
      <c:catAx>
        <c:axId val="1714885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8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8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88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127.5</c:v>
                </c:pt>
                <c:pt idx="1">
                  <c:v>129</c:v>
                </c:pt>
                <c:pt idx="2">
                  <c:v>152.5</c:v>
                </c:pt>
                <c:pt idx="3">
                  <c:v>165.5</c:v>
                </c:pt>
                <c:pt idx="4">
                  <c:v>153</c:v>
                </c:pt>
                <c:pt idx="5">
                  <c:v>147.5</c:v>
                </c:pt>
                <c:pt idx="6">
                  <c:v>140.5</c:v>
                </c:pt>
                <c:pt idx="7">
                  <c:v>140.5</c:v>
                </c:pt>
                <c:pt idx="8">
                  <c:v>153.5</c:v>
                </c:pt>
                <c:pt idx="9">
                  <c:v>174.5</c:v>
                </c:pt>
                <c:pt idx="10">
                  <c:v>163.5</c:v>
                </c:pt>
                <c:pt idx="1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2944"/>
        <c:axId val="170801520"/>
      </c:barChart>
      <c:catAx>
        <c:axId val="17079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146.5</c:v>
                </c:pt>
                <c:pt idx="1">
                  <c:v>164.5</c:v>
                </c:pt>
                <c:pt idx="2">
                  <c:v>166.5</c:v>
                </c:pt>
                <c:pt idx="3">
                  <c:v>180.5</c:v>
                </c:pt>
                <c:pt idx="4">
                  <c:v>174</c:v>
                </c:pt>
                <c:pt idx="5">
                  <c:v>172.5</c:v>
                </c:pt>
                <c:pt idx="6">
                  <c:v>184.5</c:v>
                </c:pt>
                <c:pt idx="7">
                  <c:v>175</c:v>
                </c:pt>
                <c:pt idx="8">
                  <c:v>161</c:v>
                </c:pt>
                <c:pt idx="9">
                  <c:v>163.5</c:v>
                </c:pt>
                <c:pt idx="10">
                  <c:v>204.5</c:v>
                </c:pt>
                <c:pt idx="11">
                  <c:v>202.5</c:v>
                </c:pt>
                <c:pt idx="12">
                  <c:v>127.5</c:v>
                </c:pt>
                <c:pt idx="13">
                  <c:v>140</c:v>
                </c:pt>
                <c:pt idx="14">
                  <c:v>195</c:v>
                </c:pt>
                <c:pt idx="15">
                  <c:v>135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2648"/>
        <c:axId val="170837128"/>
      </c:barChart>
      <c:catAx>
        <c:axId val="17083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154.5</c:v>
                </c:pt>
                <c:pt idx="1">
                  <c:v>139.5</c:v>
                </c:pt>
                <c:pt idx="2">
                  <c:v>103.5</c:v>
                </c:pt>
                <c:pt idx="3">
                  <c:v>82.5</c:v>
                </c:pt>
                <c:pt idx="4">
                  <c:v>87</c:v>
                </c:pt>
                <c:pt idx="5">
                  <c:v>99.5</c:v>
                </c:pt>
                <c:pt idx="6">
                  <c:v>81.5</c:v>
                </c:pt>
                <c:pt idx="7">
                  <c:v>86.5</c:v>
                </c:pt>
                <c:pt idx="8">
                  <c:v>107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5112"/>
        <c:axId val="171078712"/>
      </c:barChart>
      <c:catAx>
        <c:axId val="17101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143.5</c:v>
                </c:pt>
                <c:pt idx="1">
                  <c:v>139</c:v>
                </c:pt>
                <c:pt idx="2">
                  <c:v>154</c:v>
                </c:pt>
                <c:pt idx="3">
                  <c:v>153.5</c:v>
                </c:pt>
                <c:pt idx="4">
                  <c:v>138.5</c:v>
                </c:pt>
                <c:pt idx="5">
                  <c:v>134.5</c:v>
                </c:pt>
                <c:pt idx="6">
                  <c:v>140.5</c:v>
                </c:pt>
                <c:pt idx="7">
                  <c:v>105.5</c:v>
                </c:pt>
                <c:pt idx="8">
                  <c:v>114.5</c:v>
                </c:pt>
                <c:pt idx="9">
                  <c:v>92.5</c:v>
                </c:pt>
                <c:pt idx="10">
                  <c:v>94.5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57048"/>
        <c:axId val="171562384"/>
      </c:barChart>
      <c:catAx>
        <c:axId val="17155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5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138</c:v>
                </c:pt>
                <c:pt idx="1">
                  <c:v>123</c:v>
                </c:pt>
                <c:pt idx="2">
                  <c:v>112.5</c:v>
                </c:pt>
                <c:pt idx="3">
                  <c:v>128.5</c:v>
                </c:pt>
                <c:pt idx="4">
                  <c:v>115</c:v>
                </c:pt>
                <c:pt idx="5">
                  <c:v>134.5</c:v>
                </c:pt>
                <c:pt idx="6">
                  <c:v>137.5</c:v>
                </c:pt>
                <c:pt idx="7">
                  <c:v>125.5</c:v>
                </c:pt>
                <c:pt idx="8">
                  <c:v>121</c:v>
                </c:pt>
                <c:pt idx="9">
                  <c:v>128.5</c:v>
                </c:pt>
                <c:pt idx="10">
                  <c:v>109.5</c:v>
                </c:pt>
                <c:pt idx="11">
                  <c:v>110</c:v>
                </c:pt>
                <c:pt idx="12">
                  <c:v>113</c:v>
                </c:pt>
                <c:pt idx="13">
                  <c:v>130</c:v>
                </c:pt>
                <c:pt idx="14">
                  <c:v>127.5</c:v>
                </c:pt>
                <c:pt idx="15">
                  <c:v>110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28480"/>
        <c:axId val="169602720"/>
      </c:barChart>
      <c:catAx>
        <c:axId val="17162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0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2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323.5</c:v>
                </c:pt>
                <c:pt idx="1">
                  <c:v>347</c:v>
                </c:pt>
                <c:pt idx="2">
                  <c:v>284</c:v>
                </c:pt>
                <c:pt idx="3">
                  <c:v>258.5</c:v>
                </c:pt>
                <c:pt idx="4">
                  <c:v>271.5</c:v>
                </c:pt>
                <c:pt idx="5">
                  <c:v>263</c:v>
                </c:pt>
                <c:pt idx="6">
                  <c:v>264.5</c:v>
                </c:pt>
                <c:pt idx="7">
                  <c:v>253</c:v>
                </c:pt>
                <c:pt idx="8">
                  <c:v>281.5</c:v>
                </c:pt>
                <c:pt idx="9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01936"/>
        <c:axId val="169601544"/>
      </c:barChart>
      <c:catAx>
        <c:axId val="16960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0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271</c:v>
                </c:pt>
                <c:pt idx="1">
                  <c:v>268</c:v>
                </c:pt>
                <c:pt idx="2">
                  <c:v>306.5</c:v>
                </c:pt>
                <c:pt idx="3">
                  <c:v>319</c:v>
                </c:pt>
                <c:pt idx="4">
                  <c:v>291.5</c:v>
                </c:pt>
                <c:pt idx="5">
                  <c:v>282</c:v>
                </c:pt>
                <c:pt idx="6">
                  <c:v>281</c:v>
                </c:pt>
                <c:pt idx="7">
                  <c:v>246</c:v>
                </c:pt>
                <c:pt idx="8">
                  <c:v>268</c:v>
                </c:pt>
                <c:pt idx="9">
                  <c:v>267</c:v>
                </c:pt>
                <c:pt idx="10">
                  <c:v>258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03504"/>
        <c:axId val="169603896"/>
      </c:barChart>
      <c:catAx>
        <c:axId val="16960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0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284.5</c:v>
                </c:pt>
                <c:pt idx="1">
                  <c:v>287.5</c:v>
                </c:pt>
                <c:pt idx="2">
                  <c:v>279</c:v>
                </c:pt>
                <c:pt idx="3">
                  <c:v>309</c:v>
                </c:pt>
                <c:pt idx="4">
                  <c:v>289</c:v>
                </c:pt>
                <c:pt idx="5">
                  <c:v>307</c:v>
                </c:pt>
                <c:pt idx="6">
                  <c:v>322</c:v>
                </c:pt>
                <c:pt idx="7">
                  <c:v>300.5</c:v>
                </c:pt>
                <c:pt idx="8">
                  <c:v>282</c:v>
                </c:pt>
                <c:pt idx="9">
                  <c:v>292</c:v>
                </c:pt>
                <c:pt idx="10">
                  <c:v>314</c:v>
                </c:pt>
                <c:pt idx="11">
                  <c:v>312.5</c:v>
                </c:pt>
                <c:pt idx="12">
                  <c:v>240.5</c:v>
                </c:pt>
                <c:pt idx="13">
                  <c:v>270</c:v>
                </c:pt>
                <c:pt idx="14">
                  <c:v>322.5</c:v>
                </c:pt>
                <c:pt idx="15">
                  <c:v>245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7392"/>
        <c:axId val="171487784"/>
      </c:barChart>
      <c:catAx>
        <c:axId val="17148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33600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8" sqref="N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/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148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43280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81</v>
      </c>
      <c r="C10" s="46">
        <v>106</v>
      </c>
      <c r="D10" s="46">
        <v>10</v>
      </c>
      <c r="E10" s="46">
        <v>1</v>
      </c>
      <c r="F10" s="6">
        <f t="shared" ref="F10:F22" si="0">B10*0.5+C10*1+D10*2+E10*2.5</f>
        <v>169</v>
      </c>
      <c r="G10" s="2"/>
      <c r="H10" s="19" t="s">
        <v>4</v>
      </c>
      <c r="I10" s="46">
        <v>33</v>
      </c>
      <c r="J10" s="46">
        <v>136</v>
      </c>
      <c r="K10" s="46">
        <v>9</v>
      </c>
      <c r="L10" s="46">
        <v>4</v>
      </c>
      <c r="M10" s="6">
        <f t="shared" ref="M10:M22" si="1">I10*0.5+J10*1+K10*2+L10*2.5</f>
        <v>180.5</v>
      </c>
      <c r="N10" s="9">
        <f>F20+F21+F22+M10</f>
        <v>658</v>
      </c>
      <c r="O10" s="19" t="s">
        <v>43</v>
      </c>
      <c r="P10" s="46">
        <v>31</v>
      </c>
      <c r="Q10" s="46">
        <v>89</v>
      </c>
      <c r="R10" s="46">
        <v>9</v>
      </c>
      <c r="S10" s="46">
        <v>2</v>
      </c>
      <c r="T10" s="6">
        <f t="shared" ref="T10:T21" si="2">P10*0.5+Q10*1+R10*2+S10*2.5</f>
        <v>127.5</v>
      </c>
      <c r="U10" s="10"/>
      <c r="AB10" s="1"/>
    </row>
    <row r="11" spans="1:28" ht="24" customHeight="1" x14ac:dyDescent="0.2">
      <c r="A11" s="18" t="s">
        <v>14</v>
      </c>
      <c r="B11" s="46">
        <v>92</v>
      </c>
      <c r="C11" s="46">
        <v>126</v>
      </c>
      <c r="D11" s="46">
        <v>14</v>
      </c>
      <c r="E11" s="46">
        <v>3</v>
      </c>
      <c r="F11" s="6">
        <f t="shared" si="0"/>
        <v>207.5</v>
      </c>
      <c r="G11" s="2"/>
      <c r="H11" s="19" t="s">
        <v>5</v>
      </c>
      <c r="I11" s="46">
        <v>31</v>
      </c>
      <c r="J11" s="46">
        <v>124</v>
      </c>
      <c r="K11" s="46">
        <v>11</v>
      </c>
      <c r="L11" s="46">
        <v>5</v>
      </c>
      <c r="M11" s="6">
        <f t="shared" si="1"/>
        <v>174</v>
      </c>
      <c r="N11" s="9">
        <f>F21+F22+M10+M11</f>
        <v>685.5</v>
      </c>
      <c r="O11" s="19" t="s">
        <v>44</v>
      </c>
      <c r="P11" s="46">
        <v>27</v>
      </c>
      <c r="Q11" s="46">
        <v>99</v>
      </c>
      <c r="R11" s="46">
        <v>7</v>
      </c>
      <c r="S11" s="46">
        <v>1</v>
      </c>
      <c r="T11" s="6">
        <f t="shared" si="2"/>
        <v>129</v>
      </c>
      <c r="U11" s="2"/>
      <c r="AB11" s="1"/>
    </row>
    <row r="12" spans="1:28" ht="24" customHeight="1" x14ac:dyDescent="0.2">
      <c r="A12" s="18" t="s">
        <v>17</v>
      </c>
      <c r="B12" s="46">
        <v>86</v>
      </c>
      <c r="C12" s="46">
        <v>112</v>
      </c>
      <c r="D12" s="46">
        <v>9</v>
      </c>
      <c r="E12" s="46">
        <v>3</v>
      </c>
      <c r="F12" s="6">
        <f t="shared" si="0"/>
        <v>180.5</v>
      </c>
      <c r="G12" s="2"/>
      <c r="H12" s="19" t="s">
        <v>6</v>
      </c>
      <c r="I12" s="46">
        <v>35</v>
      </c>
      <c r="J12" s="46">
        <v>122</v>
      </c>
      <c r="K12" s="46">
        <v>9</v>
      </c>
      <c r="L12" s="46">
        <v>6</v>
      </c>
      <c r="M12" s="6">
        <f t="shared" si="1"/>
        <v>172.5</v>
      </c>
      <c r="N12" s="2">
        <f>F22+M10+M11+M12</f>
        <v>693.5</v>
      </c>
      <c r="O12" s="19" t="s">
        <v>32</v>
      </c>
      <c r="P12" s="46">
        <v>38</v>
      </c>
      <c r="Q12" s="46">
        <v>111</v>
      </c>
      <c r="R12" s="46">
        <v>10</v>
      </c>
      <c r="S12" s="46">
        <v>1</v>
      </c>
      <c r="T12" s="6">
        <f t="shared" si="2"/>
        <v>152.5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120</v>
      </c>
      <c r="D13" s="46">
        <v>13</v>
      </c>
      <c r="E13" s="46">
        <v>3</v>
      </c>
      <c r="F13" s="6">
        <f t="shared" si="0"/>
        <v>176</v>
      </c>
      <c r="G13" s="2">
        <f t="shared" ref="G13:G19" si="3">F10+F11+F12+F13</f>
        <v>733</v>
      </c>
      <c r="H13" s="19" t="s">
        <v>7</v>
      </c>
      <c r="I13" s="46">
        <v>29</v>
      </c>
      <c r="J13" s="46">
        <v>136</v>
      </c>
      <c r="K13" s="46">
        <v>12</v>
      </c>
      <c r="L13" s="46">
        <v>4</v>
      </c>
      <c r="M13" s="6">
        <f t="shared" si="1"/>
        <v>184.5</v>
      </c>
      <c r="N13" s="2">
        <f t="shared" ref="N13:N18" si="4">M10+M11+M12+M13</f>
        <v>711.5</v>
      </c>
      <c r="O13" s="19" t="s">
        <v>33</v>
      </c>
      <c r="P13" s="46">
        <v>35</v>
      </c>
      <c r="Q13" s="46">
        <v>119</v>
      </c>
      <c r="R13" s="46">
        <v>12</v>
      </c>
      <c r="S13" s="46">
        <v>2</v>
      </c>
      <c r="T13" s="6">
        <f t="shared" si="2"/>
        <v>165.5</v>
      </c>
      <c r="U13" s="2">
        <f t="shared" ref="U13:U21" si="5">T10+T11+T12+T13</f>
        <v>574.5</v>
      </c>
      <c r="AB13" s="51">
        <v>212.5</v>
      </c>
    </row>
    <row r="14" spans="1:28" ht="24" customHeight="1" x14ac:dyDescent="0.2">
      <c r="A14" s="18" t="s">
        <v>21</v>
      </c>
      <c r="B14" s="46">
        <v>58</v>
      </c>
      <c r="C14" s="46">
        <v>112</v>
      </c>
      <c r="D14" s="46">
        <v>13</v>
      </c>
      <c r="E14" s="46">
        <v>7</v>
      </c>
      <c r="F14" s="6">
        <f t="shared" si="0"/>
        <v>184.5</v>
      </c>
      <c r="G14" s="2">
        <f t="shared" si="3"/>
        <v>748.5</v>
      </c>
      <c r="H14" s="19" t="s">
        <v>9</v>
      </c>
      <c r="I14" s="46">
        <v>31</v>
      </c>
      <c r="J14" s="46">
        <v>121</v>
      </c>
      <c r="K14" s="46">
        <v>13</v>
      </c>
      <c r="L14" s="46">
        <v>5</v>
      </c>
      <c r="M14" s="6">
        <f t="shared" si="1"/>
        <v>175</v>
      </c>
      <c r="N14" s="2">
        <f t="shared" si="4"/>
        <v>706</v>
      </c>
      <c r="O14" s="19" t="s">
        <v>29</v>
      </c>
      <c r="P14" s="45">
        <v>27</v>
      </c>
      <c r="Q14" s="45">
        <v>117</v>
      </c>
      <c r="R14" s="46">
        <v>10</v>
      </c>
      <c r="S14" s="45">
        <v>1</v>
      </c>
      <c r="T14" s="6">
        <f t="shared" si="2"/>
        <v>153</v>
      </c>
      <c r="U14" s="2">
        <f t="shared" si="5"/>
        <v>600</v>
      </c>
      <c r="AB14" s="51">
        <v>226</v>
      </c>
    </row>
    <row r="15" spans="1:28" ht="24" customHeight="1" x14ac:dyDescent="0.2">
      <c r="A15" s="18" t="s">
        <v>23</v>
      </c>
      <c r="B15" s="46">
        <v>52</v>
      </c>
      <c r="C15" s="46">
        <v>107</v>
      </c>
      <c r="D15" s="46">
        <v>9</v>
      </c>
      <c r="E15" s="46">
        <v>5</v>
      </c>
      <c r="F15" s="6">
        <f t="shared" si="0"/>
        <v>163.5</v>
      </c>
      <c r="G15" s="2">
        <f t="shared" si="3"/>
        <v>704.5</v>
      </c>
      <c r="H15" s="19" t="s">
        <v>12</v>
      </c>
      <c r="I15" s="46">
        <v>29</v>
      </c>
      <c r="J15" s="46">
        <v>119</v>
      </c>
      <c r="K15" s="46">
        <v>10</v>
      </c>
      <c r="L15" s="46">
        <v>3</v>
      </c>
      <c r="M15" s="6">
        <f t="shared" si="1"/>
        <v>161</v>
      </c>
      <c r="N15" s="2">
        <f t="shared" si="4"/>
        <v>693</v>
      </c>
      <c r="O15" s="18" t="s">
        <v>30</v>
      </c>
      <c r="P15" s="46">
        <v>31</v>
      </c>
      <c r="Q15" s="46">
        <v>111</v>
      </c>
      <c r="R15" s="45">
        <v>8</v>
      </c>
      <c r="S15" s="46">
        <v>2</v>
      </c>
      <c r="T15" s="6">
        <f t="shared" si="2"/>
        <v>147.5</v>
      </c>
      <c r="U15" s="2">
        <f t="shared" si="5"/>
        <v>618.5</v>
      </c>
      <c r="AB15" s="51">
        <v>233.5</v>
      </c>
    </row>
    <row r="16" spans="1:28" ht="24" customHeight="1" x14ac:dyDescent="0.2">
      <c r="A16" s="18" t="s">
        <v>39</v>
      </c>
      <c r="B16" s="46">
        <v>44</v>
      </c>
      <c r="C16" s="46">
        <v>125</v>
      </c>
      <c r="D16" s="46">
        <v>13</v>
      </c>
      <c r="E16" s="46">
        <v>4</v>
      </c>
      <c r="F16" s="6">
        <f t="shared" si="0"/>
        <v>183</v>
      </c>
      <c r="G16" s="2">
        <f t="shared" si="3"/>
        <v>707</v>
      </c>
      <c r="H16" s="19" t="s">
        <v>15</v>
      </c>
      <c r="I16" s="46">
        <v>27</v>
      </c>
      <c r="J16" s="46">
        <v>122</v>
      </c>
      <c r="K16" s="46">
        <v>9</v>
      </c>
      <c r="L16" s="46">
        <v>4</v>
      </c>
      <c r="M16" s="6">
        <f t="shared" si="1"/>
        <v>163.5</v>
      </c>
      <c r="N16" s="2">
        <f t="shared" si="4"/>
        <v>684</v>
      </c>
      <c r="O16" s="19" t="s">
        <v>8</v>
      </c>
      <c r="P16" s="46">
        <v>25</v>
      </c>
      <c r="Q16" s="46">
        <v>99</v>
      </c>
      <c r="R16" s="46">
        <v>12</v>
      </c>
      <c r="S16" s="46">
        <v>2</v>
      </c>
      <c r="T16" s="6">
        <f t="shared" si="2"/>
        <v>140.5</v>
      </c>
      <c r="U16" s="2">
        <f t="shared" si="5"/>
        <v>606.5</v>
      </c>
      <c r="AB16" s="51">
        <v>234</v>
      </c>
    </row>
    <row r="17" spans="1:28" ht="24" customHeight="1" x14ac:dyDescent="0.2">
      <c r="A17" s="18" t="s">
        <v>40</v>
      </c>
      <c r="B17" s="46">
        <v>38</v>
      </c>
      <c r="C17" s="46">
        <v>116</v>
      </c>
      <c r="D17" s="46">
        <v>12</v>
      </c>
      <c r="E17" s="46">
        <v>3</v>
      </c>
      <c r="F17" s="6">
        <f t="shared" si="0"/>
        <v>166.5</v>
      </c>
      <c r="G17" s="2">
        <f t="shared" si="3"/>
        <v>697.5</v>
      </c>
      <c r="H17" s="19" t="s">
        <v>18</v>
      </c>
      <c r="I17" s="46">
        <v>30</v>
      </c>
      <c r="J17" s="46">
        <v>146</v>
      </c>
      <c r="K17" s="46">
        <v>18</v>
      </c>
      <c r="L17" s="46">
        <v>3</v>
      </c>
      <c r="M17" s="6">
        <f t="shared" si="1"/>
        <v>204.5</v>
      </c>
      <c r="N17" s="2">
        <f t="shared" si="4"/>
        <v>704</v>
      </c>
      <c r="O17" s="19" t="s">
        <v>10</v>
      </c>
      <c r="P17" s="46">
        <v>27</v>
      </c>
      <c r="Q17" s="46">
        <v>106</v>
      </c>
      <c r="R17" s="46">
        <v>8</v>
      </c>
      <c r="S17" s="46">
        <v>2</v>
      </c>
      <c r="T17" s="6">
        <f t="shared" si="2"/>
        <v>140.5</v>
      </c>
      <c r="U17" s="2">
        <f t="shared" si="5"/>
        <v>581.5</v>
      </c>
      <c r="AB17" s="51">
        <v>248</v>
      </c>
    </row>
    <row r="18" spans="1:28" ht="24" customHeight="1" x14ac:dyDescent="0.2">
      <c r="A18" s="18" t="s">
        <v>41</v>
      </c>
      <c r="B18" s="46">
        <v>44</v>
      </c>
      <c r="C18" s="46">
        <v>107</v>
      </c>
      <c r="D18" s="46">
        <v>19</v>
      </c>
      <c r="E18" s="46">
        <v>3</v>
      </c>
      <c r="F18" s="6">
        <f t="shared" si="0"/>
        <v>174.5</v>
      </c>
      <c r="G18" s="2">
        <f t="shared" si="3"/>
        <v>687.5</v>
      </c>
      <c r="H18" s="19" t="s">
        <v>20</v>
      </c>
      <c r="I18" s="46">
        <v>36</v>
      </c>
      <c r="J18" s="46">
        <v>150</v>
      </c>
      <c r="K18" s="46">
        <v>11</v>
      </c>
      <c r="L18" s="46">
        <v>5</v>
      </c>
      <c r="M18" s="6">
        <f t="shared" si="1"/>
        <v>202.5</v>
      </c>
      <c r="N18" s="2">
        <f t="shared" si="4"/>
        <v>731.5</v>
      </c>
      <c r="O18" s="19" t="s">
        <v>13</v>
      </c>
      <c r="P18" s="46">
        <v>33</v>
      </c>
      <c r="Q18" s="46">
        <v>117</v>
      </c>
      <c r="R18" s="46">
        <v>10</v>
      </c>
      <c r="S18" s="46">
        <v>0</v>
      </c>
      <c r="T18" s="6">
        <f t="shared" si="2"/>
        <v>153.5</v>
      </c>
      <c r="U18" s="2">
        <f t="shared" si="5"/>
        <v>582</v>
      </c>
      <c r="AB18" s="5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103</v>
      </c>
      <c r="D19" s="47">
        <v>12</v>
      </c>
      <c r="E19" s="47">
        <v>1</v>
      </c>
      <c r="F19" s="7">
        <f t="shared" si="0"/>
        <v>151</v>
      </c>
      <c r="G19" s="3">
        <f t="shared" si="3"/>
        <v>675</v>
      </c>
      <c r="H19" s="20" t="s">
        <v>22</v>
      </c>
      <c r="I19" s="45">
        <v>31</v>
      </c>
      <c r="J19" s="45">
        <v>89</v>
      </c>
      <c r="K19" s="45">
        <v>9</v>
      </c>
      <c r="L19" s="45">
        <v>2</v>
      </c>
      <c r="M19" s="6">
        <f t="shared" si="1"/>
        <v>127.5</v>
      </c>
      <c r="N19" s="2">
        <f>M16+M17+M18+M19</f>
        <v>698</v>
      </c>
      <c r="O19" s="19" t="s">
        <v>16</v>
      </c>
      <c r="P19" s="46">
        <v>25</v>
      </c>
      <c r="Q19" s="46">
        <v>134</v>
      </c>
      <c r="R19" s="46">
        <v>14</v>
      </c>
      <c r="S19" s="46">
        <v>0</v>
      </c>
      <c r="T19" s="6">
        <f t="shared" si="2"/>
        <v>174.5</v>
      </c>
      <c r="U19" s="2">
        <f t="shared" si="5"/>
        <v>609</v>
      </c>
      <c r="AB19" s="51">
        <v>262</v>
      </c>
    </row>
    <row r="20" spans="1:28" ht="24" customHeight="1" x14ac:dyDescent="0.2">
      <c r="A20" s="19" t="s">
        <v>27</v>
      </c>
      <c r="B20" s="45">
        <v>31</v>
      </c>
      <c r="C20" s="45">
        <v>106</v>
      </c>
      <c r="D20" s="45">
        <v>10</v>
      </c>
      <c r="E20" s="45">
        <v>2</v>
      </c>
      <c r="F20" s="8">
        <f t="shared" si="0"/>
        <v>146.5</v>
      </c>
      <c r="G20" s="35"/>
      <c r="H20" s="19" t="s">
        <v>24</v>
      </c>
      <c r="I20" s="46">
        <v>49</v>
      </c>
      <c r="J20" s="46">
        <v>99</v>
      </c>
      <c r="K20" s="46">
        <v>7</v>
      </c>
      <c r="L20" s="46">
        <v>1</v>
      </c>
      <c r="M20" s="8">
        <f t="shared" si="1"/>
        <v>140</v>
      </c>
      <c r="N20" s="2">
        <f>M17+M18+M19+M20</f>
        <v>674.5</v>
      </c>
      <c r="O20" s="19" t="s">
        <v>45</v>
      </c>
      <c r="P20" s="45">
        <v>31</v>
      </c>
      <c r="Q20" s="45">
        <v>124</v>
      </c>
      <c r="R20" s="46">
        <v>12</v>
      </c>
      <c r="S20" s="45">
        <v>0</v>
      </c>
      <c r="T20" s="8">
        <f t="shared" si="2"/>
        <v>163.5</v>
      </c>
      <c r="U20" s="2">
        <f t="shared" si="5"/>
        <v>632</v>
      </c>
      <c r="AB20" s="5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118</v>
      </c>
      <c r="D21" s="46">
        <v>9</v>
      </c>
      <c r="E21" s="46">
        <v>4</v>
      </c>
      <c r="F21" s="6">
        <f t="shared" si="0"/>
        <v>164.5</v>
      </c>
      <c r="G21" s="36"/>
      <c r="H21" s="20" t="s">
        <v>25</v>
      </c>
      <c r="I21" s="46">
        <v>46</v>
      </c>
      <c r="J21" s="46">
        <v>145</v>
      </c>
      <c r="K21" s="46">
        <v>11</v>
      </c>
      <c r="L21" s="46">
        <v>2</v>
      </c>
      <c r="M21" s="6">
        <f t="shared" si="1"/>
        <v>195</v>
      </c>
      <c r="N21" s="2">
        <f>M18+M19+M20+M21</f>
        <v>665</v>
      </c>
      <c r="O21" s="21" t="s">
        <v>46</v>
      </c>
      <c r="P21" s="47">
        <v>27</v>
      </c>
      <c r="Q21" s="47">
        <v>111</v>
      </c>
      <c r="R21" s="47">
        <v>9</v>
      </c>
      <c r="S21" s="47">
        <v>0</v>
      </c>
      <c r="T21" s="7">
        <f t="shared" si="2"/>
        <v>142.5</v>
      </c>
      <c r="U21" s="3">
        <f t="shared" si="5"/>
        <v>634</v>
      </c>
      <c r="AB21" s="5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121</v>
      </c>
      <c r="D22" s="46">
        <v>8</v>
      </c>
      <c r="E22" s="46">
        <v>4</v>
      </c>
      <c r="F22" s="6">
        <f t="shared" si="0"/>
        <v>166.5</v>
      </c>
      <c r="G22" s="2"/>
      <c r="H22" s="21" t="s">
        <v>26</v>
      </c>
      <c r="I22" s="47">
        <v>37</v>
      </c>
      <c r="J22" s="47">
        <v>93</v>
      </c>
      <c r="K22" s="47">
        <v>8</v>
      </c>
      <c r="L22" s="47">
        <v>3</v>
      </c>
      <c r="M22" s="6">
        <f t="shared" si="1"/>
        <v>135</v>
      </c>
      <c r="N22" s="3">
        <f>M19+M20+M21+M22</f>
        <v>597.5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748.5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731.5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634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64</v>
      </c>
      <c r="G24" s="57"/>
      <c r="H24" s="149"/>
      <c r="I24" s="150"/>
      <c r="J24" s="52" t="s">
        <v>71</v>
      </c>
      <c r="K24" s="55"/>
      <c r="L24" s="55"/>
      <c r="M24" s="56" t="s">
        <v>86</v>
      </c>
      <c r="N24" s="57"/>
      <c r="O24" s="149"/>
      <c r="P24" s="150"/>
      <c r="Q24" s="52" t="s">
        <v>71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74 X CARRERA 39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0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43280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55</v>
      </c>
      <c r="C10" s="46">
        <v>122</v>
      </c>
      <c r="D10" s="46">
        <v>0</v>
      </c>
      <c r="E10" s="46">
        <v>2</v>
      </c>
      <c r="F10" s="48">
        <f>B10*0.5+C10*1+D10*2+E10*2.5</f>
        <v>154.5</v>
      </c>
      <c r="G10" s="2"/>
      <c r="H10" s="19" t="s">
        <v>4</v>
      </c>
      <c r="I10" s="46">
        <v>32</v>
      </c>
      <c r="J10" s="46">
        <v>110</v>
      </c>
      <c r="K10" s="46">
        <v>0</v>
      </c>
      <c r="L10" s="46">
        <v>1</v>
      </c>
      <c r="M10" s="6">
        <f>I10*0.5+J10*1+K10*2+L10*2.5</f>
        <v>128.5</v>
      </c>
      <c r="N10" s="9">
        <f>F20+F21+F22+M10</f>
        <v>502</v>
      </c>
      <c r="O10" s="19" t="s">
        <v>43</v>
      </c>
      <c r="P10" s="46">
        <v>37</v>
      </c>
      <c r="Q10" s="46">
        <v>120</v>
      </c>
      <c r="R10" s="46">
        <v>0</v>
      </c>
      <c r="S10" s="46">
        <v>2</v>
      </c>
      <c r="T10" s="6">
        <f>P10*0.5+Q10*1+R10*2+S10*2.5</f>
        <v>143.5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111</v>
      </c>
      <c r="D11" s="46">
        <v>0</v>
      </c>
      <c r="E11" s="46">
        <v>2</v>
      </c>
      <c r="F11" s="6">
        <f t="shared" ref="F11:F22" si="0">B11*0.5+C11*1+D11*2+E11*2.5</f>
        <v>139.5</v>
      </c>
      <c r="G11" s="2"/>
      <c r="H11" s="19" t="s">
        <v>5</v>
      </c>
      <c r="I11" s="46">
        <v>25</v>
      </c>
      <c r="J11" s="46">
        <v>95</v>
      </c>
      <c r="K11" s="46">
        <v>0</v>
      </c>
      <c r="L11" s="46">
        <v>3</v>
      </c>
      <c r="M11" s="6">
        <f t="shared" ref="M11:M22" si="1">I11*0.5+J11*1+K11*2+L11*2.5</f>
        <v>115</v>
      </c>
      <c r="N11" s="9">
        <f>F21+F22+M10+M11</f>
        <v>479</v>
      </c>
      <c r="O11" s="19" t="s">
        <v>44</v>
      </c>
      <c r="P11" s="46">
        <v>43</v>
      </c>
      <c r="Q11" s="46">
        <v>113</v>
      </c>
      <c r="R11" s="46">
        <v>1</v>
      </c>
      <c r="S11" s="46">
        <v>1</v>
      </c>
      <c r="T11" s="6">
        <f t="shared" ref="T11:T21" si="2">P11*0.5+Q11*1+R11*2+S11*2.5</f>
        <v>139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88</v>
      </c>
      <c r="D12" s="46">
        <v>0</v>
      </c>
      <c r="E12" s="46">
        <v>1</v>
      </c>
      <c r="F12" s="6">
        <f t="shared" si="0"/>
        <v>103.5</v>
      </c>
      <c r="G12" s="2"/>
      <c r="H12" s="19" t="s">
        <v>6</v>
      </c>
      <c r="I12" s="46">
        <v>26</v>
      </c>
      <c r="J12" s="46">
        <v>114</v>
      </c>
      <c r="K12" s="46">
        <v>0</v>
      </c>
      <c r="L12" s="46">
        <v>3</v>
      </c>
      <c r="M12" s="6">
        <f t="shared" si="1"/>
        <v>134.5</v>
      </c>
      <c r="N12" s="2">
        <f>F22+M10+M11+M12</f>
        <v>490.5</v>
      </c>
      <c r="O12" s="19" t="s">
        <v>32</v>
      </c>
      <c r="P12" s="46">
        <v>33</v>
      </c>
      <c r="Q12" s="46">
        <v>133</v>
      </c>
      <c r="R12" s="46">
        <v>1</v>
      </c>
      <c r="S12" s="46">
        <v>1</v>
      </c>
      <c r="T12" s="6">
        <f t="shared" si="2"/>
        <v>154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65</v>
      </c>
      <c r="D13" s="46">
        <v>0</v>
      </c>
      <c r="E13" s="46">
        <v>3</v>
      </c>
      <c r="F13" s="6">
        <f t="shared" si="0"/>
        <v>82.5</v>
      </c>
      <c r="G13" s="2">
        <f>F10+F11+F12+F13</f>
        <v>480</v>
      </c>
      <c r="H13" s="19" t="s">
        <v>7</v>
      </c>
      <c r="I13" s="46">
        <v>21</v>
      </c>
      <c r="J13" s="46">
        <v>122</v>
      </c>
      <c r="K13" s="46">
        <v>0</v>
      </c>
      <c r="L13" s="46">
        <v>2</v>
      </c>
      <c r="M13" s="6">
        <f t="shared" si="1"/>
        <v>137.5</v>
      </c>
      <c r="N13" s="2">
        <f t="shared" ref="N13:N18" si="3">M10+M11+M12+M13</f>
        <v>515.5</v>
      </c>
      <c r="O13" s="19" t="s">
        <v>33</v>
      </c>
      <c r="P13" s="46">
        <v>26</v>
      </c>
      <c r="Q13" s="46">
        <v>133</v>
      </c>
      <c r="R13" s="46">
        <v>0</v>
      </c>
      <c r="S13" s="46">
        <v>3</v>
      </c>
      <c r="T13" s="6">
        <f t="shared" si="2"/>
        <v>153.5</v>
      </c>
      <c r="U13" s="2">
        <f t="shared" ref="U13:U21" si="4">T10+T11+T12+T13</f>
        <v>590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22</v>
      </c>
      <c r="C14" s="46">
        <v>71</v>
      </c>
      <c r="D14" s="46">
        <v>0</v>
      </c>
      <c r="E14" s="46">
        <v>2</v>
      </c>
      <c r="F14" s="6">
        <f t="shared" si="0"/>
        <v>87</v>
      </c>
      <c r="G14" s="2">
        <f t="shared" ref="G14:G19" si="5">F11+F12+F13+F14</f>
        <v>412.5</v>
      </c>
      <c r="H14" s="19" t="s">
        <v>9</v>
      </c>
      <c r="I14" s="46">
        <v>24</v>
      </c>
      <c r="J14" s="46">
        <v>111</v>
      </c>
      <c r="K14" s="46">
        <v>0</v>
      </c>
      <c r="L14" s="46">
        <v>1</v>
      </c>
      <c r="M14" s="6">
        <f t="shared" si="1"/>
        <v>125.5</v>
      </c>
      <c r="N14" s="2">
        <f t="shared" si="3"/>
        <v>512.5</v>
      </c>
      <c r="O14" s="19" t="s">
        <v>29</v>
      </c>
      <c r="P14" s="45">
        <v>41</v>
      </c>
      <c r="Q14" s="45">
        <v>118</v>
      </c>
      <c r="R14" s="45">
        <v>0</v>
      </c>
      <c r="S14" s="45">
        <v>0</v>
      </c>
      <c r="T14" s="6">
        <f t="shared" si="2"/>
        <v>138.5</v>
      </c>
      <c r="U14" s="2">
        <f t="shared" si="4"/>
        <v>585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29</v>
      </c>
      <c r="C15" s="46">
        <v>85</v>
      </c>
      <c r="D15" s="46">
        <v>0</v>
      </c>
      <c r="E15" s="46">
        <v>0</v>
      </c>
      <c r="F15" s="6">
        <f t="shared" si="0"/>
        <v>99.5</v>
      </c>
      <c r="G15" s="2">
        <f t="shared" si="5"/>
        <v>372.5</v>
      </c>
      <c r="H15" s="19" t="s">
        <v>12</v>
      </c>
      <c r="I15" s="46">
        <v>22</v>
      </c>
      <c r="J15" s="46">
        <v>105</v>
      </c>
      <c r="K15" s="46">
        <v>0</v>
      </c>
      <c r="L15" s="46">
        <v>2</v>
      </c>
      <c r="M15" s="6">
        <f t="shared" si="1"/>
        <v>121</v>
      </c>
      <c r="N15" s="2">
        <f t="shared" si="3"/>
        <v>518.5</v>
      </c>
      <c r="O15" s="18" t="s">
        <v>30</v>
      </c>
      <c r="P15" s="46">
        <v>38</v>
      </c>
      <c r="Q15" s="46">
        <v>99</v>
      </c>
      <c r="R15" s="46">
        <v>2</v>
      </c>
      <c r="S15" s="46">
        <v>5</v>
      </c>
      <c r="T15" s="6">
        <f t="shared" si="2"/>
        <v>134.5</v>
      </c>
      <c r="U15" s="2">
        <f t="shared" si="4"/>
        <v>580.5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25</v>
      </c>
      <c r="C16" s="46">
        <v>69</v>
      </c>
      <c r="D16" s="46">
        <v>0</v>
      </c>
      <c r="E16" s="46">
        <v>0</v>
      </c>
      <c r="F16" s="6">
        <f t="shared" si="0"/>
        <v>81.5</v>
      </c>
      <c r="G16" s="2">
        <f t="shared" si="5"/>
        <v>350.5</v>
      </c>
      <c r="H16" s="19" t="s">
        <v>15</v>
      </c>
      <c r="I16" s="46">
        <v>20</v>
      </c>
      <c r="J16" s="46">
        <v>116</v>
      </c>
      <c r="K16" s="46">
        <v>0</v>
      </c>
      <c r="L16" s="46">
        <v>1</v>
      </c>
      <c r="M16" s="6">
        <f t="shared" si="1"/>
        <v>128.5</v>
      </c>
      <c r="N16" s="2">
        <f t="shared" si="3"/>
        <v>512.5</v>
      </c>
      <c r="O16" s="19" t="s">
        <v>8</v>
      </c>
      <c r="P16" s="46">
        <v>37</v>
      </c>
      <c r="Q16" s="46">
        <v>120</v>
      </c>
      <c r="R16" s="46">
        <v>1</v>
      </c>
      <c r="S16" s="46">
        <v>0</v>
      </c>
      <c r="T16" s="6">
        <f t="shared" si="2"/>
        <v>140.5</v>
      </c>
      <c r="U16" s="2">
        <f t="shared" si="4"/>
        <v>567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20</v>
      </c>
      <c r="C17" s="46">
        <v>74</v>
      </c>
      <c r="D17" s="46">
        <v>0</v>
      </c>
      <c r="E17" s="46">
        <v>1</v>
      </c>
      <c r="F17" s="6">
        <f t="shared" si="0"/>
        <v>86.5</v>
      </c>
      <c r="G17" s="2">
        <f t="shared" si="5"/>
        <v>354.5</v>
      </c>
      <c r="H17" s="19" t="s">
        <v>18</v>
      </c>
      <c r="I17" s="46">
        <v>19</v>
      </c>
      <c r="J17" s="46">
        <v>100</v>
      </c>
      <c r="K17" s="46">
        <v>0</v>
      </c>
      <c r="L17" s="46">
        <v>0</v>
      </c>
      <c r="M17" s="6">
        <f t="shared" si="1"/>
        <v>109.5</v>
      </c>
      <c r="N17" s="2">
        <f t="shared" si="3"/>
        <v>484.5</v>
      </c>
      <c r="O17" s="19" t="s">
        <v>10</v>
      </c>
      <c r="P17" s="46">
        <v>43</v>
      </c>
      <c r="Q17" s="46">
        <v>84</v>
      </c>
      <c r="R17" s="46">
        <v>0</v>
      </c>
      <c r="S17" s="46">
        <v>0</v>
      </c>
      <c r="T17" s="6">
        <f t="shared" si="2"/>
        <v>105.5</v>
      </c>
      <c r="U17" s="2">
        <f t="shared" si="4"/>
        <v>519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25</v>
      </c>
      <c r="C18" s="46">
        <v>87</v>
      </c>
      <c r="D18" s="46">
        <v>0</v>
      </c>
      <c r="E18" s="46">
        <v>3</v>
      </c>
      <c r="F18" s="6">
        <f t="shared" si="0"/>
        <v>107</v>
      </c>
      <c r="G18" s="2">
        <f t="shared" si="5"/>
        <v>374.5</v>
      </c>
      <c r="H18" s="19" t="s">
        <v>20</v>
      </c>
      <c r="I18" s="46">
        <v>40</v>
      </c>
      <c r="J18" s="46">
        <v>90</v>
      </c>
      <c r="K18" s="46">
        <v>0</v>
      </c>
      <c r="L18" s="46">
        <v>0</v>
      </c>
      <c r="M18" s="6">
        <f t="shared" si="1"/>
        <v>110</v>
      </c>
      <c r="N18" s="2">
        <f t="shared" si="3"/>
        <v>469</v>
      </c>
      <c r="O18" s="19" t="s">
        <v>13</v>
      </c>
      <c r="P18" s="46">
        <v>39</v>
      </c>
      <c r="Q18" s="46">
        <v>91</v>
      </c>
      <c r="R18" s="46">
        <v>2</v>
      </c>
      <c r="S18" s="46">
        <v>0</v>
      </c>
      <c r="T18" s="6">
        <f t="shared" si="2"/>
        <v>114.5</v>
      </c>
      <c r="U18" s="2">
        <f t="shared" si="4"/>
        <v>495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92</v>
      </c>
      <c r="D19" s="47">
        <v>0</v>
      </c>
      <c r="E19" s="47">
        <v>0</v>
      </c>
      <c r="F19" s="7">
        <f t="shared" si="0"/>
        <v>107.5</v>
      </c>
      <c r="G19" s="3">
        <f t="shared" si="5"/>
        <v>382.5</v>
      </c>
      <c r="H19" s="20" t="s">
        <v>22</v>
      </c>
      <c r="I19" s="45">
        <v>28</v>
      </c>
      <c r="J19" s="45">
        <v>94</v>
      </c>
      <c r="K19" s="45">
        <v>0</v>
      </c>
      <c r="L19" s="45">
        <v>2</v>
      </c>
      <c r="M19" s="6">
        <f t="shared" si="1"/>
        <v>113</v>
      </c>
      <c r="N19" s="2">
        <f>M16+M17+M18+M19</f>
        <v>461</v>
      </c>
      <c r="O19" s="19" t="s">
        <v>16</v>
      </c>
      <c r="P19" s="46">
        <v>35</v>
      </c>
      <c r="Q19" s="46">
        <v>70</v>
      </c>
      <c r="R19" s="46">
        <v>0</v>
      </c>
      <c r="S19" s="46">
        <v>2</v>
      </c>
      <c r="T19" s="6">
        <f t="shared" si="2"/>
        <v>92.5</v>
      </c>
      <c r="U19" s="2">
        <f t="shared" si="4"/>
        <v>453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44</v>
      </c>
      <c r="C20" s="45">
        <v>111</v>
      </c>
      <c r="D20" s="45">
        <v>0</v>
      </c>
      <c r="E20" s="45">
        <v>2</v>
      </c>
      <c r="F20" s="8">
        <f t="shared" si="0"/>
        <v>138</v>
      </c>
      <c r="G20" s="35"/>
      <c r="H20" s="19" t="s">
        <v>24</v>
      </c>
      <c r="I20" s="46">
        <v>30</v>
      </c>
      <c r="J20" s="46">
        <v>105</v>
      </c>
      <c r="K20" s="46">
        <v>0</v>
      </c>
      <c r="L20" s="46">
        <v>4</v>
      </c>
      <c r="M20" s="8">
        <f t="shared" si="1"/>
        <v>130</v>
      </c>
      <c r="N20" s="2">
        <f>M17+M18+M19+M20</f>
        <v>462.5</v>
      </c>
      <c r="O20" s="19" t="s">
        <v>45</v>
      </c>
      <c r="P20" s="45">
        <v>30</v>
      </c>
      <c r="Q20" s="45">
        <v>77</v>
      </c>
      <c r="R20" s="45">
        <v>0</v>
      </c>
      <c r="S20" s="45">
        <v>1</v>
      </c>
      <c r="T20" s="8">
        <f t="shared" si="2"/>
        <v>94.5</v>
      </c>
      <c r="U20" s="2">
        <f t="shared" si="4"/>
        <v>407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100</v>
      </c>
      <c r="D21" s="46">
        <v>0</v>
      </c>
      <c r="E21" s="46">
        <v>2</v>
      </c>
      <c r="F21" s="6">
        <f t="shared" si="0"/>
        <v>123</v>
      </c>
      <c r="G21" s="36"/>
      <c r="H21" s="20" t="s">
        <v>25</v>
      </c>
      <c r="I21" s="46">
        <v>27</v>
      </c>
      <c r="J21" s="46">
        <v>104</v>
      </c>
      <c r="K21" s="46">
        <v>0</v>
      </c>
      <c r="L21" s="46">
        <v>4</v>
      </c>
      <c r="M21" s="6">
        <f t="shared" si="1"/>
        <v>127.5</v>
      </c>
      <c r="N21" s="2">
        <f>M18+M19+M20+M21</f>
        <v>480.5</v>
      </c>
      <c r="O21" s="21" t="s">
        <v>46</v>
      </c>
      <c r="P21" s="47">
        <v>34</v>
      </c>
      <c r="Q21" s="47">
        <v>65</v>
      </c>
      <c r="R21" s="47">
        <v>0</v>
      </c>
      <c r="S21" s="47">
        <v>0</v>
      </c>
      <c r="T21" s="7">
        <f t="shared" si="2"/>
        <v>82</v>
      </c>
      <c r="U21" s="3">
        <f t="shared" si="4"/>
        <v>383.5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100</v>
      </c>
      <c r="D22" s="46">
        <v>0</v>
      </c>
      <c r="E22" s="46">
        <v>1</v>
      </c>
      <c r="F22" s="6">
        <f t="shared" si="0"/>
        <v>112.5</v>
      </c>
      <c r="G22" s="2"/>
      <c r="H22" s="21" t="s">
        <v>26</v>
      </c>
      <c r="I22" s="47">
        <v>30</v>
      </c>
      <c r="J22" s="47">
        <v>90</v>
      </c>
      <c r="K22" s="47">
        <v>0</v>
      </c>
      <c r="L22" s="47">
        <v>2</v>
      </c>
      <c r="M22" s="6">
        <f t="shared" si="1"/>
        <v>110</v>
      </c>
      <c r="N22" s="3">
        <f>M19+M20+M21+M22</f>
        <v>480.5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480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518.5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590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78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74 X CARRERA 39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0</v>
      </c>
      <c r="M6" s="138"/>
      <c r="N6" s="138"/>
      <c r="O6" s="12"/>
      <c r="P6" s="132" t="s">
        <v>58</v>
      </c>
      <c r="Q6" s="132"/>
      <c r="R6" s="132"/>
      <c r="S6" s="160">
        <f>'G-2'!S6:U6</f>
        <v>43280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136</v>
      </c>
      <c r="C10" s="46">
        <f>'G-2'!C10+'G-4'!C10</f>
        <v>228</v>
      </c>
      <c r="D10" s="46">
        <f>'G-2'!D10+'G-4'!D10</f>
        <v>10</v>
      </c>
      <c r="E10" s="46">
        <f>'G-2'!E10+'G-4'!E10</f>
        <v>3</v>
      </c>
      <c r="F10" s="6">
        <f t="shared" ref="F10:F22" si="0">B10*0.5+C10*1+D10*2+E10*2.5</f>
        <v>323.5</v>
      </c>
      <c r="G10" s="2"/>
      <c r="H10" s="19" t="s">
        <v>4</v>
      </c>
      <c r="I10" s="46">
        <f>'G-2'!I10+'G-4'!I10</f>
        <v>65</v>
      </c>
      <c r="J10" s="46">
        <f>'G-2'!J10+'G-4'!J10</f>
        <v>246</v>
      </c>
      <c r="K10" s="46">
        <f>'G-2'!K10+'G-4'!K10</f>
        <v>9</v>
      </c>
      <c r="L10" s="46">
        <f>'G-2'!L10+'G-4'!L10</f>
        <v>5</v>
      </c>
      <c r="M10" s="6">
        <f t="shared" ref="M10:M22" si="1">I10*0.5+J10*1+K10*2+L10*2.5</f>
        <v>309</v>
      </c>
      <c r="N10" s="9">
        <f>F20+F21+F22+M10</f>
        <v>1160</v>
      </c>
      <c r="O10" s="19" t="s">
        <v>43</v>
      </c>
      <c r="P10" s="46">
        <f>'G-2'!P10+'G-4'!P10</f>
        <v>68</v>
      </c>
      <c r="Q10" s="46">
        <f>'G-2'!Q10+'G-4'!Q10</f>
        <v>209</v>
      </c>
      <c r="R10" s="46">
        <f>'G-2'!R10+'G-4'!R10</f>
        <v>9</v>
      </c>
      <c r="S10" s="46">
        <f>'G-2'!S10+'G-4'!S10</f>
        <v>4</v>
      </c>
      <c r="T10" s="6">
        <f t="shared" ref="T10:T21" si="2">P10*0.5+Q10*1+R10*2+S10*2.5</f>
        <v>271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139</v>
      </c>
      <c r="C11" s="46">
        <f>'G-2'!C11+'G-4'!C11</f>
        <v>237</v>
      </c>
      <c r="D11" s="46">
        <f>'G-2'!D11+'G-4'!D11</f>
        <v>14</v>
      </c>
      <c r="E11" s="46">
        <f>'G-2'!E11+'G-4'!E11</f>
        <v>5</v>
      </c>
      <c r="F11" s="6">
        <f t="shared" si="0"/>
        <v>347</v>
      </c>
      <c r="G11" s="2"/>
      <c r="H11" s="19" t="s">
        <v>5</v>
      </c>
      <c r="I11" s="46">
        <f>'G-2'!I11+'G-4'!I11</f>
        <v>56</v>
      </c>
      <c r="J11" s="46">
        <f>'G-2'!J11+'G-4'!J11</f>
        <v>219</v>
      </c>
      <c r="K11" s="46">
        <f>'G-2'!K11+'G-4'!K11</f>
        <v>11</v>
      </c>
      <c r="L11" s="46">
        <f>'G-2'!L11+'G-4'!L11</f>
        <v>8</v>
      </c>
      <c r="M11" s="6">
        <f t="shared" si="1"/>
        <v>289</v>
      </c>
      <c r="N11" s="9">
        <f>F21+F22+M10+M11</f>
        <v>1164.5</v>
      </c>
      <c r="O11" s="19" t="s">
        <v>44</v>
      </c>
      <c r="P11" s="46">
        <f>'G-2'!P11+'G-4'!P11</f>
        <v>70</v>
      </c>
      <c r="Q11" s="46">
        <f>'G-2'!Q11+'G-4'!Q11</f>
        <v>212</v>
      </c>
      <c r="R11" s="46">
        <f>'G-2'!R11+'G-4'!R11</f>
        <v>8</v>
      </c>
      <c r="S11" s="46">
        <f>'G-2'!S11+'G-4'!S11</f>
        <v>2</v>
      </c>
      <c r="T11" s="6">
        <f t="shared" si="2"/>
        <v>268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112</v>
      </c>
      <c r="C12" s="46">
        <f>'G-2'!C12+'G-4'!C12</f>
        <v>200</v>
      </c>
      <c r="D12" s="46">
        <f>'G-2'!D12+'G-4'!D12</f>
        <v>9</v>
      </c>
      <c r="E12" s="46">
        <f>'G-2'!E12+'G-4'!E12</f>
        <v>4</v>
      </c>
      <c r="F12" s="6">
        <f t="shared" si="0"/>
        <v>284</v>
      </c>
      <c r="G12" s="2"/>
      <c r="H12" s="19" t="s">
        <v>6</v>
      </c>
      <c r="I12" s="46">
        <f>'G-2'!I12+'G-4'!I12</f>
        <v>61</v>
      </c>
      <c r="J12" s="46">
        <f>'G-2'!J12+'G-4'!J12</f>
        <v>236</v>
      </c>
      <c r="K12" s="46">
        <f>'G-2'!K12+'G-4'!K12</f>
        <v>9</v>
      </c>
      <c r="L12" s="46">
        <f>'G-2'!L12+'G-4'!L12</f>
        <v>9</v>
      </c>
      <c r="M12" s="6">
        <f t="shared" si="1"/>
        <v>307</v>
      </c>
      <c r="N12" s="2">
        <f>F22+M10+M11+M12</f>
        <v>1184</v>
      </c>
      <c r="O12" s="19" t="s">
        <v>32</v>
      </c>
      <c r="P12" s="46">
        <f>'G-2'!P12+'G-4'!P12</f>
        <v>71</v>
      </c>
      <c r="Q12" s="46">
        <f>'G-2'!Q12+'G-4'!Q12</f>
        <v>244</v>
      </c>
      <c r="R12" s="46">
        <f>'G-2'!R12+'G-4'!R12</f>
        <v>11</v>
      </c>
      <c r="S12" s="46">
        <f>'G-2'!S12+'G-4'!S12</f>
        <v>2</v>
      </c>
      <c r="T12" s="6">
        <f t="shared" si="2"/>
        <v>306.5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65</v>
      </c>
      <c r="C13" s="46">
        <f>'G-2'!C13+'G-4'!C13</f>
        <v>185</v>
      </c>
      <c r="D13" s="46">
        <f>'G-2'!D13+'G-4'!D13</f>
        <v>13</v>
      </c>
      <c r="E13" s="46">
        <f>'G-2'!E13+'G-4'!E13</f>
        <v>6</v>
      </c>
      <c r="F13" s="6">
        <f t="shared" si="0"/>
        <v>258.5</v>
      </c>
      <c r="G13" s="2">
        <f t="shared" ref="G13:G19" si="3">F10+F11+F12+F13</f>
        <v>1213</v>
      </c>
      <c r="H13" s="19" t="s">
        <v>7</v>
      </c>
      <c r="I13" s="46">
        <f>'G-2'!I13+'G-4'!I13</f>
        <v>50</v>
      </c>
      <c r="J13" s="46">
        <f>'G-2'!J13+'G-4'!J13</f>
        <v>258</v>
      </c>
      <c r="K13" s="46">
        <f>'G-2'!K13+'G-4'!K13</f>
        <v>12</v>
      </c>
      <c r="L13" s="46">
        <f>'G-2'!L13+'G-4'!L13</f>
        <v>6</v>
      </c>
      <c r="M13" s="6">
        <f t="shared" si="1"/>
        <v>322</v>
      </c>
      <c r="N13" s="2">
        <f t="shared" ref="N13:N18" si="4">M10+M11+M12+M13</f>
        <v>1227</v>
      </c>
      <c r="O13" s="19" t="s">
        <v>33</v>
      </c>
      <c r="P13" s="46">
        <f>'G-2'!P13+'G-4'!P13</f>
        <v>61</v>
      </c>
      <c r="Q13" s="46">
        <f>'G-2'!Q13+'G-4'!Q13</f>
        <v>252</v>
      </c>
      <c r="R13" s="46">
        <f>'G-2'!R13+'G-4'!R13</f>
        <v>12</v>
      </c>
      <c r="S13" s="46">
        <f>'G-2'!S13+'G-4'!S13</f>
        <v>5</v>
      </c>
      <c r="T13" s="6">
        <f t="shared" si="2"/>
        <v>319</v>
      </c>
      <c r="U13" s="2">
        <f t="shared" ref="U13:U21" si="5">T10+T11+T12+T13</f>
        <v>1164.5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80</v>
      </c>
      <c r="C14" s="46">
        <f>'G-2'!C14+'G-4'!C14</f>
        <v>183</v>
      </c>
      <c r="D14" s="46">
        <f>'G-2'!D14+'G-4'!D14</f>
        <v>13</v>
      </c>
      <c r="E14" s="46">
        <f>'G-2'!E14+'G-4'!E14</f>
        <v>9</v>
      </c>
      <c r="F14" s="6">
        <f t="shared" si="0"/>
        <v>271.5</v>
      </c>
      <c r="G14" s="2">
        <f t="shared" si="3"/>
        <v>1161</v>
      </c>
      <c r="H14" s="19" t="s">
        <v>9</v>
      </c>
      <c r="I14" s="46">
        <f>'G-2'!I14+'G-4'!I14</f>
        <v>55</v>
      </c>
      <c r="J14" s="46">
        <f>'G-2'!J14+'G-4'!J14</f>
        <v>232</v>
      </c>
      <c r="K14" s="46">
        <f>'G-2'!K14+'G-4'!K14</f>
        <v>13</v>
      </c>
      <c r="L14" s="46">
        <f>'G-2'!L14+'G-4'!L14</f>
        <v>6</v>
      </c>
      <c r="M14" s="6">
        <f t="shared" si="1"/>
        <v>300.5</v>
      </c>
      <c r="N14" s="2">
        <f t="shared" si="4"/>
        <v>1218.5</v>
      </c>
      <c r="O14" s="19" t="s">
        <v>29</v>
      </c>
      <c r="P14" s="46">
        <f>'G-2'!P14+'G-4'!P14</f>
        <v>68</v>
      </c>
      <c r="Q14" s="46">
        <f>'G-2'!Q14+'G-4'!Q14</f>
        <v>235</v>
      </c>
      <c r="R14" s="46">
        <f>'G-2'!R14+'G-4'!R14</f>
        <v>10</v>
      </c>
      <c r="S14" s="46">
        <f>'G-2'!S14+'G-4'!S14</f>
        <v>1</v>
      </c>
      <c r="T14" s="6">
        <f t="shared" si="2"/>
        <v>291.5</v>
      </c>
      <c r="U14" s="2">
        <f t="shared" si="5"/>
        <v>1185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81</v>
      </c>
      <c r="C15" s="46">
        <f>'G-2'!C15+'G-4'!C15</f>
        <v>192</v>
      </c>
      <c r="D15" s="46">
        <f>'G-2'!D15+'G-4'!D15</f>
        <v>9</v>
      </c>
      <c r="E15" s="46">
        <f>'G-2'!E15+'G-4'!E15</f>
        <v>5</v>
      </c>
      <c r="F15" s="6">
        <f t="shared" si="0"/>
        <v>263</v>
      </c>
      <c r="G15" s="2">
        <f t="shared" si="3"/>
        <v>1077</v>
      </c>
      <c r="H15" s="19" t="s">
        <v>12</v>
      </c>
      <c r="I15" s="46">
        <f>'G-2'!I15+'G-4'!I15</f>
        <v>51</v>
      </c>
      <c r="J15" s="46">
        <f>'G-2'!J15+'G-4'!J15</f>
        <v>224</v>
      </c>
      <c r="K15" s="46">
        <f>'G-2'!K15+'G-4'!K15</f>
        <v>10</v>
      </c>
      <c r="L15" s="46">
        <f>'G-2'!L15+'G-4'!L15</f>
        <v>5</v>
      </c>
      <c r="M15" s="6">
        <f t="shared" si="1"/>
        <v>282</v>
      </c>
      <c r="N15" s="2">
        <f t="shared" si="4"/>
        <v>1211.5</v>
      </c>
      <c r="O15" s="18" t="s">
        <v>30</v>
      </c>
      <c r="P15" s="46">
        <f>'G-2'!P15+'G-4'!P15</f>
        <v>69</v>
      </c>
      <c r="Q15" s="46">
        <f>'G-2'!Q15+'G-4'!Q15</f>
        <v>210</v>
      </c>
      <c r="R15" s="46">
        <f>'G-2'!R15+'G-4'!R15</f>
        <v>10</v>
      </c>
      <c r="S15" s="46">
        <f>'G-2'!S15+'G-4'!S15</f>
        <v>7</v>
      </c>
      <c r="T15" s="6">
        <f t="shared" si="2"/>
        <v>282</v>
      </c>
      <c r="U15" s="2">
        <f t="shared" si="5"/>
        <v>1199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69</v>
      </c>
      <c r="C16" s="46">
        <f>'G-2'!C16+'G-4'!C16</f>
        <v>194</v>
      </c>
      <c r="D16" s="46">
        <f>'G-2'!D16+'G-4'!D16</f>
        <v>13</v>
      </c>
      <c r="E16" s="46">
        <f>'G-2'!E16+'G-4'!E16</f>
        <v>4</v>
      </c>
      <c r="F16" s="6">
        <f t="shared" si="0"/>
        <v>264.5</v>
      </c>
      <c r="G16" s="2">
        <f t="shared" si="3"/>
        <v>1057.5</v>
      </c>
      <c r="H16" s="19" t="s">
        <v>15</v>
      </c>
      <c r="I16" s="46">
        <f>'G-2'!I16+'G-4'!I16</f>
        <v>47</v>
      </c>
      <c r="J16" s="46">
        <f>'G-2'!J16+'G-4'!J16</f>
        <v>238</v>
      </c>
      <c r="K16" s="46">
        <f>'G-2'!K16+'G-4'!K16</f>
        <v>9</v>
      </c>
      <c r="L16" s="46">
        <f>'G-2'!L16+'G-4'!L16</f>
        <v>5</v>
      </c>
      <c r="M16" s="6">
        <f t="shared" si="1"/>
        <v>292</v>
      </c>
      <c r="N16" s="2">
        <f t="shared" si="4"/>
        <v>1196.5</v>
      </c>
      <c r="O16" s="19" t="s">
        <v>8</v>
      </c>
      <c r="P16" s="46">
        <f>'G-2'!P16+'G-4'!P16</f>
        <v>62</v>
      </c>
      <c r="Q16" s="46">
        <f>'G-2'!Q16+'G-4'!Q16</f>
        <v>219</v>
      </c>
      <c r="R16" s="46">
        <f>'G-2'!R16+'G-4'!R16</f>
        <v>13</v>
      </c>
      <c r="S16" s="46">
        <f>'G-2'!S16+'G-4'!S16</f>
        <v>2</v>
      </c>
      <c r="T16" s="6">
        <f t="shared" si="2"/>
        <v>281</v>
      </c>
      <c r="U16" s="2">
        <f t="shared" si="5"/>
        <v>1173.5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58</v>
      </c>
      <c r="C17" s="46">
        <f>'G-2'!C17+'G-4'!C17</f>
        <v>190</v>
      </c>
      <c r="D17" s="46">
        <f>'G-2'!D17+'G-4'!D17</f>
        <v>12</v>
      </c>
      <c r="E17" s="46">
        <f>'G-2'!E17+'G-4'!E17</f>
        <v>4</v>
      </c>
      <c r="F17" s="6">
        <f t="shared" si="0"/>
        <v>253</v>
      </c>
      <c r="G17" s="2">
        <f t="shared" si="3"/>
        <v>1052</v>
      </c>
      <c r="H17" s="19" t="s">
        <v>18</v>
      </c>
      <c r="I17" s="46">
        <f>'G-2'!I17+'G-4'!I17</f>
        <v>49</v>
      </c>
      <c r="J17" s="46">
        <f>'G-2'!J17+'G-4'!J17</f>
        <v>246</v>
      </c>
      <c r="K17" s="46">
        <f>'G-2'!K17+'G-4'!K17</f>
        <v>18</v>
      </c>
      <c r="L17" s="46">
        <f>'G-2'!L17+'G-4'!L17</f>
        <v>3</v>
      </c>
      <c r="M17" s="6">
        <f t="shared" si="1"/>
        <v>314</v>
      </c>
      <c r="N17" s="2">
        <f t="shared" si="4"/>
        <v>1188.5</v>
      </c>
      <c r="O17" s="19" t="s">
        <v>10</v>
      </c>
      <c r="P17" s="46">
        <f>'G-2'!P17+'G-4'!P17</f>
        <v>70</v>
      </c>
      <c r="Q17" s="46">
        <f>'G-2'!Q17+'G-4'!Q17</f>
        <v>190</v>
      </c>
      <c r="R17" s="46">
        <f>'G-2'!R17+'G-4'!R17</f>
        <v>8</v>
      </c>
      <c r="S17" s="46">
        <f>'G-2'!S17+'G-4'!S17</f>
        <v>2</v>
      </c>
      <c r="T17" s="6">
        <f t="shared" si="2"/>
        <v>246</v>
      </c>
      <c r="U17" s="2">
        <f t="shared" si="5"/>
        <v>1100.5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69</v>
      </c>
      <c r="C18" s="46">
        <f>'G-2'!C18+'G-4'!C18</f>
        <v>194</v>
      </c>
      <c r="D18" s="46">
        <f>'G-2'!D18+'G-4'!D18</f>
        <v>19</v>
      </c>
      <c r="E18" s="46">
        <f>'G-2'!E18+'G-4'!E18</f>
        <v>6</v>
      </c>
      <c r="F18" s="6">
        <f t="shared" si="0"/>
        <v>281.5</v>
      </c>
      <c r="G18" s="2">
        <f t="shared" si="3"/>
        <v>1062</v>
      </c>
      <c r="H18" s="19" t="s">
        <v>20</v>
      </c>
      <c r="I18" s="46">
        <f>'G-2'!I18+'G-4'!I18</f>
        <v>76</v>
      </c>
      <c r="J18" s="46">
        <f>'G-2'!J18+'G-4'!J18</f>
        <v>240</v>
      </c>
      <c r="K18" s="46">
        <f>'G-2'!K18+'G-4'!K18</f>
        <v>11</v>
      </c>
      <c r="L18" s="46">
        <f>'G-2'!L18+'G-4'!L18</f>
        <v>5</v>
      </c>
      <c r="M18" s="6">
        <f t="shared" si="1"/>
        <v>312.5</v>
      </c>
      <c r="N18" s="2">
        <f t="shared" si="4"/>
        <v>1200.5</v>
      </c>
      <c r="O18" s="19" t="s">
        <v>13</v>
      </c>
      <c r="P18" s="46">
        <f>'G-2'!P18+'G-4'!P18</f>
        <v>72</v>
      </c>
      <c r="Q18" s="46">
        <f>'G-2'!Q18+'G-4'!Q18</f>
        <v>208</v>
      </c>
      <c r="R18" s="46">
        <f>'G-2'!R18+'G-4'!R18</f>
        <v>12</v>
      </c>
      <c r="S18" s="46">
        <f>'G-2'!S18+'G-4'!S18</f>
        <v>0</v>
      </c>
      <c r="T18" s="6">
        <f t="shared" si="2"/>
        <v>268</v>
      </c>
      <c r="U18" s="2">
        <f t="shared" si="5"/>
        <v>1077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74</v>
      </c>
      <c r="C19" s="47">
        <f>'G-2'!C19+'G-4'!C19</f>
        <v>195</v>
      </c>
      <c r="D19" s="47">
        <f>'G-2'!D19+'G-4'!D19</f>
        <v>12</v>
      </c>
      <c r="E19" s="47">
        <f>'G-2'!E19+'G-4'!E19</f>
        <v>1</v>
      </c>
      <c r="F19" s="7">
        <f t="shared" si="0"/>
        <v>258.5</v>
      </c>
      <c r="G19" s="3">
        <f t="shared" si="3"/>
        <v>1057.5</v>
      </c>
      <c r="H19" s="20" t="s">
        <v>22</v>
      </c>
      <c r="I19" s="46">
        <f>'G-2'!I19+'G-4'!I19</f>
        <v>59</v>
      </c>
      <c r="J19" s="46">
        <f>'G-2'!J19+'G-4'!J19</f>
        <v>183</v>
      </c>
      <c r="K19" s="46">
        <f>'G-2'!K19+'G-4'!K19</f>
        <v>9</v>
      </c>
      <c r="L19" s="46">
        <f>'G-2'!L19+'G-4'!L19</f>
        <v>4</v>
      </c>
      <c r="M19" s="6">
        <f t="shared" si="1"/>
        <v>240.5</v>
      </c>
      <c r="N19" s="2">
        <f>M16+M17+M18+M19</f>
        <v>1159</v>
      </c>
      <c r="O19" s="19" t="s">
        <v>16</v>
      </c>
      <c r="P19" s="46">
        <f>'G-2'!P19+'G-4'!P19</f>
        <v>60</v>
      </c>
      <c r="Q19" s="46">
        <f>'G-2'!Q19+'G-4'!Q19</f>
        <v>204</v>
      </c>
      <c r="R19" s="46">
        <f>'G-2'!R19+'G-4'!R19</f>
        <v>14</v>
      </c>
      <c r="S19" s="46">
        <f>'G-2'!S19+'G-4'!S19</f>
        <v>2</v>
      </c>
      <c r="T19" s="6">
        <f t="shared" si="2"/>
        <v>267</v>
      </c>
      <c r="U19" s="2">
        <f t="shared" si="5"/>
        <v>1062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75</v>
      </c>
      <c r="C20" s="45">
        <f>'G-2'!C20+'G-4'!C20</f>
        <v>217</v>
      </c>
      <c r="D20" s="45">
        <f>'G-2'!D20+'G-4'!D20</f>
        <v>10</v>
      </c>
      <c r="E20" s="45">
        <f>'G-2'!E20+'G-4'!E20</f>
        <v>4</v>
      </c>
      <c r="F20" s="8">
        <f t="shared" si="0"/>
        <v>284.5</v>
      </c>
      <c r="G20" s="35"/>
      <c r="H20" s="19" t="s">
        <v>24</v>
      </c>
      <c r="I20" s="46">
        <f>'G-2'!I20+'G-4'!I20</f>
        <v>79</v>
      </c>
      <c r="J20" s="46">
        <f>'G-2'!J20+'G-4'!J20</f>
        <v>204</v>
      </c>
      <c r="K20" s="46">
        <f>'G-2'!K20+'G-4'!K20</f>
        <v>7</v>
      </c>
      <c r="L20" s="46">
        <f>'G-2'!L20+'G-4'!L20</f>
        <v>5</v>
      </c>
      <c r="M20" s="8">
        <f t="shared" si="1"/>
        <v>270</v>
      </c>
      <c r="N20" s="2">
        <f>M17+M18+M19+M20</f>
        <v>1137</v>
      </c>
      <c r="O20" s="19" t="s">
        <v>45</v>
      </c>
      <c r="P20" s="46">
        <f>'G-2'!P20+'G-4'!P20</f>
        <v>61</v>
      </c>
      <c r="Q20" s="46">
        <f>'G-2'!Q20+'G-4'!Q20</f>
        <v>201</v>
      </c>
      <c r="R20" s="46">
        <f>'G-2'!R20+'G-4'!R20</f>
        <v>12</v>
      </c>
      <c r="S20" s="46">
        <f>'G-2'!S20+'G-4'!S20</f>
        <v>1</v>
      </c>
      <c r="T20" s="8">
        <f t="shared" si="2"/>
        <v>258</v>
      </c>
      <c r="U20" s="2">
        <f t="shared" si="5"/>
        <v>1039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73</v>
      </c>
      <c r="C21" s="46">
        <f>'G-2'!C21+'G-4'!C21</f>
        <v>218</v>
      </c>
      <c r="D21" s="46">
        <f>'G-2'!D21+'G-4'!D21</f>
        <v>9</v>
      </c>
      <c r="E21" s="46">
        <f>'G-2'!E21+'G-4'!E21</f>
        <v>6</v>
      </c>
      <c r="F21" s="6">
        <f t="shared" si="0"/>
        <v>287.5</v>
      </c>
      <c r="G21" s="36"/>
      <c r="H21" s="20" t="s">
        <v>25</v>
      </c>
      <c r="I21" s="46">
        <f>'G-2'!I21+'G-4'!I21</f>
        <v>73</v>
      </c>
      <c r="J21" s="46">
        <f>'G-2'!J21+'G-4'!J21</f>
        <v>249</v>
      </c>
      <c r="K21" s="46">
        <f>'G-2'!K21+'G-4'!K21</f>
        <v>11</v>
      </c>
      <c r="L21" s="46">
        <f>'G-2'!L21+'G-4'!L21</f>
        <v>6</v>
      </c>
      <c r="M21" s="6">
        <f t="shared" si="1"/>
        <v>322.5</v>
      </c>
      <c r="N21" s="2">
        <f>M18+M19+M20+M21</f>
        <v>1145.5</v>
      </c>
      <c r="O21" s="21" t="s">
        <v>46</v>
      </c>
      <c r="P21" s="47">
        <f>'G-2'!P21+'G-4'!P21</f>
        <v>61</v>
      </c>
      <c r="Q21" s="47">
        <f>'G-2'!Q21+'G-4'!Q21</f>
        <v>176</v>
      </c>
      <c r="R21" s="47">
        <f>'G-2'!R21+'G-4'!R21</f>
        <v>9</v>
      </c>
      <c r="S21" s="47">
        <f>'G-2'!S21+'G-4'!S21</f>
        <v>0</v>
      </c>
      <c r="T21" s="7">
        <f t="shared" si="2"/>
        <v>224.5</v>
      </c>
      <c r="U21" s="3">
        <f t="shared" si="5"/>
        <v>1017.5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59</v>
      </c>
      <c r="C22" s="46">
        <f>'G-2'!C22+'G-4'!C22</f>
        <v>221</v>
      </c>
      <c r="D22" s="46">
        <f>'G-2'!D22+'G-4'!D22</f>
        <v>8</v>
      </c>
      <c r="E22" s="46">
        <f>'G-2'!E22+'G-4'!E22</f>
        <v>5</v>
      </c>
      <c r="F22" s="6">
        <f t="shared" si="0"/>
        <v>279</v>
      </c>
      <c r="G22" s="2"/>
      <c r="H22" s="21" t="s">
        <v>26</v>
      </c>
      <c r="I22" s="46">
        <f>'G-2'!I22+'G-4'!I22</f>
        <v>67</v>
      </c>
      <c r="J22" s="46">
        <f>'G-2'!J22+'G-4'!J22</f>
        <v>183</v>
      </c>
      <c r="K22" s="46">
        <f>'G-2'!K22+'G-4'!K22</f>
        <v>8</v>
      </c>
      <c r="L22" s="46">
        <f>'G-2'!L22+'G-4'!L22</f>
        <v>5</v>
      </c>
      <c r="M22" s="6">
        <f t="shared" si="1"/>
        <v>245</v>
      </c>
      <c r="N22" s="3">
        <f>M19+M20+M21+M22</f>
        <v>1078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1213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1227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1199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74 X CARRERA 39</v>
      </c>
      <c r="D5" s="164"/>
      <c r="E5" s="164"/>
      <c r="F5" s="78"/>
      <c r="G5" s="79"/>
      <c r="H5" s="70" t="s">
        <v>53</v>
      </c>
      <c r="I5" s="165">
        <f>'G-2'!L5</f>
        <v>0</v>
      </c>
      <c r="J5" s="165"/>
    </row>
    <row r="6" spans="1:10" x14ac:dyDescent="0.2">
      <c r="A6" s="132" t="s">
        <v>112</v>
      </c>
      <c r="B6" s="132"/>
      <c r="C6" s="166" t="s">
        <v>149</v>
      </c>
      <c r="D6" s="166"/>
      <c r="E6" s="166"/>
      <c r="F6" s="78"/>
      <c r="G6" s="79"/>
      <c r="H6" s="70" t="s">
        <v>58</v>
      </c>
      <c r="I6" s="167">
        <f>'G-2'!S6</f>
        <v>43280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125</v>
      </c>
      <c r="D20" s="92" t="s">
        <v>126</v>
      </c>
      <c r="E20" s="49">
        <f>'G-2'!B12+'G-2'!B13</f>
        <v>131</v>
      </c>
      <c r="F20" s="49">
        <f>'G-2'!C12+'G-2'!C13</f>
        <v>232</v>
      </c>
      <c r="G20" s="49">
        <f>'G-2'!D12+'G-2'!D13</f>
        <v>22</v>
      </c>
      <c r="H20" s="49">
        <f>'G-2'!E12+'G-2'!E13</f>
        <v>6</v>
      </c>
      <c r="I20" s="93">
        <f t="shared" si="0"/>
        <v>356.5</v>
      </c>
      <c r="J20" s="94">
        <f>IF(I20=0,"0,00",I20/SUM(I19:I21)*100)</f>
        <v>100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128</v>
      </c>
      <c r="D23" s="92" t="s">
        <v>126</v>
      </c>
      <c r="E23" s="49">
        <f>'G-2'!B22+'G-2'!I10</f>
        <v>72</v>
      </c>
      <c r="F23" s="49">
        <f>'G-2'!C22+'G-2'!J10</f>
        <v>257</v>
      </c>
      <c r="G23" s="49">
        <f>'G-2'!D22+'G-2'!K10</f>
        <v>17</v>
      </c>
      <c r="H23" s="49">
        <f>'G-2'!E22+'G-2'!L10</f>
        <v>8</v>
      </c>
      <c r="I23" s="93">
        <f t="shared" si="0"/>
        <v>347</v>
      </c>
      <c r="J23" s="94">
        <f>IF(I23=0,"0,00",I23/SUM(I22:I24)*100)</f>
        <v>100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129</v>
      </c>
      <c r="D26" s="92" t="s">
        <v>126</v>
      </c>
      <c r="E26" s="49">
        <f>'G-2'!P16+'G-2'!P17</f>
        <v>52</v>
      </c>
      <c r="F26" s="49">
        <f>'G-2'!Q16+'G-2'!Q17</f>
        <v>205</v>
      </c>
      <c r="G26" s="49">
        <f>'G-2'!R16+'G-2'!R17</f>
        <v>20</v>
      </c>
      <c r="H26" s="49">
        <f>'G-2'!S16+'G-2'!S17</f>
        <v>4</v>
      </c>
      <c r="I26" s="93">
        <f t="shared" si="0"/>
        <v>281</v>
      </c>
      <c r="J26" s="94">
        <f>IF(I26=0,"0,00",I26/SUM(I25:I27)*100)</f>
        <v>100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50">
        <v>0</v>
      </c>
      <c r="F38" s="50">
        <v>0</v>
      </c>
      <c r="G38" s="50">
        <v>0</v>
      </c>
      <c r="H38" s="50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78"/>
      <c r="B39" s="181"/>
      <c r="C39" s="95" t="s">
        <v>143</v>
      </c>
      <c r="D39" s="96" t="s">
        <v>127</v>
      </c>
      <c r="E39" s="93">
        <v>49</v>
      </c>
      <c r="F39" s="93">
        <v>186</v>
      </c>
      <c r="G39" s="93">
        <v>0</v>
      </c>
      <c r="H39" s="93">
        <v>2</v>
      </c>
      <c r="I39" s="97">
        <f t="shared" si="0"/>
        <v>215.5</v>
      </c>
      <c r="J39" s="98">
        <f>IF(I39=0,"0,00",I39/SUM(I37:I39)*100)</f>
        <v>100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50">
        <v>0</v>
      </c>
      <c r="F41" s="50">
        <v>0</v>
      </c>
      <c r="G41" s="50">
        <v>0</v>
      </c>
      <c r="H41" s="50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78"/>
      <c r="B42" s="181"/>
      <c r="C42" s="95" t="s">
        <v>144</v>
      </c>
      <c r="D42" s="96" t="s">
        <v>127</v>
      </c>
      <c r="E42" s="50">
        <v>57</v>
      </c>
      <c r="F42" s="50">
        <v>194</v>
      </c>
      <c r="G42" s="50">
        <v>0</v>
      </c>
      <c r="H42" s="50">
        <v>6</v>
      </c>
      <c r="I42" s="97">
        <f t="shared" si="0"/>
        <v>237.5</v>
      </c>
      <c r="J42" s="98">
        <f>IF(I42=0,"0,00",I42/SUM(I40:I42)*100)</f>
        <v>100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50">
        <v>0</v>
      </c>
      <c r="F44" s="50">
        <v>0</v>
      </c>
      <c r="G44" s="50">
        <v>0</v>
      </c>
      <c r="H44" s="50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64</v>
      </c>
      <c r="F45" s="49">
        <v>142</v>
      </c>
      <c r="G45" s="49">
        <v>0</v>
      </c>
      <c r="H45" s="49">
        <v>1</v>
      </c>
      <c r="I45" s="102">
        <f t="shared" si="0"/>
        <v>176.5</v>
      </c>
      <c r="J45" s="98">
        <f>IF(I45=0,"0,00",I45/SUM(I43:I45)*100)</f>
        <v>100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C10" sqref="AC10"/>
    </sheetView>
  </sheetViews>
  <sheetFormatPr baseColWidth="10" defaultRowHeight="12.75" x14ac:dyDescent="0.2"/>
  <cols>
    <col min="1" max="1" width="11.5703125" customWidth="1"/>
    <col min="2" max="4" width="5.7109375" customWidth="1"/>
    <col min="5" max="6" width="5.28515625" bestFit="1" customWidth="1"/>
    <col min="7" max="7" width="5.5703125" customWidth="1"/>
    <col min="8" max="8" width="4.7109375" customWidth="1"/>
    <col min="9" max="9" width="5.28515625" bestFit="1" customWidth="1"/>
    <col min="10" max="10" width="5.5703125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5703125" bestFit="1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74 X CARRERA 39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v>7439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43280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169</v>
      </c>
      <c r="C17" s="116">
        <f>'G-2'!F11</f>
        <v>207.5</v>
      </c>
      <c r="D17" s="116">
        <f>'G-2'!F12</f>
        <v>180.5</v>
      </c>
      <c r="E17" s="116">
        <f>'G-2'!F13</f>
        <v>176</v>
      </c>
      <c r="F17" s="116">
        <f>'G-2'!F14</f>
        <v>184.5</v>
      </c>
      <c r="G17" s="116">
        <f>'G-2'!F15</f>
        <v>163.5</v>
      </c>
      <c r="H17" s="116">
        <f>'G-2'!F16</f>
        <v>183</v>
      </c>
      <c r="I17" s="116">
        <f>'G-2'!F17</f>
        <v>166.5</v>
      </c>
      <c r="J17" s="116">
        <f>'G-2'!F18</f>
        <v>174.5</v>
      </c>
      <c r="K17" s="116">
        <f>'G-2'!F19</f>
        <v>151</v>
      </c>
      <c r="L17" s="117"/>
      <c r="M17" s="116">
        <f>'G-2'!F20</f>
        <v>146.5</v>
      </c>
      <c r="N17" s="116">
        <f>'G-2'!F21</f>
        <v>164.5</v>
      </c>
      <c r="O17" s="116">
        <f>'G-2'!F22</f>
        <v>166.5</v>
      </c>
      <c r="P17" s="116">
        <f>'G-2'!M10</f>
        <v>180.5</v>
      </c>
      <c r="Q17" s="116">
        <f>'G-2'!M11</f>
        <v>174</v>
      </c>
      <c r="R17" s="116">
        <f>'G-2'!M12</f>
        <v>172.5</v>
      </c>
      <c r="S17" s="116">
        <f>'G-2'!M13</f>
        <v>184.5</v>
      </c>
      <c r="T17" s="116">
        <f>'G-2'!M14</f>
        <v>175</v>
      </c>
      <c r="U17" s="116">
        <f>'G-2'!M15</f>
        <v>161</v>
      </c>
      <c r="V17" s="116">
        <f>'G-2'!M16</f>
        <v>163.5</v>
      </c>
      <c r="W17" s="116">
        <f>'G-2'!M17</f>
        <v>204.5</v>
      </c>
      <c r="X17" s="116">
        <f>'G-2'!M18</f>
        <v>202.5</v>
      </c>
      <c r="Y17" s="116">
        <f>'G-2'!M19</f>
        <v>127.5</v>
      </c>
      <c r="Z17" s="116">
        <f>'G-2'!M20</f>
        <v>140</v>
      </c>
      <c r="AA17" s="116">
        <f>'G-2'!M21</f>
        <v>195</v>
      </c>
      <c r="AB17" s="116">
        <f>'G-2'!M22</f>
        <v>135</v>
      </c>
      <c r="AC17" s="117"/>
      <c r="AD17" s="116">
        <f>'G-2'!T10</f>
        <v>127.5</v>
      </c>
      <c r="AE17" s="116">
        <f>'G-2'!T11</f>
        <v>129</v>
      </c>
      <c r="AF17" s="116">
        <f>'G-2'!T12</f>
        <v>152.5</v>
      </c>
      <c r="AG17" s="116">
        <f>'G-2'!T13</f>
        <v>165.5</v>
      </c>
      <c r="AH17" s="116">
        <f>'G-2'!T14</f>
        <v>153</v>
      </c>
      <c r="AI17" s="116">
        <f>'G-2'!T15</f>
        <v>147.5</v>
      </c>
      <c r="AJ17" s="116">
        <f>'G-2'!T16</f>
        <v>140.5</v>
      </c>
      <c r="AK17" s="116">
        <f>'G-2'!T17</f>
        <v>140.5</v>
      </c>
      <c r="AL17" s="116">
        <f>'G-2'!T18</f>
        <v>153.5</v>
      </c>
      <c r="AM17" s="116">
        <f>'G-2'!T19</f>
        <v>174.5</v>
      </c>
      <c r="AN17" s="116">
        <f>'G-2'!T20</f>
        <v>163.5</v>
      </c>
      <c r="AO17" s="116">
        <f>'G-2'!T21</f>
        <v>142.5</v>
      </c>
      <c r="AP17" s="68"/>
      <c r="AQ17" s="68"/>
      <c r="AR17" s="68"/>
      <c r="AS17" s="68"/>
      <c r="AT17" s="68"/>
      <c r="AU17" s="68">
        <f t="shared" ref="AU17:BA17" si="6">E18</f>
        <v>733</v>
      </c>
      <c r="AV17" s="68">
        <f t="shared" si="6"/>
        <v>748.5</v>
      </c>
      <c r="AW17" s="68">
        <f t="shared" si="6"/>
        <v>704.5</v>
      </c>
      <c r="AX17" s="68">
        <f t="shared" si="6"/>
        <v>707</v>
      </c>
      <c r="AY17" s="68">
        <f t="shared" si="6"/>
        <v>697.5</v>
      </c>
      <c r="AZ17" s="68">
        <f t="shared" si="6"/>
        <v>687.5</v>
      </c>
      <c r="BA17" s="68">
        <f t="shared" si="6"/>
        <v>675</v>
      </c>
      <c r="BB17" s="68"/>
      <c r="BC17" s="68"/>
      <c r="BD17" s="68"/>
      <c r="BE17" s="68">
        <f t="shared" ref="BE17:BQ17" si="7">P18</f>
        <v>658</v>
      </c>
      <c r="BF17" s="68">
        <f t="shared" si="7"/>
        <v>685.5</v>
      </c>
      <c r="BG17" s="68">
        <f t="shared" si="7"/>
        <v>693.5</v>
      </c>
      <c r="BH17" s="68">
        <f t="shared" si="7"/>
        <v>711.5</v>
      </c>
      <c r="BI17" s="68">
        <f t="shared" si="7"/>
        <v>706</v>
      </c>
      <c r="BJ17" s="68">
        <f t="shared" si="7"/>
        <v>693</v>
      </c>
      <c r="BK17" s="68">
        <f t="shared" si="7"/>
        <v>684</v>
      </c>
      <c r="BL17" s="68">
        <f t="shared" si="7"/>
        <v>704</v>
      </c>
      <c r="BM17" s="68">
        <f t="shared" si="7"/>
        <v>731.5</v>
      </c>
      <c r="BN17" s="68">
        <f t="shared" si="7"/>
        <v>698</v>
      </c>
      <c r="BO17" s="68">
        <f t="shared" si="7"/>
        <v>674.5</v>
      </c>
      <c r="BP17" s="68">
        <f t="shared" si="7"/>
        <v>665</v>
      </c>
      <c r="BQ17" s="68">
        <f t="shared" si="7"/>
        <v>597.5</v>
      </c>
      <c r="BR17" s="68"/>
      <c r="BS17" s="68"/>
      <c r="BT17" s="68"/>
      <c r="BU17" s="68">
        <f t="shared" ref="BU17:CC17" si="8">AG18</f>
        <v>574.5</v>
      </c>
      <c r="BV17" s="68">
        <f t="shared" si="8"/>
        <v>600</v>
      </c>
      <c r="BW17" s="68">
        <f t="shared" si="8"/>
        <v>618.5</v>
      </c>
      <c r="BX17" s="68">
        <f t="shared" si="8"/>
        <v>606.5</v>
      </c>
      <c r="BY17" s="68">
        <f t="shared" si="8"/>
        <v>581.5</v>
      </c>
      <c r="BZ17" s="68">
        <f t="shared" si="8"/>
        <v>582</v>
      </c>
      <c r="CA17" s="68">
        <f t="shared" si="8"/>
        <v>609</v>
      </c>
      <c r="CB17" s="68">
        <f t="shared" si="8"/>
        <v>632</v>
      </c>
      <c r="CC17" s="68">
        <f t="shared" si="8"/>
        <v>634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733</v>
      </c>
      <c r="F18" s="116">
        <f t="shared" ref="F18:K18" si="9">C17+D17+E17+F17</f>
        <v>748.5</v>
      </c>
      <c r="G18" s="116">
        <f t="shared" si="9"/>
        <v>704.5</v>
      </c>
      <c r="H18" s="116">
        <f t="shared" si="9"/>
        <v>707</v>
      </c>
      <c r="I18" s="116">
        <f t="shared" si="9"/>
        <v>697.5</v>
      </c>
      <c r="J18" s="116">
        <f t="shared" si="9"/>
        <v>687.5</v>
      </c>
      <c r="K18" s="116">
        <f t="shared" si="9"/>
        <v>675</v>
      </c>
      <c r="L18" s="117"/>
      <c r="M18" s="116"/>
      <c r="N18" s="116"/>
      <c r="O18" s="116"/>
      <c r="P18" s="116">
        <f>M17+N17+O17+P17</f>
        <v>658</v>
      </c>
      <c r="Q18" s="116">
        <f t="shared" ref="Q18:AB18" si="10">N17+O17+P17+Q17</f>
        <v>685.5</v>
      </c>
      <c r="R18" s="116">
        <f t="shared" si="10"/>
        <v>693.5</v>
      </c>
      <c r="S18" s="116">
        <f t="shared" si="10"/>
        <v>711.5</v>
      </c>
      <c r="T18" s="116">
        <f t="shared" si="10"/>
        <v>706</v>
      </c>
      <c r="U18" s="116">
        <f t="shared" si="10"/>
        <v>693</v>
      </c>
      <c r="V18" s="116">
        <f t="shared" si="10"/>
        <v>684</v>
      </c>
      <c r="W18" s="116">
        <f t="shared" si="10"/>
        <v>704</v>
      </c>
      <c r="X18" s="116">
        <f t="shared" si="10"/>
        <v>731.5</v>
      </c>
      <c r="Y18" s="116">
        <f t="shared" si="10"/>
        <v>698</v>
      </c>
      <c r="Z18" s="116">
        <f t="shared" si="10"/>
        <v>674.5</v>
      </c>
      <c r="AA18" s="116">
        <f t="shared" si="10"/>
        <v>665</v>
      </c>
      <c r="AB18" s="116">
        <f t="shared" si="10"/>
        <v>597.5</v>
      </c>
      <c r="AC18" s="117"/>
      <c r="AD18" s="116"/>
      <c r="AE18" s="116"/>
      <c r="AF18" s="116"/>
      <c r="AG18" s="116">
        <f>AD17+AE17+AF17+AG17</f>
        <v>574.5</v>
      </c>
      <c r="AH18" s="116">
        <f t="shared" ref="AH18:AO18" si="11">AE17+AF17+AG17+AH17</f>
        <v>600</v>
      </c>
      <c r="AI18" s="116">
        <f t="shared" si="11"/>
        <v>618.5</v>
      </c>
      <c r="AJ18" s="116">
        <f t="shared" si="11"/>
        <v>606.5</v>
      </c>
      <c r="AK18" s="116">
        <f t="shared" si="11"/>
        <v>581.5</v>
      </c>
      <c r="AL18" s="116">
        <f t="shared" si="11"/>
        <v>582</v>
      </c>
      <c r="AM18" s="116">
        <f t="shared" si="11"/>
        <v>609</v>
      </c>
      <c r="AN18" s="116">
        <f t="shared" si="11"/>
        <v>632</v>
      </c>
      <c r="AO18" s="116">
        <f t="shared" si="11"/>
        <v>634</v>
      </c>
      <c r="AP18" s="68"/>
      <c r="AQ18" s="68"/>
      <c r="AR18" s="68"/>
      <c r="AS18" s="68"/>
      <c r="AT18" s="68"/>
      <c r="AU18" s="68">
        <f t="shared" ref="AU18:BA18" si="12">E27</f>
        <v>480</v>
      </c>
      <c r="AV18" s="68">
        <f t="shared" si="12"/>
        <v>412.5</v>
      </c>
      <c r="AW18" s="68">
        <f t="shared" si="12"/>
        <v>372.5</v>
      </c>
      <c r="AX18" s="68">
        <f t="shared" si="12"/>
        <v>350.5</v>
      </c>
      <c r="AY18" s="68">
        <f t="shared" si="12"/>
        <v>354.5</v>
      </c>
      <c r="AZ18" s="68">
        <f t="shared" si="12"/>
        <v>374.5</v>
      </c>
      <c r="BA18" s="68">
        <f t="shared" si="12"/>
        <v>382.5</v>
      </c>
      <c r="BB18" s="68"/>
      <c r="BC18" s="68"/>
      <c r="BD18" s="68"/>
      <c r="BE18" s="68">
        <f t="shared" ref="BE18:BQ18" si="13">P27</f>
        <v>502</v>
      </c>
      <c r="BF18" s="68">
        <f t="shared" si="13"/>
        <v>479</v>
      </c>
      <c r="BG18" s="68">
        <f t="shared" si="13"/>
        <v>490.5</v>
      </c>
      <c r="BH18" s="68">
        <f t="shared" si="13"/>
        <v>515.5</v>
      </c>
      <c r="BI18" s="68">
        <f t="shared" si="13"/>
        <v>512.5</v>
      </c>
      <c r="BJ18" s="68">
        <f t="shared" si="13"/>
        <v>518.5</v>
      </c>
      <c r="BK18" s="68">
        <f t="shared" si="13"/>
        <v>512.5</v>
      </c>
      <c r="BL18" s="68">
        <f t="shared" si="13"/>
        <v>484.5</v>
      </c>
      <c r="BM18" s="68">
        <f t="shared" si="13"/>
        <v>469</v>
      </c>
      <c r="BN18" s="68">
        <f t="shared" si="13"/>
        <v>461</v>
      </c>
      <c r="BO18" s="68">
        <f t="shared" si="13"/>
        <v>462.5</v>
      </c>
      <c r="BP18" s="68">
        <f t="shared" si="13"/>
        <v>480.5</v>
      </c>
      <c r="BQ18" s="68">
        <f t="shared" si="13"/>
        <v>480.5</v>
      </c>
      <c r="BR18" s="68"/>
      <c r="BS18" s="68"/>
      <c r="BT18" s="68"/>
      <c r="BU18" s="68">
        <f t="shared" ref="BU18:CC18" si="14">AG27</f>
        <v>590</v>
      </c>
      <c r="BV18" s="68">
        <f t="shared" si="14"/>
        <v>585</v>
      </c>
      <c r="BW18" s="68">
        <f t="shared" si="14"/>
        <v>580.5</v>
      </c>
      <c r="BX18" s="68">
        <f t="shared" si="14"/>
        <v>567</v>
      </c>
      <c r="BY18" s="68">
        <f t="shared" si="14"/>
        <v>519</v>
      </c>
      <c r="BZ18" s="68">
        <f t="shared" si="14"/>
        <v>495</v>
      </c>
      <c r="CA18" s="68">
        <f t="shared" si="14"/>
        <v>453</v>
      </c>
      <c r="CB18" s="68">
        <f t="shared" si="14"/>
        <v>407</v>
      </c>
      <c r="CC18" s="68">
        <f t="shared" si="14"/>
        <v>383.5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</v>
      </c>
      <c r="E19" s="119"/>
      <c r="F19" s="119" t="s">
        <v>107</v>
      </c>
      <c r="G19" s="120">
        <f>DIRECCIONALIDAD!J20/100</f>
        <v>1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</v>
      </c>
      <c r="Q19" s="119"/>
      <c r="R19" s="119"/>
      <c r="S19" s="119"/>
      <c r="T19" s="119" t="s">
        <v>107</v>
      </c>
      <c r="U19" s="120">
        <f>DIRECCIONALIDAD!J23/100</f>
        <v>1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</v>
      </c>
      <c r="AG19" s="119"/>
      <c r="AH19" s="119"/>
      <c r="AI19" s="119"/>
      <c r="AJ19" s="119" t="s">
        <v>107</v>
      </c>
      <c r="AK19" s="120">
        <f>DIRECCIONALIDAD!J26/100</f>
        <v>1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151</v>
      </c>
      <c r="B20" s="128">
        <f>MAX(B18:K18)</f>
        <v>748.5</v>
      </c>
      <c r="C20" s="119" t="s">
        <v>106</v>
      </c>
      <c r="D20" s="129">
        <f>+B20*D19</f>
        <v>0</v>
      </c>
      <c r="E20" s="119"/>
      <c r="F20" s="119" t="s">
        <v>107</v>
      </c>
      <c r="G20" s="129">
        <f>+B20*G19</f>
        <v>748.5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731.5</v>
      </c>
      <c r="N20" s="119"/>
      <c r="O20" s="119" t="s">
        <v>106</v>
      </c>
      <c r="P20" s="130">
        <f>+M20*P19</f>
        <v>0</v>
      </c>
      <c r="Q20" s="119"/>
      <c r="R20" s="119"/>
      <c r="S20" s="119"/>
      <c r="T20" s="119" t="s">
        <v>107</v>
      </c>
      <c r="U20" s="130">
        <f>+M20*U19</f>
        <v>731.5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634</v>
      </c>
      <c r="AE20" s="119" t="s">
        <v>106</v>
      </c>
      <c r="AF20" s="129">
        <f>+AD20*AF19</f>
        <v>0</v>
      </c>
      <c r="AG20" s="119"/>
      <c r="AH20" s="119"/>
      <c r="AI20" s="119"/>
      <c r="AJ20" s="119" t="s">
        <v>107</v>
      </c>
      <c r="AK20" s="129">
        <f>+AD20*AK19</f>
        <v>634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1213</v>
      </c>
      <c r="AV21" s="59">
        <f t="shared" si="18"/>
        <v>1161</v>
      </c>
      <c r="AW21" s="59">
        <f t="shared" si="18"/>
        <v>1077</v>
      </c>
      <c r="AX21" s="59">
        <f t="shared" si="18"/>
        <v>1057.5</v>
      </c>
      <c r="AY21" s="59">
        <f t="shared" si="18"/>
        <v>1052</v>
      </c>
      <c r="AZ21" s="59">
        <f t="shared" si="18"/>
        <v>1062</v>
      </c>
      <c r="BA21" s="59">
        <f t="shared" si="18"/>
        <v>1057.5</v>
      </c>
      <c r="BB21" s="59"/>
      <c r="BC21" s="59"/>
      <c r="BD21" s="59"/>
      <c r="BE21" s="59">
        <f t="shared" ref="BE21:BQ21" si="19">P32</f>
        <v>1160</v>
      </c>
      <c r="BF21" s="59">
        <f t="shared" si="19"/>
        <v>1164.5</v>
      </c>
      <c r="BG21" s="59">
        <f t="shared" si="19"/>
        <v>1184</v>
      </c>
      <c r="BH21" s="59">
        <f t="shared" si="19"/>
        <v>1227</v>
      </c>
      <c r="BI21" s="59">
        <f t="shared" si="19"/>
        <v>1218.5</v>
      </c>
      <c r="BJ21" s="59">
        <f t="shared" si="19"/>
        <v>1211.5</v>
      </c>
      <c r="BK21" s="59">
        <f t="shared" si="19"/>
        <v>1196.5</v>
      </c>
      <c r="BL21" s="59">
        <f t="shared" si="19"/>
        <v>1188.5</v>
      </c>
      <c r="BM21" s="59">
        <f t="shared" si="19"/>
        <v>1200.5</v>
      </c>
      <c r="BN21" s="59">
        <f t="shared" si="19"/>
        <v>1159</v>
      </c>
      <c r="BO21" s="59">
        <f t="shared" si="19"/>
        <v>1137</v>
      </c>
      <c r="BP21" s="59">
        <f t="shared" si="19"/>
        <v>1145.5</v>
      </c>
      <c r="BQ21" s="59">
        <f t="shared" si="19"/>
        <v>1078</v>
      </c>
      <c r="BR21" s="59"/>
      <c r="BS21" s="59"/>
      <c r="BT21" s="59"/>
      <c r="BU21" s="59">
        <f t="shared" ref="BU21:CC21" si="20">AG32</f>
        <v>1164.5</v>
      </c>
      <c r="BV21" s="59">
        <f t="shared" si="20"/>
        <v>1185</v>
      </c>
      <c r="BW21" s="59">
        <f t="shared" si="20"/>
        <v>1199</v>
      </c>
      <c r="BX21" s="59">
        <f t="shared" si="20"/>
        <v>1173.5</v>
      </c>
      <c r="BY21" s="59">
        <f t="shared" si="20"/>
        <v>1100.5</v>
      </c>
      <c r="BZ21" s="59">
        <f t="shared" si="20"/>
        <v>1077</v>
      </c>
      <c r="CA21" s="59">
        <f t="shared" si="20"/>
        <v>1062</v>
      </c>
      <c r="CB21" s="59">
        <f t="shared" si="20"/>
        <v>1039</v>
      </c>
      <c r="CC21" s="59">
        <f t="shared" si="20"/>
        <v>1017.5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154.5</v>
      </c>
      <c r="C26" s="116">
        <f>'G-4'!F11</f>
        <v>139.5</v>
      </c>
      <c r="D26" s="116">
        <f>'G-4'!F12</f>
        <v>103.5</v>
      </c>
      <c r="E26" s="116">
        <f>'G-4'!F13</f>
        <v>82.5</v>
      </c>
      <c r="F26" s="116">
        <f>'G-4'!F14</f>
        <v>87</v>
      </c>
      <c r="G26" s="116">
        <f>'G-4'!F15</f>
        <v>99.5</v>
      </c>
      <c r="H26" s="116">
        <f>'G-4'!F16</f>
        <v>81.5</v>
      </c>
      <c r="I26" s="116">
        <f>'G-4'!F17</f>
        <v>86.5</v>
      </c>
      <c r="J26" s="116">
        <f>'G-4'!F18</f>
        <v>107</v>
      </c>
      <c r="K26" s="116">
        <f>'G-4'!F19</f>
        <v>107.5</v>
      </c>
      <c r="L26" s="117"/>
      <c r="M26" s="116">
        <f>'G-4'!F20</f>
        <v>138</v>
      </c>
      <c r="N26" s="116">
        <f>'G-4'!F21</f>
        <v>123</v>
      </c>
      <c r="O26" s="116">
        <f>'G-4'!F22</f>
        <v>112.5</v>
      </c>
      <c r="P26" s="116">
        <f>'G-4'!M10</f>
        <v>128.5</v>
      </c>
      <c r="Q26" s="116">
        <f>'G-4'!M11</f>
        <v>115</v>
      </c>
      <c r="R26" s="116">
        <f>'G-4'!M12</f>
        <v>134.5</v>
      </c>
      <c r="S26" s="116">
        <f>'G-4'!M13</f>
        <v>137.5</v>
      </c>
      <c r="T26" s="116">
        <f>'G-4'!M14</f>
        <v>125.5</v>
      </c>
      <c r="U26" s="116">
        <f>'G-4'!M15</f>
        <v>121</v>
      </c>
      <c r="V26" s="116">
        <f>'G-4'!M16</f>
        <v>128.5</v>
      </c>
      <c r="W26" s="116">
        <f>'G-4'!M17</f>
        <v>109.5</v>
      </c>
      <c r="X26" s="116">
        <f>'G-4'!M18</f>
        <v>110</v>
      </c>
      <c r="Y26" s="116">
        <f>'G-4'!M19</f>
        <v>113</v>
      </c>
      <c r="Z26" s="116">
        <f>'G-4'!M20</f>
        <v>130</v>
      </c>
      <c r="AA26" s="116">
        <f>'G-4'!M21</f>
        <v>127.5</v>
      </c>
      <c r="AB26" s="116">
        <f>'G-4'!M22</f>
        <v>110</v>
      </c>
      <c r="AC26" s="117"/>
      <c r="AD26" s="116">
        <f>'G-4'!T10</f>
        <v>143.5</v>
      </c>
      <c r="AE26" s="116">
        <f>'G-4'!T11</f>
        <v>139</v>
      </c>
      <c r="AF26" s="116">
        <f>'G-4'!T12</f>
        <v>154</v>
      </c>
      <c r="AG26" s="116">
        <f>'G-4'!T13</f>
        <v>153.5</v>
      </c>
      <c r="AH26" s="116">
        <f>'G-4'!T14</f>
        <v>138.5</v>
      </c>
      <c r="AI26" s="116">
        <f>'G-4'!T15</f>
        <v>134.5</v>
      </c>
      <c r="AJ26" s="116">
        <f>'G-4'!T16</f>
        <v>140.5</v>
      </c>
      <c r="AK26" s="116">
        <f>'G-4'!T17</f>
        <v>105.5</v>
      </c>
      <c r="AL26" s="116">
        <f>'G-4'!T18</f>
        <v>114.5</v>
      </c>
      <c r="AM26" s="116">
        <f>'G-4'!T19</f>
        <v>92.5</v>
      </c>
      <c r="AN26" s="116">
        <f>'G-4'!T20</f>
        <v>94.5</v>
      </c>
      <c r="AO26" s="116">
        <f>'G-4'!T21</f>
        <v>82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480</v>
      </c>
      <c r="F27" s="116">
        <f t="shared" ref="F27:K27" si="24">C26+D26+E26+F26</f>
        <v>412.5</v>
      </c>
      <c r="G27" s="116">
        <f t="shared" si="24"/>
        <v>372.5</v>
      </c>
      <c r="H27" s="116">
        <f t="shared" si="24"/>
        <v>350.5</v>
      </c>
      <c r="I27" s="116">
        <f t="shared" si="24"/>
        <v>354.5</v>
      </c>
      <c r="J27" s="116">
        <f t="shared" si="24"/>
        <v>374.5</v>
      </c>
      <c r="K27" s="116">
        <f t="shared" si="24"/>
        <v>382.5</v>
      </c>
      <c r="L27" s="117"/>
      <c r="M27" s="116"/>
      <c r="N27" s="116"/>
      <c r="O27" s="116"/>
      <c r="P27" s="116">
        <f>M26+N26+O26+P26</f>
        <v>502</v>
      </c>
      <c r="Q27" s="116">
        <f t="shared" ref="Q27:AB27" si="25">N26+O26+P26+Q26</f>
        <v>479</v>
      </c>
      <c r="R27" s="116">
        <f t="shared" si="25"/>
        <v>490.5</v>
      </c>
      <c r="S27" s="116">
        <f t="shared" si="25"/>
        <v>515.5</v>
      </c>
      <c r="T27" s="116">
        <f t="shared" si="25"/>
        <v>512.5</v>
      </c>
      <c r="U27" s="116">
        <f t="shared" si="25"/>
        <v>518.5</v>
      </c>
      <c r="V27" s="116">
        <f t="shared" si="25"/>
        <v>512.5</v>
      </c>
      <c r="W27" s="116">
        <f t="shared" si="25"/>
        <v>484.5</v>
      </c>
      <c r="X27" s="116">
        <f t="shared" si="25"/>
        <v>469</v>
      </c>
      <c r="Y27" s="116">
        <f t="shared" si="25"/>
        <v>461</v>
      </c>
      <c r="Z27" s="116">
        <f t="shared" si="25"/>
        <v>462.5</v>
      </c>
      <c r="AA27" s="116">
        <f t="shared" si="25"/>
        <v>480.5</v>
      </c>
      <c r="AB27" s="116">
        <f t="shared" si="25"/>
        <v>480.5</v>
      </c>
      <c r="AC27" s="117"/>
      <c r="AD27" s="116"/>
      <c r="AE27" s="116"/>
      <c r="AF27" s="116"/>
      <c r="AG27" s="116">
        <f>AD26+AE26+AF26+AG26</f>
        <v>590</v>
      </c>
      <c r="AH27" s="116">
        <f t="shared" ref="AH27:AO27" si="26">AE26+AF26+AG26+AH26</f>
        <v>585</v>
      </c>
      <c r="AI27" s="116">
        <f t="shared" si="26"/>
        <v>580.5</v>
      </c>
      <c r="AJ27" s="116">
        <f t="shared" si="26"/>
        <v>567</v>
      </c>
      <c r="AK27" s="116">
        <f t="shared" si="26"/>
        <v>519</v>
      </c>
      <c r="AL27" s="116">
        <f t="shared" si="26"/>
        <v>495</v>
      </c>
      <c r="AM27" s="116">
        <f t="shared" si="26"/>
        <v>453</v>
      </c>
      <c r="AN27" s="116">
        <f t="shared" si="26"/>
        <v>407</v>
      </c>
      <c r="AO27" s="116">
        <f t="shared" si="26"/>
        <v>383.5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</v>
      </c>
      <c r="H28" s="119"/>
      <c r="I28" s="119" t="s">
        <v>108</v>
      </c>
      <c r="J28" s="120">
        <f>DIRECCIONALIDAD!J39/100</f>
        <v>1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</v>
      </c>
      <c r="V28" s="119"/>
      <c r="W28" s="119"/>
      <c r="X28" s="119"/>
      <c r="Y28" s="119" t="s">
        <v>108</v>
      </c>
      <c r="Z28" s="120">
        <f>DIRECCIONALIDAD!J42/100</f>
        <v>1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</v>
      </c>
      <c r="AL28" s="119"/>
      <c r="AM28" s="119"/>
      <c r="AN28" s="119" t="s">
        <v>108</v>
      </c>
      <c r="AO28" s="122">
        <f>DIRECCIONALIDAD!J45/100</f>
        <v>1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151</v>
      </c>
      <c r="B29" s="128">
        <f>MAX(B27:K27)</f>
        <v>480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0</v>
      </c>
      <c r="H29" s="119"/>
      <c r="I29" s="119" t="s">
        <v>108</v>
      </c>
      <c r="J29" s="129">
        <f>+B29*J28</f>
        <v>480</v>
      </c>
      <c r="K29" s="121"/>
      <c r="L29" s="115"/>
      <c r="M29" s="128">
        <f>MAX(M27:AB27)</f>
        <v>518.5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0</v>
      </c>
      <c r="V29" s="119"/>
      <c r="W29" s="119"/>
      <c r="X29" s="119"/>
      <c r="Y29" s="119" t="s">
        <v>108</v>
      </c>
      <c r="Z29" s="130">
        <f>+M29*Z28</f>
        <v>518.5</v>
      </c>
      <c r="AA29" s="119"/>
      <c r="AB29" s="121"/>
      <c r="AC29" s="115"/>
      <c r="AD29" s="128">
        <f>MAX(AD27:AO27)</f>
        <v>590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0</v>
      </c>
      <c r="AL29" s="119"/>
      <c r="AM29" s="119"/>
      <c r="AN29" s="119" t="s">
        <v>108</v>
      </c>
      <c r="AO29" s="131">
        <f>+AD29*AO28</f>
        <v>590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323.5</v>
      </c>
      <c r="C31" s="116">
        <f t="shared" ref="C31:K31" si="27">C13+C17+C22+C26</f>
        <v>347</v>
      </c>
      <c r="D31" s="116">
        <f t="shared" si="27"/>
        <v>284</v>
      </c>
      <c r="E31" s="116">
        <f t="shared" si="27"/>
        <v>258.5</v>
      </c>
      <c r="F31" s="116">
        <f t="shared" si="27"/>
        <v>271.5</v>
      </c>
      <c r="G31" s="116">
        <f t="shared" si="27"/>
        <v>263</v>
      </c>
      <c r="H31" s="116">
        <f t="shared" si="27"/>
        <v>264.5</v>
      </c>
      <c r="I31" s="116">
        <f t="shared" si="27"/>
        <v>253</v>
      </c>
      <c r="J31" s="116">
        <f t="shared" si="27"/>
        <v>281.5</v>
      </c>
      <c r="K31" s="116">
        <f t="shared" si="27"/>
        <v>258.5</v>
      </c>
      <c r="L31" s="117"/>
      <c r="M31" s="116">
        <f>M13+M17+M22+M26</f>
        <v>284.5</v>
      </c>
      <c r="N31" s="116">
        <f t="shared" ref="N31:AB31" si="28">N13+N17+N22+N26</f>
        <v>287.5</v>
      </c>
      <c r="O31" s="116">
        <f t="shared" si="28"/>
        <v>279</v>
      </c>
      <c r="P31" s="116">
        <f t="shared" si="28"/>
        <v>309</v>
      </c>
      <c r="Q31" s="116">
        <f t="shared" si="28"/>
        <v>289</v>
      </c>
      <c r="R31" s="116">
        <f t="shared" si="28"/>
        <v>307</v>
      </c>
      <c r="S31" s="116">
        <f t="shared" si="28"/>
        <v>322</v>
      </c>
      <c r="T31" s="116">
        <f t="shared" si="28"/>
        <v>300.5</v>
      </c>
      <c r="U31" s="116">
        <f t="shared" si="28"/>
        <v>282</v>
      </c>
      <c r="V31" s="116">
        <f t="shared" si="28"/>
        <v>292</v>
      </c>
      <c r="W31" s="116">
        <f t="shared" si="28"/>
        <v>314</v>
      </c>
      <c r="X31" s="116">
        <f t="shared" si="28"/>
        <v>312.5</v>
      </c>
      <c r="Y31" s="116">
        <f t="shared" si="28"/>
        <v>240.5</v>
      </c>
      <c r="Z31" s="116">
        <f t="shared" si="28"/>
        <v>270</v>
      </c>
      <c r="AA31" s="116">
        <f t="shared" si="28"/>
        <v>322.5</v>
      </c>
      <c r="AB31" s="116">
        <f t="shared" si="28"/>
        <v>245</v>
      </c>
      <c r="AC31" s="117"/>
      <c r="AD31" s="116">
        <f>AD13+AD17+AD22+AD26</f>
        <v>271</v>
      </c>
      <c r="AE31" s="116">
        <f t="shared" ref="AE31:AO31" si="29">AE13+AE17+AE22+AE26</f>
        <v>268</v>
      </c>
      <c r="AF31" s="116">
        <f t="shared" si="29"/>
        <v>306.5</v>
      </c>
      <c r="AG31" s="116">
        <f t="shared" si="29"/>
        <v>319</v>
      </c>
      <c r="AH31" s="116">
        <f t="shared" si="29"/>
        <v>291.5</v>
      </c>
      <c r="AI31" s="116">
        <f t="shared" si="29"/>
        <v>282</v>
      </c>
      <c r="AJ31" s="116">
        <f t="shared" si="29"/>
        <v>281</v>
      </c>
      <c r="AK31" s="116">
        <f t="shared" si="29"/>
        <v>246</v>
      </c>
      <c r="AL31" s="116">
        <f t="shared" si="29"/>
        <v>268</v>
      </c>
      <c r="AM31" s="116">
        <f t="shared" si="29"/>
        <v>267</v>
      </c>
      <c r="AN31" s="116">
        <f t="shared" si="29"/>
        <v>258</v>
      </c>
      <c r="AO31" s="116">
        <f t="shared" si="29"/>
        <v>224.5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1213</v>
      </c>
      <c r="F32" s="116">
        <f t="shared" ref="F32:K32" si="30">C31+D31+E31+F31</f>
        <v>1161</v>
      </c>
      <c r="G32" s="116">
        <f t="shared" si="30"/>
        <v>1077</v>
      </c>
      <c r="H32" s="116">
        <f t="shared" si="30"/>
        <v>1057.5</v>
      </c>
      <c r="I32" s="116">
        <f t="shared" si="30"/>
        <v>1052</v>
      </c>
      <c r="J32" s="116">
        <f t="shared" si="30"/>
        <v>1062</v>
      </c>
      <c r="K32" s="116">
        <f t="shared" si="30"/>
        <v>1057.5</v>
      </c>
      <c r="L32" s="117"/>
      <c r="M32" s="116"/>
      <c r="N32" s="116"/>
      <c r="O32" s="116"/>
      <c r="P32" s="116">
        <f>M31+N31+O31+P31</f>
        <v>1160</v>
      </c>
      <c r="Q32" s="116">
        <f t="shared" ref="Q32:AB32" si="31">N31+O31+P31+Q31</f>
        <v>1164.5</v>
      </c>
      <c r="R32" s="116">
        <f t="shared" si="31"/>
        <v>1184</v>
      </c>
      <c r="S32" s="116">
        <f t="shared" si="31"/>
        <v>1227</v>
      </c>
      <c r="T32" s="116">
        <f t="shared" si="31"/>
        <v>1218.5</v>
      </c>
      <c r="U32" s="116">
        <f t="shared" si="31"/>
        <v>1211.5</v>
      </c>
      <c r="V32" s="116">
        <f t="shared" si="31"/>
        <v>1196.5</v>
      </c>
      <c r="W32" s="116">
        <f t="shared" si="31"/>
        <v>1188.5</v>
      </c>
      <c r="X32" s="116">
        <f t="shared" si="31"/>
        <v>1200.5</v>
      </c>
      <c r="Y32" s="116">
        <f t="shared" si="31"/>
        <v>1159</v>
      </c>
      <c r="Z32" s="116">
        <f t="shared" si="31"/>
        <v>1137</v>
      </c>
      <c r="AA32" s="116">
        <f t="shared" si="31"/>
        <v>1145.5</v>
      </c>
      <c r="AB32" s="116">
        <f t="shared" si="31"/>
        <v>1078</v>
      </c>
      <c r="AC32" s="117"/>
      <c r="AD32" s="116"/>
      <c r="AE32" s="116"/>
      <c r="AF32" s="116"/>
      <c r="AG32" s="116">
        <f>AD31+AE31+AF31+AG31</f>
        <v>1164.5</v>
      </c>
      <c r="AH32" s="116">
        <f t="shared" ref="AH32:AO32" si="32">AE31+AF31+AG31+AH31</f>
        <v>1185</v>
      </c>
      <c r="AI32" s="116">
        <f t="shared" si="32"/>
        <v>1199</v>
      </c>
      <c r="AJ32" s="116">
        <f t="shared" si="32"/>
        <v>1173.5</v>
      </c>
      <c r="AK32" s="116">
        <f t="shared" si="32"/>
        <v>1100.5</v>
      </c>
      <c r="AL32" s="116">
        <f t="shared" si="32"/>
        <v>1077</v>
      </c>
      <c r="AM32" s="116">
        <f t="shared" si="32"/>
        <v>1062</v>
      </c>
      <c r="AN32" s="116">
        <f t="shared" si="32"/>
        <v>1039</v>
      </c>
      <c r="AO32" s="116">
        <f t="shared" si="32"/>
        <v>1017.5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2016-11-04T13:42:06Z</cp:lastPrinted>
  <dcterms:created xsi:type="dcterms:W3CDTF">1998-04-02T13:38:56Z</dcterms:created>
  <dcterms:modified xsi:type="dcterms:W3CDTF">2018-07-12T22:05:38Z</dcterms:modified>
</cp:coreProperties>
</file>