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llinas\Downloads\"/>
    </mc:Choice>
  </mc:AlternateContent>
  <xr:revisionPtr revIDLastSave="0" documentId="13_ncr:1_{6695F8F0-287B-4A5D-B40C-1EC76116C0BB}" xr6:coauthVersionLast="47" xr6:coauthVersionMax="47" xr10:uidLastSave="{00000000-0000-0000-0000-000000000000}"/>
  <bookViews>
    <workbookView xWindow="23880" yWindow="-150" windowWidth="29040" windowHeight="15720" xr2:uid="{00000000-000D-0000-FFFF-FFFF00000000}"/>
  </bookViews>
  <sheets>
    <sheet name="Indicadores_Sectoriales_Distrit" sheetId="1" r:id="rId1"/>
  </sheets>
  <definedNames>
    <definedName name="_xlnm._FilterDatabase" localSheetId="0" hidden="1">Indicadores_Sectoriales_Distrit!$A$1:$U$326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6" i="1" l="1"/>
  <c r="T294" i="1"/>
  <c r="S296" i="1" l="1"/>
  <c r="S294" i="1"/>
  <c r="S113" i="1" l="1"/>
  <c r="R275" i="1" l="1"/>
  <c r="P13" i="1"/>
  <c r="Q13" i="1"/>
  <c r="R13" i="1"/>
  <c r="P16" i="1"/>
  <c r="Q16" i="1"/>
  <c r="R16" i="1"/>
  <c r="P34" i="1"/>
  <c r="Q34" i="1"/>
  <c r="R34" i="1"/>
  <c r="D2" i="1"/>
  <c r="E2" i="1"/>
  <c r="F2" i="1"/>
  <c r="G2" i="1"/>
  <c r="H2" i="1"/>
  <c r="I2" i="1"/>
  <c r="J2" i="1"/>
  <c r="K2" i="1"/>
  <c r="L2" i="1"/>
  <c r="M2" i="1"/>
  <c r="N2" i="1"/>
  <c r="O2" i="1"/>
  <c r="G293" i="1"/>
  <c r="G292" i="1"/>
  <c r="Q245" i="1"/>
  <c r="P245" i="1"/>
  <c r="O245" i="1"/>
  <c r="Q242" i="1"/>
  <c r="P242" i="1"/>
  <c r="G229" i="1"/>
  <c r="Q139" i="1"/>
  <c r="Q100" i="1"/>
  <c r="N41" i="1"/>
  <c r="M41" i="1"/>
  <c r="L41" i="1"/>
  <c r="K41" i="1"/>
  <c r="J41" i="1"/>
  <c r="I41" i="1"/>
  <c r="H41" i="1"/>
  <c r="G41" i="1"/>
  <c r="F41" i="1"/>
  <c r="E41" i="1"/>
  <c r="D41" i="1"/>
  <c r="O34" i="1"/>
  <c r="N34" i="1"/>
  <c r="M34" i="1"/>
  <c r="L34" i="1"/>
  <c r="K34" i="1"/>
  <c r="J34" i="1"/>
  <c r="I34" i="1"/>
  <c r="H34" i="1"/>
  <c r="G34" i="1"/>
  <c r="F34" i="1"/>
  <c r="E34" i="1"/>
  <c r="D34" i="1"/>
  <c r="O16" i="1"/>
  <c r="N16" i="1"/>
  <c r="M16" i="1"/>
  <c r="L16" i="1"/>
  <c r="K16" i="1"/>
  <c r="J16" i="1"/>
  <c r="I16" i="1"/>
  <c r="H16" i="1"/>
  <c r="G16" i="1"/>
  <c r="F16" i="1"/>
  <c r="E16" i="1"/>
  <c r="D16" i="1"/>
  <c r="O13" i="1"/>
  <c r="N13" i="1"/>
  <c r="M13" i="1"/>
  <c r="L13" i="1"/>
  <c r="K13" i="1"/>
  <c r="J13" i="1"/>
  <c r="I13" i="1"/>
  <c r="H13" i="1"/>
  <c r="G13" i="1"/>
  <c r="F13" i="1"/>
  <c r="E13" i="1"/>
  <c r="D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M. Araujo Romo</author>
    <author>Adalgisa Esther Alcocer Olaciregui</author>
    <author>Humberto Leon Zea Uribe</author>
    <author>Letelier</author>
    <author>usuario</author>
    <author>Eytel Francisco Viñas Fruto</author>
    <author>PC</author>
    <author xml:space="preserve">GEORGIE RODRIGUEZ </author>
    <author>SP</author>
    <author>Eytel Viñas</author>
  </authors>
  <commentList>
    <comment ref="Q101" authorId="0" shapeId="0" xr:uid="{9FA418E0-BC7F-4D82-89BD-459A4D5179F2}">
      <text>
        <r>
          <rPr>
            <sz val="9"/>
            <color indexed="81"/>
            <rFont val="Tahoma"/>
            <family val="2"/>
          </rPr>
          <t xml:space="preserve">Incluidos 3 concesionados: (German Vargas Cantillo, Jose Raimundo Sojo, y Olga Emiliani)
</t>
        </r>
      </text>
    </comment>
    <comment ref="S113" authorId="1" shapeId="0" xr:uid="{4D24363A-9E5F-4818-B1EA-B0975509E4AD}">
      <text>
        <r>
          <rPr>
            <b/>
            <sz val="9"/>
            <color indexed="81"/>
            <rFont val="Tahoma"/>
            <charset val="1"/>
          </rPr>
          <t>Corresponde a la poblacion que cumple criterios para los programas del estado A .. C18</t>
        </r>
      </text>
    </comment>
    <comment ref="T113" authorId="1" shapeId="0" xr:uid="{A166C018-EC67-4888-A5D8-1494D56A91DE}">
      <text>
        <r>
          <rPr>
            <b/>
            <sz val="9"/>
            <color indexed="81"/>
            <rFont val="Tahoma"/>
            <family val="2"/>
          </rPr>
          <t xml:space="preserve">Adalgiza: </t>
        </r>
        <r>
          <rPr>
            <sz val="9"/>
            <color indexed="81"/>
            <rFont val="Tahoma"/>
            <family val="2"/>
          </rPr>
          <t xml:space="preserve">El dato fue solicitado a la oficina de sisben y aun no ha sido entregado
</t>
        </r>
        <r>
          <rPr>
            <b/>
            <sz val="9"/>
            <color indexed="81"/>
            <rFont val="Tahoma"/>
            <family val="2"/>
          </rPr>
          <t xml:space="preserve">
Eytel: </t>
        </r>
        <r>
          <rPr>
            <sz val="9"/>
            <color indexed="81"/>
            <rFont val="Tahoma"/>
            <family val="2"/>
          </rPr>
          <t>dato obtenido de solicitud realizada a SISBEN en febrero del 2023 para el reporte anual de SGP</t>
        </r>
      </text>
    </comment>
    <comment ref="R125" authorId="1" shapeId="0" xr:uid="{FB20010E-822D-4E4C-A9BD-061C89E382EC}">
      <text>
        <r>
          <rPr>
            <b/>
            <sz val="9"/>
            <color indexed="81"/>
            <rFont val="Tahoma"/>
            <family val="2"/>
          </rPr>
          <t>BES Consulta externa + urgencias semana 53 2020</t>
        </r>
      </text>
    </comment>
    <comment ref="R134" authorId="1" shapeId="0" xr:uid="{C81C3B4B-1163-4371-A7D1-44DCE29515DE}">
      <text>
        <r>
          <rPr>
            <b/>
            <sz val="9"/>
            <color indexed="81"/>
            <rFont val="Tahoma"/>
            <family val="2"/>
          </rPr>
          <t>informe de evento periodo 12</t>
        </r>
      </text>
    </comment>
    <comment ref="S135" authorId="1" shapeId="0" xr:uid="{31ECF43C-5331-4A14-8DF8-B33D5CFEC3B9}">
      <text>
        <r>
          <rPr>
            <b/>
            <sz val="9"/>
            <color indexed="81"/>
            <rFont val="Tahoma"/>
            <charset val="1"/>
          </rPr>
          <t>Informe de evento periodo XIII</t>
        </r>
      </text>
    </comment>
    <comment ref="N136" authorId="2" shapeId="0" xr:uid="{C30285BD-BF7B-4BC5-9582-D309CB9CE31A}">
      <text>
        <r>
          <rPr>
            <b/>
            <sz val="9"/>
            <color indexed="81"/>
            <rFont val="Tahoma"/>
            <family val="2"/>
          </rPr>
          <t>Humberto Leon Zea Uribe:</t>
        </r>
        <r>
          <rPr>
            <sz val="9"/>
            <color indexed="81"/>
            <rFont val="Tahoma"/>
            <family val="2"/>
          </rPr>
          <t xml:space="preserve">
(SOSP)</t>
        </r>
      </text>
    </comment>
    <comment ref="F170" authorId="2" shapeId="0" xr:uid="{4454ED11-FD67-4FFF-B7A1-7FEBC2C6AD79}">
      <text>
        <r>
          <rPr>
            <b/>
            <sz val="9"/>
            <color indexed="81"/>
            <rFont val="Tahoma"/>
            <family val="2"/>
          </rPr>
          <t>Humberto Leon Zea Uribe:</t>
        </r>
        <r>
          <rPr>
            <sz val="9"/>
            <color indexed="81"/>
            <rFont val="Tahoma"/>
            <family val="2"/>
          </rPr>
          <t xml:space="preserve">
Indicador de numero de escenarios existentes.</t>
        </r>
      </text>
    </comment>
    <comment ref="G170" authorId="2" shapeId="0" xr:uid="{A76C933B-8A68-4A1B-B952-EC46BFEFB047}">
      <text>
        <r>
          <rPr>
            <b/>
            <sz val="9"/>
            <color indexed="81"/>
            <rFont val="Tahoma"/>
            <family val="2"/>
          </rPr>
          <t>Humberto Leon Zea Uribe:</t>
        </r>
        <r>
          <rPr>
            <sz val="9"/>
            <color indexed="81"/>
            <rFont val="Tahoma"/>
            <family val="2"/>
          </rPr>
          <t xml:space="preserve">
Indicador de numero de escenarios existentes.</t>
        </r>
      </text>
    </comment>
    <comment ref="H170" authorId="2" shapeId="0" xr:uid="{96447D0F-B235-4EBC-97A7-9C01715D0D1F}">
      <text>
        <r>
          <rPr>
            <b/>
            <sz val="9"/>
            <color indexed="81"/>
            <rFont val="Tahoma"/>
            <family val="2"/>
          </rPr>
          <t>Humberto Leon Zea Uribe:</t>
        </r>
        <r>
          <rPr>
            <sz val="9"/>
            <color indexed="81"/>
            <rFont val="Tahoma"/>
            <family val="2"/>
          </rPr>
          <t xml:space="preserve">
Indicador de numero de escenarios existentes.</t>
        </r>
      </text>
    </comment>
    <comment ref="I170" authorId="2" shapeId="0" xr:uid="{74C913F3-8CE5-477D-B816-4C7268736791}">
      <text>
        <r>
          <rPr>
            <b/>
            <sz val="9"/>
            <color indexed="81"/>
            <rFont val="Tahoma"/>
            <family val="2"/>
          </rPr>
          <t>Humberto Leon Zea Uribe:</t>
        </r>
        <r>
          <rPr>
            <sz val="9"/>
            <color indexed="81"/>
            <rFont val="Tahoma"/>
            <family val="2"/>
          </rPr>
          <t xml:space="preserve">
Indicador de numero de escenarios existentes.</t>
        </r>
      </text>
    </comment>
    <comment ref="J170" authorId="2" shapeId="0" xr:uid="{045B0087-FF8C-42C2-9C5D-E5F756528BC0}">
      <text>
        <r>
          <rPr>
            <b/>
            <sz val="9"/>
            <color indexed="81"/>
            <rFont val="Tahoma"/>
            <family val="2"/>
          </rPr>
          <t>Humberto Leon Zea Uribe:</t>
        </r>
        <r>
          <rPr>
            <sz val="9"/>
            <color indexed="81"/>
            <rFont val="Tahoma"/>
            <family val="2"/>
          </rPr>
          <t xml:space="preserve">
Indicador de numero de escenarios existentes.</t>
        </r>
      </text>
    </comment>
    <comment ref="K170" authorId="2" shapeId="0" xr:uid="{FBDCE321-2EC7-4D75-8B5C-CCAE710BC495}">
      <text>
        <r>
          <rPr>
            <b/>
            <sz val="9"/>
            <color indexed="81"/>
            <rFont val="Tahoma"/>
            <family val="2"/>
          </rPr>
          <t>Humberto Leon Zea Uribe:</t>
        </r>
        <r>
          <rPr>
            <sz val="9"/>
            <color indexed="81"/>
            <rFont val="Tahoma"/>
            <family val="2"/>
          </rPr>
          <t xml:space="preserve">
Indicador de numero de escenarios existentes.</t>
        </r>
      </text>
    </comment>
    <comment ref="L170" authorId="2" shapeId="0" xr:uid="{AD6DD2E1-0A3F-4EAF-A6AD-9808D0EBFBFB}">
      <text>
        <r>
          <rPr>
            <b/>
            <sz val="9"/>
            <color indexed="81"/>
            <rFont val="Tahoma"/>
            <family val="2"/>
          </rPr>
          <t>Humberto Leon Zea Uribe:</t>
        </r>
        <r>
          <rPr>
            <sz val="9"/>
            <color indexed="81"/>
            <rFont val="Tahoma"/>
            <family val="2"/>
          </rPr>
          <t xml:space="preserve">
A partir del 2014 se relacionan losescenarios recuperados por que los existentes son los mismos. No ha cambiado el dato desde el 2013</t>
        </r>
      </text>
    </comment>
    <comment ref="M170" authorId="2" shapeId="0" xr:uid="{7617DA85-9B5D-46C4-833F-DD4A8D53F661}">
      <text>
        <r>
          <rPr>
            <b/>
            <sz val="9"/>
            <color indexed="81"/>
            <rFont val="Tahoma"/>
            <family val="2"/>
          </rPr>
          <t>Humberto Leon Zea Uribe:</t>
        </r>
        <r>
          <rPr>
            <sz val="9"/>
            <color indexed="81"/>
            <rFont val="Tahoma"/>
            <family val="2"/>
          </rPr>
          <t xml:space="preserve">
A partir del 2014 se relacionan los escenarios recuperados por que los existentes son los mismos. No ha cambiado el dato desde el 2013</t>
        </r>
      </text>
    </comment>
    <comment ref="N170" authorId="2" shapeId="0" xr:uid="{9F895958-8367-4CFE-A625-612714B0747E}">
      <text>
        <r>
          <rPr>
            <b/>
            <sz val="9"/>
            <color indexed="81"/>
            <rFont val="Tahoma"/>
            <family val="2"/>
          </rPr>
          <t>Humberto Leon Zea Uribe:</t>
        </r>
        <r>
          <rPr>
            <sz val="9"/>
            <color indexed="81"/>
            <rFont val="Tahoma"/>
            <family val="2"/>
          </rPr>
          <t xml:space="preserve">
Se realizo Mantenimiento de los escenarios deportivos, Metropolitano, unidad deportiva Pibe Valderrama, Velodromo. Consistente en arreglos menores y paisajístico.
Y Se adjudicaron las licitaciones para la remodelacion y construccion de los escenarios Estadio Beisbol Edgar Renteria, y Romelio Martinez y Coliseo Elias Chewing. Escrito por Erica alejandra:</t>
        </r>
      </text>
    </comment>
    <comment ref="O170" authorId="2" shapeId="0" xr:uid="{8CA239E5-738F-4632-A623-AFE1AF71A68E}">
      <text>
        <r>
          <rPr>
            <b/>
            <sz val="9"/>
            <color indexed="81"/>
            <rFont val="Tahoma"/>
            <family val="2"/>
          </rPr>
          <t>Humberto Leon Zea Uribe:</t>
        </r>
        <r>
          <rPr>
            <sz val="9"/>
            <color indexed="81"/>
            <rFont val="Tahoma"/>
            <family val="2"/>
          </rPr>
          <t xml:space="preserve">
Se realizo Mantenimiento de los escenarios deportivos, Metropolitano, unidad deportiva Pibe Valderrama, Velodromo. Consistente en arreglos menores y paisajístico.
Y Se adjudicaron las licitaciones para la remodelacion y construccion de los escenarios Estadio Beisbol Edgar Renteria, y Romelio Martinez y Coliseo Elias Chewing. Escrito por Erica alejandra:</t>
        </r>
      </text>
    </comment>
    <comment ref="Q172" authorId="3" shapeId="0" xr:uid="{7F134701-8E8C-413E-B280-7C8061074DFE}">
      <text>
        <r>
          <rPr>
            <b/>
            <sz val="9"/>
            <color indexed="81"/>
            <rFont val="Tahoma"/>
            <family val="2"/>
          </rPr>
          <t>Letelier:</t>
        </r>
        <r>
          <rPr>
            <sz val="9"/>
            <color indexed="81"/>
            <rFont val="Tahoma"/>
            <family val="2"/>
          </rPr>
          <t xml:space="preserve">
Durante la vigencia 2019,no se realizaron obras de construcción, pero si actividades de mantenimiento y conservación de los escenarios deportivos construidos y adecuados en el 2018
</t>
        </r>
      </text>
    </comment>
    <comment ref="Q208" authorId="4" shapeId="0" xr:uid="{37F7C165-CB38-4C41-8D0C-5B85B25B5814}">
      <text>
        <r>
          <rPr>
            <b/>
            <sz val="9"/>
            <color indexed="81"/>
            <rFont val="Tahoma"/>
            <family val="2"/>
          </rPr>
          <t xml:space="preserve">Humberto Leon Zea Uribe: </t>
        </r>
        <r>
          <rPr>
            <sz val="9"/>
            <color indexed="81"/>
            <rFont val="Tahoma"/>
            <family val="2"/>
          </rPr>
          <t xml:space="preserve">
Competencia Area Metropolitana
</t>
        </r>
      </text>
    </comment>
    <comment ref="M209" authorId="2" shapeId="0" xr:uid="{7E4112EC-5F0F-4A84-BF03-BB59B5F2F917}">
      <text>
        <r>
          <rPr>
            <b/>
            <sz val="9"/>
            <color indexed="81"/>
            <rFont val="Tahoma"/>
            <family val="2"/>
          </rPr>
          <t>Humberto Leon Zea Uribe:</t>
        </r>
        <r>
          <rPr>
            <sz val="9"/>
            <color indexed="81"/>
            <rFont val="Tahoma"/>
            <family val="2"/>
          </rPr>
          <t xml:space="preserve">
El dato esta dividido asi: Camiones: 3,675; Tacto camiones: 826 y Volquetas: 577</t>
        </r>
      </text>
    </comment>
    <comment ref="Q210" authorId="4" shapeId="0" xr:uid="{2C16C926-F615-4B7D-9DE8-6429DA4B648E}">
      <text>
        <r>
          <rPr>
            <b/>
            <sz val="9"/>
            <color indexed="81"/>
            <rFont val="Tahoma"/>
            <family val="2"/>
          </rPr>
          <t xml:space="preserve">Humberto Leon Zea Uribe: </t>
        </r>
        <r>
          <rPr>
            <sz val="9"/>
            <color indexed="81"/>
            <rFont val="Tahoma"/>
            <family val="2"/>
          </rPr>
          <t>La tasa de motorización fue calculada como: Cantidad de Vehículos automotores registrados activos diferentes a los de las catagorias industrial y Agricolas. (184.833/Población DANE x 1.000). Se actualizó la información asociada a la población estimada de Barranquilla para bel 2,019 con 1,243,056 según el DANE, https://www.dane.gov.co/index,php/estadisticas-por-tema/demografía-y-población/proyecciones-de-poblacion.</t>
        </r>
      </text>
    </comment>
    <comment ref="C213" authorId="5" shapeId="0" xr:uid="{824DC556-714C-40E2-AAB2-89027732B6F0}">
      <text>
        <r>
          <rPr>
            <sz val="9"/>
            <color indexed="81"/>
            <rFont val="Tahoma"/>
            <family val="2"/>
          </rPr>
          <t>Aun cuando la vicitima fallece meses despues de la ocurrencia del accidente.</t>
        </r>
      </text>
    </comment>
    <comment ref="C214" authorId="5" shapeId="0" xr:uid="{843039AA-9054-49B6-B92A-E25EB49E0561}">
      <text>
        <r>
          <rPr>
            <sz val="9"/>
            <color indexed="81"/>
            <rFont val="Tahoma"/>
            <family val="2"/>
          </rPr>
          <t>Vicitmas que fallecieron en el sitio del accidente, es decir por causa directa del siniestro</t>
        </r>
      </text>
    </comment>
    <comment ref="L226" authorId="2" shapeId="0" xr:uid="{11C6D220-8955-4A07-91B4-D5C7E160F5E1}">
      <text>
        <r>
          <rPr>
            <b/>
            <sz val="9"/>
            <color indexed="81"/>
            <rFont val="Tahoma"/>
            <family val="2"/>
          </rPr>
          <t>Humberto Leon Zea Uribe:</t>
        </r>
        <r>
          <rPr>
            <sz val="9"/>
            <color indexed="81"/>
            <rFont val="Tahoma"/>
            <family val="2"/>
          </rPr>
          <t xml:space="preserve">
La finalizacion de las obras de saneamiento de los caños de la cuenca oriental, termino en el 2013.</t>
        </r>
      </text>
    </comment>
    <comment ref="M226" authorId="2" shapeId="0" xr:uid="{ED6A8E08-12E6-4909-B0DB-B7808ABB377C}">
      <text>
        <r>
          <rPr>
            <b/>
            <sz val="9"/>
            <color indexed="81"/>
            <rFont val="Tahoma"/>
            <family val="2"/>
          </rPr>
          <t>Humberto Leon Zea Uribe:</t>
        </r>
        <r>
          <rPr>
            <sz val="9"/>
            <color indexed="81"/>
            <rFont val="Tahoma"/>
            <family val="2"/>
          </rPr>
          <t xml:space="preserve">
Información suministrada por Nestor Paternina Agencia de Infraestructura ADI</t>
        </r>
      </text>
    </comment>
    <comment ref="N226" authorId="2" shapeId="0" xr:uid="{23534274-4604-4D58-B66B-750974198D65}">
      <text>
        <r>
          <rPr>
            <b/>
            <sz val="9"/>
            <color indexed="81"/>
            <rFont val="Tahoma"/>
            <family val="2"/>
          </rPr>
          <t>Humberto Leon Zea Uribe:</t>
        </r>
        <r>
          <rPr>
            <sz val="9"/>
            <color indexed="81"/>
            <rFont val="Tahoma"/>
            <family val="2"/>
          </rPr>
          <t xml:space="preserve">
Información suministrada por Rodrigo Ariza Agencia de Infraestructura ADI. </t>
        </r>
      </text>
    </comment>
    <comment ref="O226" authorId="2" shapeId="0" xr:uid="{F59DDB58-DC68-498D-A31F-3A322AA6A640}">
      <text>
        <r>
          <rPr>
            <b/>
            <sz val="9"/>
            <color indexed="81"/>
            <rFont val="Tahoma"/>
            <family val="2"/>
          </rPr>
          <t>Humberto Leon Zea Uribe:</t>
        </r>
        <r>
          <rPr>
            <sz val="9"/>
            <color indexed="81"/>
            <rFont val="Tahoma"/>
            <family val="2"/>
          </rPr>
          <t xml:space="preserve">
Información suministrada por Rodrigo Ariza Agencia de Infraestructura ADI. </t>
        </r>
      </text>
    </comment>
    <comment ref="R226" authorId="6" shapeId="0" xr:uid="{94E4C470-4DF6-425F-A140-C26EED3E2929}">
      <text>
        <r>
          <rPr>
            <b/>
            <sz val="9"/>
            <color indexed="81"/>
            <rFont val="Tahoma"/>
            <family val="2"/>
          </rPr>
          <t>PC:</t>
        </r>
        <r>
          <rPr>
            <sz val="9"/>
            <color indexed="81"/>
            <rFont val="Tahoma"/>
            <family val="2"/>
          </rPr>
          <t xml:space="preserve">
se conatinua trabajando con las comunidades sobre conciencia ambiental y limpiezas superficiales 
</t>
        </r>
      </text>
    </comment>
    <comment ref="T226" authorId="7" shapeId="0" xr:uid="{AC9D8287-C754-4AD2-95D4-7054B65AC4C8}">
      <text>
        <r>
          <rPr>
            <b/>
            <sz val="9"/>
            <color indexed="81"/>
            <rFont val="Tahoma"/>
            <family val="2"/>
          </rPr>
          <t xml:space="preserve">GEORGIE RODRIGUEZ : Se continua con la labor de sensibilizacion y concientizacion en los distintintos caños y cuerpo de agua.
</t>
        </r>
        <r>
          <rPr>
            <sz val="9"/>
            <color indexed="81"/>
            <rFont val="Tahoma"/>
            <family val="2"/>
          </rPr>
          <t xml:space="preserve">
</t>
        </r>
      </text>
    </comment>
    <comment ref="M227" authorId="2" shapeId="0" xr:uid="{145A8760-EABA-4D9F-928C-C64B7A640A54}">
      <text>
        <r>
          <rPr>
            <b/>
            <sz val="9"/>
            <color indexed="81"/>
            <rFont val="Tahoma"/>
            <family val="2"/>
          </rPr>
          <t>Humberto Leon Zea Uribe:</t>
        </r>
        <r>
          <rPr>
            <sz val="9"/>
            <color indexed="81"/>
            <rFont val="Tahoma"/>
            <family val="2"/>
          </rPr>
          <t xml:space="preserve">
Información suministrada por Nestor Paternina Agencia de Infraestructura ADI</t>
        </r>
      </text>
    </comment>
    <comment ref="N227" authorId="2" shapeId="0" xr:uid="{906182CD-3B34-4473-8220-6BC53D54BCAE}">
      <text>
        <r>
          <rPr>
            <b/>
            <sz val="9"/>
            <color indexed="81"/>
            <rFont val="Tahoma"/>
            <family val="2"/>
          </rPr>
          <t>Humberto Leon Zea Uribe:</t>
        </r>
        <r>
          <rPr>
            <sz val="9"/>
            <color indexed="81"/>
            <rFont val="Tahoma"/>
            <family val="2"/>
          </rPr>
          <t xml:space="preserve">
Información suministrada por Rodrigo Ariza Agencia de Infraestructura ADI. (15,949 Mts2 Limpiezas de caños y 2,100 Mts2 canalización de caños)</t>
        </r>
      </text>
    </comment>
    <comment ref="O227" authorId="2" shapeId="0" xr:uid="{8C5341E7-2D6A-46FF-A757-8BE36955A30A}">
      <text>
        <r>
          <rPr>
            <b/>
            <sz val="9"/>
            <color indexed="81"/>
            <rFont val="Tahoma"/>
            <family val="2"/>
          </rPr>
          <t>Humberto Leon Zea Uribe:</t>
        </r>
        <r>
          <rPr>
            <sz val="9"/>
            <color indexed="81"/>
            <rFont val="Tahoma"/>
            <family val="2"/>
          </rPr>
          <t xml:space="preserve">
Información suministrada por Rodrigo Ariza Agencia de Infraestructura ADI. (15,949 Mts2 Limpiezas de caños y 2,100 Mts2 canalización de caños)</t>
        </r>
      </text>
    </comment>
    <comment ref="T227" authorId="7" shapeId="0" xr:uid="{4FDF963E-E36D-414C-AE5C-31C856962702}">
      <text>
        <r>
          <rPr>
            <b/>
            <sz val="9"/>
            <color indexed="81"/>
            <rFont val="Tahoma"/>
            <family val="2"/>
          </rPr>
          <t>GEORGIE RODRIGUEZ :</t>
        </r>
        <r>
          <rPr>
            <sz val="9"/>
            <color indexed="81"/>
            <rFont val="Tahoma"/>
            <family val="2"/>
          </rPr>
          <t xml:space="preserve">Se limpió el arroyo Don Juan y los puntos críticos de la avenida circunvalar a través oficina de servicios públicos y la triple a </t>
        </r>
      </text>
    </comment>
    <comment ref="M228" authorId="2" shapeId="0" xr:uid="{F8F3600C-A220-40F1-BB90-4981C67E7485}">
      <text>
        <r>
          <rPr>
            <b/>
            <sz val="9"/>
            <color indexed="81"/>
            <rFont val="Tahoma"/>
            <family val="2"/>
          </rPr>
          <t>Humberto Leon Zea Uribe:</t>
        </r>
        <r>
          <rPr>
            <sz val="9"/>
            <color indexed="81"/>
            <rFont val="Tahoma"/>
            <family val="2"/>
          </rPr>
          <t xml:space="preserve">
Información suministrada por Rodrigo Ariza, de Foro Hidrico.</t>
        </r>
      </text>
    </comment>
    <comment ref="N228" authorId="2" shapeId="0" xr:uid="{34DD5589-6639-4AF9-A8C6-494AC1141A14}">
      <text>
        <r>
          <rPr>
            <b/>
            <sz val="9"/>
            <color indexed="81"/>
            <rFont val="Tahoma"/>
            <family val="2"/>
          </rPr>
          <t>Humberto Leon Zea Uribe:</t>
        </r>
        <r>
          <rPr>
            <sz val="9"/>
            <color indexed="81"/>
            <rFont val="Tahoma"/>
            <family val="2"/>
          </rPr>
          <t xml:space="preserve">
Información suministrada por Rodrigo Ariza Agencia de Infraestructura ADI. En metros cuadrados</t>
        </r>
      </text>
    </comment>
    <comment ref="O228" authorId="2" shapeId="0" xr:uid="{0641E1DE-F952-4650-AC44-6BF0D56E68B4}">
      <text>
        <r>
          <rPr>
            <b/>
            <sz val="9"/>
            <color indexed="81"/>
            <rFont val="Tahoma"/>
            <family val="2"/>
          </rPr>
          <t>Humberto Leon Zea Uribe:</t>
        </r>
        <r>
          <rPr>
            <sz val="9"/>
            <color indexed="81"/>
            <rFont val="Tahoma"/>
            <family val="2"/>
          </rPr>
          <t xml:space="preserve">
Información suministrada por Rodrigo Ariza Agencia de Infraestructura ADI. En metros cuadrados</t>
        </r>
      </text>
    </comment>
    <comment ref="R228" authorId="6" shapeId="0" xr:uid="{F2D51383-D2E2-4164-8F2D-AD5D9DC793F2}">
      <text>
        <r>
          <rPr>
            <b/>
            <sz val="9"/>
            <color indexed="81"/>
            <rFont val="Tahoma"/>
            <family val="2"/>
          </rPr>
          <t>PC:</t>
        </r>
        <r>
          <rPr>
            <sz val="9"/>
            <color indexed="81"/>
            <rFont val="Tahoma"/>
            <family val="2"/>
          </rPr>
          <t xml:space="preserve">
se recuperan 
36 parques
54,322 metros cuadrados
5,000 arboles replantados</t>
        </r>
      </text>
    </comment>
    <comment ref="T228" authorId="7" shapeId="0" xr:uid="{AF609425-F5AB-4CF9-8BEB-B8A0E91F4B90}">
      <text>
        <r>
          <rPr>
            <b/>
            <sz val="9"/>
            <color indexed="81"/>
            <rFont val="Tahoma"/>
            <family val="2"/>
          </rPr>
          <t>GEORGIE RODRIGUEZ :</t>
        </r>
        <r>
          <rPr>
            <sz val="9"/>
            <color indexed="81"/>
            <rFont val="Tahoma"/>
            <family val="2"/>
          </rPr>
          <t>Información correspondiente a metros cuadrados de 34 parques intervenidos en cuanto a arborización y paisajismo</t>
        </r>
        <r>
          <rPr>
            <b/>
            <sz val="9"/>
            <color indexed="81"/>
            <rFont val="Tahoma"/>
            <family val="2"/>
          </rPr>
          <t xml:space="preserve"> </t>
        </r>
      </text>
    </comment>
    <comment ref="M229" authorId="2" shapeId="0" xr:uid="{5514E005-FD24-4ADF-82BA-6FED804116EA}">
      <text>
        <r>
          <rPr>
            <b/>
            <sz val="9"/>
            <color indexed="81"/>
            <rFont val="Tahoma"/>
            <family val="2"/>
          </rPr>
          <t>Humberto Leon Zea Uribe:</t>
        </r>
        <r>
          <rPr>
            <sz val="9"/>
            <color indexed="81"/>
            <rFont val="Tahoma"/>
            <family val="2"/>
          </rPr>
          <t xml:space="preserve">
Información suministrada por el DAMAB</t>
        </r>
      </text>
    </comment>
    <comment ref="N229" authorId="2" shapeId="0" xr:uid="{3083C46D-4335-4E8A-8E38-4D8D3567F997}">
      <text>
        <r>
          <rPr>
            <b/>
            <sz val="9"/>
            <color indexed="81"/>
            <rFont val="Tahoma"/>
            <family val="2"/>
          </rPr>
          <t>Humberto Leon Zea Uribe:</t>
        </r>
        <r>
          <rPr>
            <sz val="9"/>
            <color indexed="81"/>
            <rFont val="Tahoma"/>
            <family val="2"/>
          </rPr>
          <t xml:space="preserve">
Información suministrada por Abraham Adie Barranquilla Verde</t>
        </r>
      </text>
    </comment>
    <comment ref="O229" authorId="2" shapeId="0" xr:uid="{AA53D7D2-997D-4330-82DF-19B0B37885D9}">
      <text>
        <r>
          <rPr>
            <b/>
            <sz val="9"/>
            <color indexed="81"/>
            <rFont val="Tahoma"/>
            <family val="2"/>
          </rPr>
          <t>Humberto Leon Zea Uribe:</t>
        </r>
        <r>
          <rPr>
            <sz val="9"/>
            <color indexed="81"/>
            <rFont val="Tahoma"/>
            <family val="2"/>
          </rPr>
          <t xml:space="preserve">
Información suministrada por Abraham Adie Barranquilla Verde</t>
        </r>
      </text>
    </comment>
    <comment ref="M230" authorId="2" shapeId="0" xr:uid="{D80ABA09-3D6D-41E6-B1E0-964354F54132}">
      <text>
        <r>
          <rPr>
            <b/>
            <sz val="9"/>
            <color indexed="81"/>
            <rFont val="Tahoma"/>
            <family val="2"/>
          </rPr>
          <t>Humberto Leon Zea Uribe:</t>
        </r>
        <r>
          <rPr>
            <sz val="9"/>
            <color indexed="81"/>
            <rFont val="Tahoma"/>
            <family val="2"/>
          </rPr>
          <t xml:space="preserve">
Información suministrada por el DAMAB</t>
        </r>
      </text>
    </comment>
    <comment ref="N230" authorId="2" shapeId="0" xr:uid="{EEAF4545-65C2-46AC-A4FF-E193F3F52EAC}">
      <text>
        <r>
          <rPr>
            <b/>
            <sz val="9"/>
            <color indexed="81"/>
            <rFont val="Tahoma"/>
            <family val="2"/>
          </rPr>
          <t>Humberto Leon Zea Uribe:</t>
        </r>
        <r>
          <rPr>
            <sz val="9"/>
            <color indexed="81"/>
            <rFont val="Tahoma"/>
            <family val="2"/>
          </rPr>
          <t xml:space="preserve">
Información suministrada por Abraham Adie Barranquilla Verde</t>
        </r>
      </text>
    </comment>
    <comment ref="O230" authorId="2" shapeId="0" xr:uid="{463A6806-4BF3-4BE9-9435-A50A657E86CC}">
      <text>
        <r>
          <rPr>
            <b/>
            <sz val="9"/>
            <color indexed="81"/>
            <rFont val="Tahoma"/>
            <family val="2"/>
          </rPr>
          <t>Humberto Leon Zea Uribe:</t>
        </r>
        <r>
          <rPr>
            <sz val="9"/>
            <color indexed="81"/>
            <rFont val="Tahoma"/>
            <family val="2"/>
          </rPr>
          <t xml:space="preserve">
Información suministrada por Abraham Adie Barranquilla Verde</t>
        </r>
      </text>
    </comment>
    <comment ref="M231" authorId="2" shapeId="0" xr:uid="{72221084-4689-43E3-B3F7-99997C27E25E}">
      <text>
        <r>
          <rPr>
            <b/>
            <sz val="9"/>
            <color indexed="81"/>
            <rFont val="Tahoma"/>
            <family val="2"/>
          </rPr>
          <t>Humberto Leon Zea Uribe:</t>
        </r>
        <r>
          <rPr>
            <sz val="9"/>
            <color indexed="81"/>
            <rFont val="Tahoma"/>
            <family val="2"/>
          </rPr>
          <t xml:space="preserve">
Información suministrada por el DAMAB</t>
        </r>
      </text>
    </comment>
    <comment ref="N231" authorId="2" shapeId="0" xr:uid="{BA3D0143-1A2F-4A58-9C5E-343BFBB58BCA}">
      <text>
        <r>
          <rPr>
            <b/>
            <sz val="9"/>
            <color indexed="81"/>
            <rFont val="Tahoma"/>
            <family val="2"/>
          </rPr>
          <t>Humberto Leon Zea Uribe:</t>
        </r>
        <r>
          <rPr>
            <sz val="9"/>
            <color indexed="81"/>
            <rFont val="Tahoma"/>
            <family val="2"/>
          </rPr>
          <t xml:space="preserve">
Información suministrada por Abraham Adie Barranquilla Verde</t>
        </r>
      </text>
    </comment>
    <comment ref="O231" authorId="2" shapeId="0" xr:uid="{EAA8A854-0737-4C97-B78B-FC676A287442}">
      <text>
        <r>
          <rPr>
            <b/>
            <sz val="9"/>
            <color indexed="81"/>
            <rFont val="Tahoma"/>
            <family val="2"/>
          </rPr>
          <t>Humberto Leon Zea Uribe:</t>
        </r>
        <r>
          <rPr>
            <sz val="9"/>
            <color indexed="81"/>
            <rFont val="Tahoma"/>
            <family val="2"/>
          </rPr>
          <t xml:space="preserve">
Información suministrada por Abraham Adie Barranquilla Verde</t>
        </r>
      </text>
    </comment>
    <comment ref="P231" authorId="2" shapeId="0" xr:uid="{4A0A16EE-B435-4217-B20B-2C6BA3D4669C}">
      <text>
        <r>
          <rPr>
            <b/>
            <sz val="9"/>
            <color indexed="81"/>
            <rFont val="Tahoma"/>
            <family val="2"/>
          </rPr>
          <t>Humberto Leon Zea Uribe:</t>
        </r>
        <r>
          <rPr>
            <sz val="9"/>
            <color indexed="81"/>
            <rFont val="Tahoma"/>
            <family val="2"/>
          </rPr>
          <t xml:space="preserve">
Información suministrada por Abraham Adie Barranquilla Verde</t>
        </r>
      </text>
    </comment>
    <comment ref="Q231" authorId="2" shapeId="0" xr:uid="{84542ECC-D3EA-4D0A-A1F6-2F78CC4BD714}">
      <text>
        <r>
          <rPr>
            <b/>
            <sz val="9"/>
            <color indexed="81"/>
            <rFont val="Tahoma"/>
            <family val="2"/>
          </rPr>
          <t>Humberto Leon Zea Uribe:</t>
        </r>
        <r>
          <rPr>
            <sz val="9"/>
            <color indexed="81"/>
            <rFont val="Tahoma"/>
            <family val="2"/>
          </rPr>
          <t xml:space="preserve">
Información suministrada por Abraham Adie Barranquilla Verde</t>
        </r>
      </text>
    </comment>
    <comment ref="M232" authorId="2" shapeId="0" xr:uid="{17B5BF0B-342E-4C88-87DC-B4D3820633D2}">
      <text>
        <r>
          <rPr>
            <b/>
            <sz val="9"/>
            <color indexed="81"/>
            <rFont val="Tahoma"/>
            <family val="2"/>
          </rPr>
          <t>Humberto Leon Zea Uribe:</t>
        </r>
        <r>
          <rPr>
            <sz val="9"/>
            <color indexed="81"/>
            <rFont val="Tahoma"/>
            <family val="2"/>
          </rPr>
          <t xml:space="preserve">
Informción suministrada por el DAMAB</t>
        </r>
      </text>
    </comment>
    <comment ref="N232" authorId="2" shapeId="0" xr:uid="{A1BFE800-D8CC-4F25-AC20-DE2915C165B0}">
      <text>
        <r>
          <rPr>
            <b/>
            <sz val="9"/>
            <color indexed="81"/>
            <rFont val="Tahoma"/>
            <family val="2"/>
          </rPr>
          <t>Humberto Leon Zea Uribe:</t>
        </r>
        <r>
          <rPr>
            <sz val="9"/>
            <color indexed="81"/>
            <rFont val="Tahoma"/>
            <family val="2"/>
          </rPr>
          <t xml:space="preserve">
Información suministrada por Abraham Adie Barranquilla Verde</t>
        </r>
      </text>
    </comment>
    <comment ref="O232" authorId="2" shapeId="0" xr:uid="{33386857-7C19-4642-B868-2BD15CB6C82A}">
      <text>
        <r>
          <rPr>
            <b/>
            <sz val="9"/>
            <color indexed="81"/>
            <rFont val="Tahoma"/>
            <family val="2"/>
          </rPr>
          <t>Humberto Leon Zea Uribe:</t>
        </r>
        <r>
          <rPr>
            <sz val="9"/>
            <color indexed="81"/>
            <rFont val="Tahoma"/>
            <family val="2"/>
          </rPr>
          <t xml:space="preserve">
Información suministrada por Abraham Adie Barranquilla Verde</t>
        </r>
      </text>
    </comment>
    <comment ref="M233" authorId="2" shapeId="0" xr:uid="{5D0BD278-60AD-4745-A8AA-4F504D131F7B}">
      <text>
        <r>
          <rPr>
            <b/>
            <sz val="9"/>
            <color indexed="81"/>
            <rFont val="Tahoma"/>
            <family val="2"/>
          </rPr>
          <t>Humberto Leon Zea Uribe:</t>
        </r>
        <r>
          <rPr>
            <sz val="9"/>
            <color indexed="81"/>
            <rFont val="Tahoma"/>
            <family val="2"/>
          </rPr>
          <t xml:space="preserve">
Información suministrada por el DAMAB</t>
        </r>
      </text>
    </comment>
    <comment ref="N233" authorId="2" shapeId="0" xr:uid="{F8F44AB5-5F98-4E65-AADE-B3355FAB2588}">
      <text>
        <r>
          <rPr>
            <b/>
            <sz val="9"/>
            <color indexed="81"/>
            <rFont val="Tahoma"/>
            <family val="2"/>
          </rPr>
          <t>Humberto Leon Zea Uribe:</t>
        </r>
        <r>
          <rPr>
            <sz val="9"/>
            <color indexed="81"/>
            <rFont val="Tahoma"/>
            <family val="2"/>
          </rPr>
          <t xml:space="preserve">
Información suministrada por Abraham Adie Barranquilla Verde</t>
        </r>
      </text>
    </comment>
    <comment ref="O233" authorId="2" shapeId="0" xr:uid="{2D51C58A-D611-44A5-9114-90201E6ADFE8}">
      <text>
        <r>
          <rPr>
            <b/>
            <sz val="9"/>
            <color indexed="81"/>
            <rFont val="Tahoma"/>
            <family val="2"/>
          </rPr>
          <t>Humberto Leon Zea Uribe:</t>
        </r>
        <r>
          <rPr>
            <sz val="9"/>
            <color indexed="81"/>
            <rFont val="Tahoma"/>
            <family val="2"/>
          </rPr>
          <t xml:space="preserve">
Información suministrada por Abraham Adie Barranquilla Verde</t>
        </r>
      </text>
    </comment>
    <comment ref="N234" authorId="2" shapeId="0" xr:uid="{C04C4650-BC6C-48DF-A84F-6C31B1AB92BF}">
      <text>
        <r>
          <rPr>
            <b/>
            <sz val="9"/>
            <color indexed="81"/>
            <rFont val="Tahoma"/>
            <family val="2"/>
          </rPr>
          <t>Humberto Leon Zea Uribe:</t>
        </r>
        <r>
          <rPr>
            <sz val="9"/>
            <color indexed="81"/>
            <rFont val="Tahoma"/>
            <family val="2"/>
          </rPr>
          <t xml:space="preserve">
Información suministrada por Abraham Adie Barranquilla Verde</t>
        </r>
      </text>
    </comment>
    <comment ref="O234" authorId="2" shapeId="0" xr:uid="{D9E42C88-CC36-4EF2-841A-A2B4A6A4A6CA}">
      <text>
        <r>
          <rPr>
            <b/>
            <sz val="9"/>
            <color indexed="81"/>
            <rFont val="Tahoma"/>
            <family val="2"/>
          </rPr>
          <t>Humberto Leon Zea Uribe:</t>
        </r>
        <r>
          <rPr>
            <sz val="9"/>
            <color indexed="81"/>
            <rFont val="Tahoma"/>
            <family val="2"/>
          </rPr>
          <t xml:space="preserve">
Información suministrada por Abraham Adie Barranquilla Verde</t>
        </r>
      </text>
    </comment>
    <comment ref="N246" authorId="2" shapeId="0" xr:uid="{C5D02792-04B1-4D1F-AEF3-E1FB8808C69B}">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O246" authorId="2" shapeId="0" xr:uid="{C21EB9FB-1820-4DE4-9637-743BF5DA25FC}">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P246" authorId="2" shapeId="0" xr:uid="{C42AD6E6-07BA-4830-BB0D-8ACB102F0EE8}">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Q246" authorId="2" shapeId="0" xr:uid="{656F158D-E127-48C0-A5DB-855A9B0F8781}">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N247" authorId="2" shapeId="0" xr:uid="{84F78616-E904-4304-9393-85D4AB2F292F}">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O247" authorId="2" shapeId="0" xr:uid="{A64B6EB7-174D-4BAE-BA1D-3D6E0337C318}">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P247" authorId="2" shapeId="0" xr:uid="{0D3B00A2-B785-49D9-9FD7-AC6594824854}">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Q247" authorId="2" shapeId="0" xr:uid="{9C4814C0-7119-4FEF-ADC6-BD37B19EDD7F}">
      <text>
        <r>
          <rPr>
            <b/>
            <sz val="9"/>
            <color indexed="81"/>
            <rFont val="Tahoma"/>
            <family val="2"/>
          </rPr>
          <t>Humberto Leon Zea Uribe:</t>
        </r>
        <r>
          <rPr>
            <sz val="9"/>
            <color indexed="81"/>
            <rFont val="Tahoma"/>
            <family val="2"/>
          </rPr>
          <t xml:space="preserve">
Información suministrada por Luis Olivos de Secretaría Distrital de Gobierno</t>
        </r>
      </text>
    </comment>
    <comment ref="L249" authorId="2" shapeId="0" xr:uid="{9BAB73A2-2D27-4815-BBBD-EB2ADE6E915E}">
      <text>
        <r>
          <rPr>
            <b/>
            <sz val="9"/>
            <color indexed="81"/>
            <rFont val="Tahoma"/>
            <family val="2"/>
          </rPr>
          <t>Humberto Leon Zea Uribe:</t>
        </r>
        <r>
          <rPr>
            <sz val="9"/>
            <color indexed="81"/>
            <rFont val="Tahoma"/>
            <family val="2"/>
          </rPr>
          <t xml:space="preserve">
Teniendo en cuenta el resultado del  Estudio de Riesgo del Salao II y Loma Roja, el cual posee 4 escenarios de intervención, el valor mostrado es el que presenta un mayor número de hectareas en Riesgo No Mitigable.  Salao II -34 has y Loma Roja 7,9 has (Dato proporcionado por la Secretaria de Planeación)
</t>
        </r>
      </text>
    </comment>
    <comment ref="M249" authorId="2" shapeId="0" xr:uid="{7605C2F8-8B3A-4649-A967-DE267F4A4A4B}">
      <text>
        <r>
          <rPr>
            <b/>
            <sz val="9"/>
            <color indexed="81"/>
            <rFont val="Tahoma"/>
            <family val="2"/>
          </rPr>
          <t>Humberto Leon Zea Uribe:</t>
        </r>
        <r>
          <rPr>
            <sz val="9"/>
            <color indexed="81"/>
            <rFont val="Tahoma"/>
            <family val="2"/>
          </rPr>
          <t xml:space="preserve">
Teniendo en cuenta el resultado del  Estudio de Riesgo del Salao II y Loma Roja, el cual posee 4 escenarios de intervención, el valor mostrado es el que presenta un mayor número de hectareas en Riesgo No Mitigable.  Salao II -34 has y Loma Roja 7,9 has (Dato proporcionado por la Secretaria de Planeación)
</t>
        </r>
      </text>
    </comment>
    <comment ref="N249" authorId="2" shapeId="0" xr:uid="{BBBCE8ED-A75A-4A8E-86F3-07A02CFB7D82}">
      <text>
        <r>
          <rPr>
            <b/>
            <sz val="9"/>
            <color indexed="81"/>
            <rFont val="Tahoma"/>
            <family val="2"/>
          </rPr>
          <t>Humberto Leon Zea Uribe:</t>
        </r>
        <r>
          <rPr>
            <sz val="9"/>
            <color indexed="81"/>
            <rFont val="Tahoma"/>
            <family val="2"/>
          </rPr>
          <t xml:space="preserve">
Teniendo en cuenta el resultado del  Estudio de Riesgo del Salao II y Loma Roja, el cual posee 4 escenarios de intervención, el valor mostrado es el que presenta un mayor número de hectareas en Riesgo No Mitigable.  Salao II -34 has y Loma Roja 7,9 has (Dato proporcionado por la Secretaria de Planeación)
</t>
        </r>
      </text>
    </comment>
    <comment ref="O249" authorId="2" shapeId="0" xr:uid="{376186EC-8508-43F3-B11F-2DD5198C0403}">
      <text>
        <r>
          <rPr>
            <b/>
            <sz val="9"/>
            <color indexed="81"/>
            <rFont val="Tahoma"/>
            <family val="2"/>
          </rPr>
          <t>Humberto Leon Zea Uribe:</t>
        </r>
        <r>
          <rPr>
            <sz val="9"/>
            <color indexed="81"/>
            <rFont val="Tahoma"/>
            <family val="2"/>
          </rPr>
          <t xml:space="preserve">
Teniendo en cuenta el resultado del  Estudio de Riesgo del Salao II y Loma Roja, el cual posee 4 escenarios de intervención, el valor mostrado es el que presenta un mayor número de hectareas en Riesgo No Mitigable.  Salao II -34 has y Loma Roja 7,9 has (Dato proporcionado por la Secretaria de Planeación)
</t>
        </r>
      </text>
    </comment>
    <comment ref="Q249" authorId="2" shapeId="0" xr:uid="{15290D6D-56BE-4C7C-AB05-5842C373B5EC}">
      <text>
        <r>
          <rPr>
            <b/>
            <sz val="9"/>
            <color indexed="81"/>
            <rFont val="Tahoma"/>
            <family val="2"/>
          </rPr>
          <t>Humberto Leon Zea Uribe:</t>
        </r>
        <r>
          <rPr>
            <sz val="9"/>
            <color indexed="81"/>
            <rFont val="Tahoma"/>
            <family val="2"/>
          </rPr>
          <t xml:space="preserve">
Teniendo en cuenta el resultado del  Estudio de Riesgo del Salao II y Loma Roja, el cual posee 4 escenarios de intervención, el valor mostrado es el que presenta un mayor número de hectareas en Riesgo No Mitigable.  Salao II -34 has y Loma Roja 7,9 has (Dato proporcionado por la Secretaria de Planeación)
</t>
        </r>
      </text>
    </comment>
    <comment ref="L250" authorId="2" shapeId="0" xr:uid="{07AFBF5C-D883-45E6-ABA0-8EA173CD3189}">
      <text>
        <r>
          <rPr>
            <b/>
            <sz val="9"/>
            <color indexed="81"/>
            <rFont val="Tahoma"/>
            <family val="2"/>
          </rPr>
          <t>Humberto Leon Zea Uribe:</t>
        </r>
        <r>
          <rPr>
            <sz val="9"/>
            <color indexed="81"/>
            <rFont val="Tahoma"/>
            <family val="2"/>
          </rPr>
          <t xml:space="preserve">
Según los registros en la vigencia 2014 no hubo instalaciones de redes de monitoreo en el área urbana. Las redes de monitoreo que estan instaladas, una en la estación Triple A Recreo y la otra en Transelca fueron instaladas en el marco del convenio Plan de Choque de Campo Alegre en el año 2012.
</t>
        </r>
      </text>
    </comment>
    <comment ref="L251" authorId="2" shapeId="0" xr:uid="{90C73DE1-881E-480C-A094-139145B4BAC9}">
      <text>
        <r>
          <rPr>
            <b/>
            <sz val="9"/>
            <color indexed="81"/>
            <rFont val="Tahoma"/>
            <family val="2"/>
          </rPr>
          <t>Humberto Leon Zea Uribe:</t>
        </r>
        <r>
          <rPr>
            <sz val="9"/>
            <color indexed="81"/>
            <rFont val="Tahoma"/>
            <family val="2"/>
          </rPr>
          <t xml:space="preserve">
Según el estudio de riesgo realizado para la ronda del Salao II.   Se identificaron 1835 viviendas en zonas  de Riesgo. (Dato proporcionado por la Secretaria de Planeación)
</t>
        </r>
      </text>
    </comment>
    <comment ref="L252" authorId="2" shapeId="0" xr:uid="{D9F0CB6F-E176-4B29-8023-76C233079E62}">
      <text>
        <r>
          <rPr>
            <b/>
            <sz val="9"/>
            <color indexed="81"/>
            <rFont val="Tahoma"/>
            <family val="2"/>
          </rPr>
          <t>Humberto Leon Zea Uribe:</t>
        </r>
        <r>
          <rPr>
            <sz val="9"/>
            <color indexed="81"/>
            <rFont val="Tahoma"/>
            <family val="2"/>
          </rPr>
          <t xml:space="preserve">
Se contrató a la fundación URBE FUTURO, quien se encargo de realizar el proceso de caracterización en el sector de campo alegre y otros sectores de la Ladera Occidental. En donde se identificaron 29538 viviendas en zonas  de amenaza.
</t>
        </r>
      </text>
    </comment>
    <comment ref="L253" authorId="2" shapeId="0" xr:uid="{EAA994BA-C4D5-45F9-93DF-478DC830213E}">
      <text>
        <r>
          <rPr>
            <b/>
            <sz val="9"/>
            <color indexed="81"/>
            <rFont val="Tahoma"/>
            <family val="2"/>
          </rPr>
          <t>Humberto Leon Zea Uribe:</t>
        </r>
        <r>
          <rPr>
            <sz val="9"/>
            <color indexed="81"/>
            <rFont val="Tahoma"/>
            <family val="2"/>
          </rPr>
          <t xml:space="preserve">
Según POT 2014 las hectareas consideradas como area de expansión urbana clasificada como en riesgo o amenaza son . (Dato proporcionado por la Secretaria de Planeación)
</t>
        </r>
      </text>
    </comment>
    <comment ref="L254" authorId="2" shapeId="0" xr:uid="{8D3CC6A0-E3E7-4A85-8424-CBF639FBD059}">
      <text>
        <r>
          <rPr>
            <b/>
            <sz val="9"/>
            <color indexed="81"/>
            <rFont val="Tahoma"/>
            <family val="2"/>
          </rPr>
          <t>Humberto Leon Zea Uribe:</t>
        </r>
        <r>
          <rPr>
            <sz val="9"/>
            <color indexed="81"/>
            <rFont val="Tahoma"/>
            <family val="2"/>
          </rPr>
          <t xml:space="preserve">
Según POT 2014 las hectareas consideradas como reserva forestal son 324. (Dato proporcionado por la Secretaria de Planeación)
</t>
        </r>
      </text>
    </comment>
    <comment ref="L255" authorId="2" shapeId="0" xr:uid="{F53727A1-4D30-4F3F-A64F-9E238CA8EA7C}">
      <text>
        <r>
          <rPr>
            <b/>
            <sz val="9"/>
            <color indexed="81"/>
            <rFont val="Tahoma"/>
            <family val="2"/>
          </rPr>
          <t>Humberto Leon Zea Uribe:</t>
        </r>
        <r>
          <rPr>
            <sz val="9"/>
            <color indexed="81"/>
            <rFont val="Tahoma"/>
            <family val="2"/>
          </rPr>
          <t xml:space="preserve">
Este dato fue proporcionado por el Cuerpo de Bomberos Oficial de Barranquilla.
</t>
        </r>
      </text>
    </comment>
    <comment ref="M255" authorId="2" shapeId="0" xr:uid="{9FF9FE50-0936-4741-A226-F8842C3CB983}">
      <text>
        <r>
          <rPr>
            <b/>
            <sz val="9"/>
            <color indexed="81"/>
            <rFont val="Tahoma"/>
            <family val="2"/>
          </rPr>
          <t>Humberto Leon Zea Uribe:</t>
        </r>
        <r>
          <rPr>
            <sz val="9"/>
            <color indexed="81"/>
            <rFont val="Tahoma"/>
            <family val="2"/>
          </rPr>
          <t xml:space="preserve">
Este dato fue proporcionado por el Cuerpo de Bomberos Oficial de Barranquilla.
</t>
        </r>
      </text>
    </comment>
    <comment ref="N255" authorId="2" shapeId="0" xr:uid="{55AD6F9F-89EB-4F98-9F81-10814C96268E}">
      <text>
        <r>
          <rPr>
            <b/>
            <sz val="9"/>
            <color indexed="81"/>
            <rFont val="Tahoma"/>
            <family val="2"/>
          </rPr>
          <t>Humberto Leon Zea Uribe:</t>
        </r>
        <r>
          <rPr>
            <sz val="9"/>
            <color indexed="81"/>
            <rFont val="Tahoma"/>
            <family val="2"/>
          </rPr>
          <t xml:space="preserve">
Este dato fue proporcionado por el Cuerpo de Bomberos Oficial de Barranquilla.
</t>
        </r>
      </text>
    </comment>
    <comment ref="O255" authorId="2" shapeId="0" xr:uid="{51DF94CF-A833-4146-B0F5-3C5D20DE9E24}">
      <text>
        <r>
          <rPr>
            <b/>
            <sz val="9"/>
            <color indexed="81"/>
            <rFont val="Tahoma"/>
            <family val="2"/>
          </rPr>
          <t>Humberto Leon Zea Uribe:</t>
        </r>
        <r>
          <rPr>
            <sz val="9"/>
            <color indexed="81"/>
            <rFont val="Tahoma"/>
            <family val="2"/>
          </rPr>
          <t xml:space="preserve">
Este dato fue proporcionado por el Cuerpo de Bomberos Oficial de Barranquilla.
</t>
        </r>
      </text>
    </comment>
    <comment ref="R255" authorId="5" shapeId="0" xr:uid="{91D66EB2-369E-4994-B2AD-476E68E9474D}">
      <text>
        <r>
          <rPr>
            <sz val="9"/>
            <color indexed="81"/>
            <rFont val="Tahoma"/>
            <family val="2"/>
          </rPr>
          <t>Este dato fue proporcionado por el Cuerpo de Bomberos Oficial de Barranquilla.Incendios Estructurales.</t>
        </r>
      </text>
    </comment>
    <comment ref="L256" authorId="2" shapeId="0" xr:uid="{7B0F61B3-20E8-4B41-84D7-D88ACA7DBF64}">
      <text>
        <r>
          <rPr>
            <b/>
            <sz val="9"/>
            <color indexed="81"/>
            <rFont val="Tahoma"/>
            <family val="2"/>
          </rPr>
          <t>Humberto Leon Zea Uribe:</t>
        </r>
        <r>
          <rPr>
            <sz val="9"/>
            <color indexed="81"/>
            <rFont val="Tahoma"/>
            <family val="2"/>
          </rPr>
          <t xml:space="preserve">
Se atienden todas las situaciones de emergencia que se presentan en el distrito y de acuerdo a las necesidades encontradas se proporciona una ayuda Humanitaria (Subsidios de alojamiento temporal, Materiales de construcción y diferentes kits de alimento, cocina y aseo. Durante la vigencia  2014 la base de datos de damnificados que reciben el subsidios de alojamiento temporal con recursos del distrito estaba conformada por 723 personas que representan núcleos familiares a los cuales se les disminuyó su vulnerabilidad. 
</t>
        </r>
      </text>
    </comment>
    <comment ref="M256" authorId="2" shapeId="0" xr:uid="{ADFC5DD6-95CC-453A-ACE4-42FE86BE6C75}">
      <text>
        <r>
          <rPr>
            <b/>
            <sz val="9"/>
            <color indexed="81"/>
            <rFont val="Tahoma"/>
            <family val="2"/>
          </rPr>
          <t xml:space="preserve">Humberto Leon Zea Uribe: </t>
        </r>
        <r>
          <rPr>
            <sz val="9"/>
            <color indexed="81"/>
            <rFont val="Tahoma"/>
            <family val="2"/>
          </rPr>
          <t xml:space="preserve">
Durante la vigencia 2015 la base de datos de damnificados que recibe el subsidio de alojamiento temporal con recursos del distrito estaba conformada por 768, así mismo el número de las familias que recibieron material de construcción fue de 49 y todas estas personas representan núcleos familiares a los cuales se les disminuyó su vulnerabilidad.</t>
        </r>
      </text>
    </comment>
    <comment ref="N256" authorId="2" shapeId="0" xr:uid="{01A85398-DA6B-4936-BC12-EF982106C841}">
      <text>
        <r>
          <rPr>
            <b/>
            <sz val="9"/>
            <color indexed="81"/>
            <rFont val="Tahoma"/>
            <family val="2"/>
          </rPr>
          <t xml:space="preserve">Humberto Leon Zea Uribe: </t>
        </r>
        <r>
          <rPr>
            <sz val="9"/>
            <color indexed="81"/>
            <rFont val="Tahoma"/>
            <family val="2"/>
          </rPr>
          <t xml:space="preserve">
Durante la vigencia 2016 la base de datos de damnificados que recibe el subsidio de alojamiento temporal con recursos del Fondo para la Prevención y Atención de Emergencia y Calamidades del Distrito repòrtó el pago en  Enero 607, en Febrero 607, en Marzo 597, en Abril 597, en Mayo 529, en Junio 476, en Julio 460, en Agosto 581, en Septiembre 481  , en Octubre 478, en Noviembre 468 y en Diciembre 495. Para un promedio de 531 en el 2016</t>
        </r>
      </text>
    </comment>
    <comment ref="O256" authorId="2" shapeId="0" xr:uid="{310809DF-B907-457F-B6BF-40CB39F4F480}">
      <text>
        <r>
          <rPr>
            <b/>
            <sz val="9"/>
            <color indexed="81"/>
            <rFont val="Tahoma"/>
            <family val="2"/>
          </rPr>
          <t xml:space="preserve">Humberto Leon Zea Uribe: </t>
        </r>
        <r>
          <rPr>
            <sz val="9"/>
            <color indexed="81"/>
            <rFont val="Tahoma"/>
            <family val="2"/>
          </rPr>
          <t xml:space="preserve">
Durante la vigencia 2016 la base de datos de damnificados que recibe el subsidio de alojamiento temporal con recursos del Fondo para la Prevención y Atención de Emergencia y Calamidades del Distrito repòrtó el pago en  Enero 607, en Febrero 607, en Marzo 597, en Abril 597, en Mayo 529, en Junio 476, en Julio 460, en Agosto 581, en Septiembre 481  , en Octubre 478, en Noviembre 468 y en Diciembre 495. Para un promedio de 531 en el 2016</t>
        </r>
      </text>
    </comment>
    <comment ref="Q256" authorId="8" shapeId="0" xr:uid="{862CEE44-323B-46F9-90CB-5A00F802FA7A}">
      <text>
        <r>
          <rPr>
            <b/>
            <sz val="9"/>
            <color indexed="81"/>
            <rFont val="Tahoma"/>
            <family val="2"/>
          </rPr>
          <t>SP:</t>
        </r>
        <r>
          <rPr>
            <sz val="9"/>
            <color indexed="81"/>
            <rFont val="Tahoma"/>
            <family val="2"/>
          </rPr>
          <t xml:space="preserve">
Se realizó la entrega  de  Subsidios de Alojamiento Temporal; La  base de datos de familias beneficiadas con esta ayuda humanitaria se consolida a la fecha en 1.016. de los cuales se encuentran activos y/o recibiendo el subsidio 408 familias. No obstante, se aclara que las  variaciones en el número de familias atendidas  se presentan por las siguientes razones:
1-      Dinámica de los escenarios de riesgo que presenta la  ciudad; ya que se ordena la evacuación de familias que hayan sido afectadas por alguno de estos escenarios e inmediatamente son atendidas por periodos  de tiempo determinados (temporal o indefinida) de acuerdo a la evaluación de cada caso.
2-        Depuraciones de la base de datos (Salidas), con ocasión a otorgamientos de subsidios de vivienda.
3-        Actualizaciones de documentos (Salidas), si subsana (entradas). </t>
        </r>
      </text>
    </comment>
    <comment ref="R256" authorId="8" shapeId="0" xr:uid="{8E201D1B-CA2D-4F3B-BADE-8D07DCDE5E8E}">
      <text>
        <r>
          <rPr>
            <b/>
            <sz val="9"/>
            <color indexed="81"/>
            <rFont val="Tahoma"/>
            <family val="2"/>
          </rPr>
          <t>SP:</t>
        </r>
        <r>
          <rPr>
            <sz val="9"/>
            <color indexed="81"/>
            <rFont val="Tahoma"/>
            <family val="2"/>
          </rPr>
          <t xml:space="preserve">
Se realizó la entrega  de  Subsidios de Alojamiento Temporal; al corte 339 familias se encontraban activos y/o recibiendo el subsidio. No obstante, se aclara que las  variaciones en el número de familias atendidas  se presentan por las siguientes razones:
1-      Dinámica de los escenarios de riesgo que presenta la  ciudad; ya que se ordena la evacuación de familias que hayan sido afectadas por alguno de estos escenarios e inmediatamente son atendidas por periodos  de tiempo determinados (temporal o indefinida) de acuerdo a la evaluación de cada caso.
2-        Depuraciones de la base de datos (Salidas), con ocasión a otorgamientos de subsidios de vivienda.
3-        Actualizaciones de documentos (Salidas), si subsana (entradas). </t>
        </r>
      </text>
    </comment>
    <comment ref="L257" authorId="2" shapeId="0" xr:uid="{91738D4F-939E-4E4B-BEB9-4D05C8CB0E29}">
      <text>
        <r>
          <rPr>
            <b/>
            <sz val="9"/>
            <color indexed="81"/>
            <rFont val="Tahoma"/>
            <family val="2"/>
          </rPr>
          <t>Humberto Leon Zea Uribe:</t>
        </r>
        <r>
          <rPr>
            <sz val="9"/>
            <color indexed="81"/>
            <rFont val="Tahoma"/>
            <family val="2"/>
          </rPr>
          <t xml:space="preserve">
Cabe resaltar que esta oficina no realiza directamente los  Planes de Emergencia y Contingencia  de todos los locales comerciales y de afluencia de público en la ciudad sino que revisa y proporciona los lineamientos que deben seguir para que elaboren dichos planes. Durante la vigencia 2014, se solicitaron a los estableciones comerciales de la ciudad - sitios de afluencia masiva de püblico los  Planes de Emergencia y Contingencia . Ademas desde el  año 2014 se esta realizando la actualización del Plan Distrital para la Gestión del Riesgo y la estructuración del Plan de Acción de la Ladera Occidental de Barranquilla. 
</t>
        </r>
      </text>
    </comment>
    <comment ref="L258" authorId="2" shapeId="0" xr:uid="{2C7D72E3-61D2-436E-8B30-ACDA574BE79C}">
      <text>
        <r>
          <rPr>
            <b/>
            <sz val="9"/>
            <color indexed="81"/>
            <rFont val="Tahoma"/>
            <family val="2"/>
          </rPr>
          <t>Humberto Leon Zea Uribe:</t>
        </r>
        <r>
          <rPr>
            <sz val="9"/>
            <color indexed="81"/>
            <rFont val="Tahoma"/>
            <family val="2"/>
          </rPr>
          <t xml:space="preserve">
Según la información remitida por la Oficina de Habitat de la Secretaria de Planeación Distrital, la cual es la encargada de de articular los temas de entrega de viviendas en el Distrito. El total de reubicaciones es de 1164
</t>
        </r>
      </text>
    </comment>
    <comment ref="M258" authorId="2" shapeId="0" xr:uid="{BB767B64-0915-41A4-BDC4-1BEB820BCE07}">
      <text>
        <r>
          <rPr>
            <b/>
            <sz val="9"/>
            <color indexed="81"/>
            <rFont val="Tahoma"/>
            <family val="2"/>
          </rPr>
          <t>Humberto Leon Zea Uribe:</t>
        </r>
        <r>
          <rPr>
            <sz val="9"/>
            <color indexed="81"/>
            <rFont val="Tahoma"/>
            <family val="2"/>
          </rPr>
          <t xml:space="preserve">
Según la información remitida por la oficina de Habitat de la secretaría de planeación distrital, la cual es la encargada  de articular los temas de entrega de viviendas en el distrito. El total acumulado de familias reasentadas a traves del Fondo de Adaptación es de 1585.</t>
        </r>
      </text>
    </comment>
    <comment ref="N258" authorId="2" shapeId="0" xr:uid="{5F35C04B-750A-4199-B32D-1FD47B49600B}">
      <text>
        <r>
          <rPr>
            <b/>
            <sz val="9"/>
            <color indexed="81"/>
            <rFont val="Tahoma"/>
            <family val="2"/>
          </rPr>
          <t>Humberto Leon Zea Uribe:</t>
        </r>
        <r>
          <rPr>
            <sz val="9"/>
            <color indexed="81"/>
            <rFont val="Tahoma"/>
            <family val="2"/>
          </rPr>
          <t xml:space="preserve">
Se indica que según lo reportado por la Oficina de Hábitat de la Secretaria de Planeación Distrital en el cuatrenio 2012-2015 se entregaron 6.476 viviendas y en lo corrido de la vigencia 2016 se entregaron 160 viviendas mas a Asentamientos Establecidos en Zonas de Alto Riesgo - EXTREMA POBREZA - DAMNIFICADOS - DESPLAZADOS.</t>
        </r>
      </text>
    </comment>
    <comment ref="O258" authorId="2" shapeId="0" xr:uid="{2CA4B0F3-30E0-4E18-B712-3AEE3A0EB0A9}">
      <text>
        <r>
          <rPr>
            <b/>
            <sz val="9"/>
            <color indexed="81"/>
            <rFont val="Tahoma"/>
            <family val="2"/>
          </rPr>
          <t>Humberto Leon Zea Uribe:</t>
        </r>
        <r>
          <rPr>
            <sz val="9"/>
            <color indexed="81"/>
            <rFont val="Tahoma"/>
            <family val="2"/>
          </rPr>
          <t xml:space="preserve">
Se indica que según lo reportado por la Oficina de Hábitat de la Secretaria de Planeación Distrital en el cuatrenio 2012-2015 se entregaron 6.476 viviendas y en lo corrido de la vigencia 2016 se entregaron 160 viviendas mas a Asentamientos Establecidos en Zonas de Alto Riesgo - EXTREMA POBREZA - DAMNIFICADOS - DESPLAZADOS.</t>
        </r>
      </text>
    </comment>
    <comment ref="Q258" authorId="8" shapeId="0" xr:uid="{AD6966E7-B5E4-45E1-8C6A-C1E6E7A2AA07}">
      <text>
        <r>
          <rPr>
            <b/>
            <sz val="9"/>
            <color indexed="81"/>
            <rFont val="Tahoma"/>
            <family val="2"/>
          </rPr>
          <t>SP:</t>
        </r>
        <r>
          <rPr>
            <sz val="9"/>
            <color indexed="81"/>
            <rFont val="Tahoma"/>
            <family val="2"/>
          </rPr>
          <t xml:space="preserve">
La oficina de Habitat indica, que a traves de Edubar, en el Proyecto Lluvia de Oro, fueron sorteadas 536 viviendas.
</t>
        </r>
      </text>
    </comment>
    <comment ref="L259" authorId="2" shapeId="0" xr:uid="{54D6E78D-090D-4245-9F42-31C0EAF496AE}">
      <text>
        <r>
          <rPr>
            <b/>
            <sz val="9"/>
            <color indexed="81"/>
            <rFont val="Tahoma"/>
            <family val="2"/>
          </rPr>
          <t>Humberto Leon Zea Uribe:</t>
        </r>
        <r>
          <rPr>
            <sz val="9"/>
            <color indexed="81"/>
            <rFont val="Tahoma"/>
            <family val="2"/>
          </rPr>
          <t xml:space="preserve">
Se tiene una base de datos de damnificados a los cuales se les entrega el Subsidio de Alojamiento Temporal con recursos de la Subcuenta de Colombia, este subsidio es entregado a traves de un operador contratado, a los damnificados que cumplen los requisitos, en el tiempo establecido.
</t>
        </r>
      </text>
    </comment>
    <comment ref="M259" authorId="2" shapeId="0" xr:uid="{973193B5-0190-431A-929D-C0E0CF2675F1}">
      <text>
        <r>
          <rPr>
            <b/>
            <sz val="9"/>
            <color indexed="81"/>
            <rFont val="Tahoma"/>
            <family val="2"/>
          </rPr>
          <t>Humberto Leon Zea Uribe:</t>
        </r>
        <r>
          <rPr>
            <sz val="9"/>
            <color indexed="81"/>
            <rFont val="Tahoma"/>
            <family val="2"/>
          </rPr>
          <t xml:space="preserve">
La subcuenta Colombia Humanitaria cerró a nivel Nacional, razón por la cual durante la vigencia 2015 no hubo giros a damnificados por el concepto de pagos de subsidios de alojamientos temporales, con recursos de esta subcuenta</t>
        </r>
      </text>
    </comment>
    <comment ref="N259" authorId="2" shapeId="0" xr:uid="{20CB9B98-E6EE-49C2-8C85-AE8A3F55939C}">
      <text>
        <r>
          <rPr>
            <b/>
            <sz val="9"/>
            <color indexed="81"/>
            <rFont val="Tahoma"/>
            <family val="2"/>
          </rPr>
          <t>Humberto Leon Zea Uribe:</t>
        </r>
        <r>
          <rPr>
            <sz val="9"/>
            <color indexed="81"/>
            <rFont val="Tahoma"/>
            <family val="2"/>
          </rPr>
          <t xml:space="preserve">
La subcuenta Colombia Humanitaria cerró a nivel Nacional, razón por la cual durante la vigencia 2016 no hubo giros a damnificados por el concepto de pagos de subsidios de alojamientos temporales, con recursos de esta subcuenta</t>
        </r>
      </text>
    </comment>
    <comment ref="L260" authorId="2" shapeId="0" xr:uid="{01DC588D-4627-42C6-9C8D-1EB2C3AAF469}">
      <text>
        <r>
          <rPr>
            <b/>
            <sz val="9"/>
            <color indexed="81"/>
            <rFont val="Tahoma"/>
            <family val="2"/>
          </rPr>
          <t>Humberto Leon Zea Uribe:</t>
        </r>
        <r>
          <rPr>
            <sz val="9"/>
            <color indexed="81"/>
            <rFont val="Tahoma"/>
            <family val="2"/>
          </rPr>
          <t xml:space="preserve">
Durante la vigencia 2014,  se realizó un programa de capacitación dirigido a  familias, instituciones educativas y comunidad en general para fortalecer sus capacidades en Gestión Social del Riesgo. Se logró capacitar a 3411 personas.
</t>
        </r>
      </text>
    </comment>
    <comment ref="M260" authorId="2" shapeId="0" xr:uid="{85EA53CC-1BE6-4D0A-820C-DB0BA858FAA3}">
      <text>
        <r>
          <rPr>
            <b/>
            <sz val="9"/>
            <color indexed="81"/>
            <rFont val="Tahoma"/>
            <family val="2"/>
          </rPr>
          <t>Humberto Leon Zea Uribe:</t>
        </r>
        <r>
          <rPr>
            <sz val="9"/>
            <color indexed="81"/>
            <rFont val="Tahoma"/>
            <family val="2"/>
          </rPr>
          <t xml:space="preserve">
Se capacitaron a 11710 personas/familias ubicadas en zonas de amenazas muy alta, alta y medianaen temas de Ciudad Sostenible y Cultura de Gestión de Riesgo.</t>
        </r>
      </text>
    </comment>
    <comment ref="Q260" authorId="8" shapeId="0" xr:uid="{27084550-2C25-4FEB-BCAE-CFF54D531C88}">
      <text>
        <r>
          <rPr>
            <b/>
            <sz val="9"/>
            <color indexed="81"/>
            <rFont val="Tahoma"/>
            <family val="2"/>
          </rPr>
          <t>SP:</t>
        </r>
        <r>
          <rPr>
            <sz val="9"/>
            <color indexed="81"/>
            <rFont val="Tahoma"/>
            <family val="2"/>
          </rPr>
          <t xml:space="preserve">
La cifra de personas capacitadas durante la vigencia 2019 difiere a la de los tres años anteriores debido a que durante estos años se cumplió y supero la meta de 110.886 personas socializadas.</t>
        </r>
      </text>
    </comment>
    <comment ref="M264" authorId="2" shapeId="0" xr:uid="{CFBAA0A3-5B72-4EEE-834A-259615CF5852}">
      <text>
        <r>
          <rPr>
            <b/>
            <sz val="9"/>
            <color indexed="81"/>
            <rFont val="Tahoma"/>
            <family val="2"/>
          </rPr>
          <t>Humberto Leon Zea Uribe:</t>
        </r>
        <r>
          <rPr>
            <sz val="9"/>
            <color indexed="81"/>
            <rFont val="Tahoma"/>
            <family val="2"/>
          </rPr>
          <t xml:space="preserve">
Por valor de $ 55,600,000</t>
        </r>
      </text>
    </comment>
    <comment ref="N264" authorId="2" shapeId="0" xr:uid="{8C53B309-C697-4620-BA07-AC630A7E2673}">
      <text>
        <r>
          <rPr>
            <b/>
            <sz val="9"/>
            <color indexed="81"/>
            <rFont val="Tahoma"/>
            <family val="2"/>
          </rPr>
          <t>Humberto Leon Zea Uribe:</t>
        </r>
        <r>
          <rPr>
            <sz val="9"/>
            <color indexed="81"/>
            <rFont val="Tahoma"/>
            <family val="2"/>
          </rPr>
          <t xml:space="preserve">
Por valor de $ 55,600,000</t>
        </r>
      </text>
    </comment>
    <comment ref="O264" authorId="2" shapeId="0" xr:uid="{1E74A68A-07B6-4197-A317-772EBCD08B27}">
      <text>
        <r>
          <rPr>
            <b/>
            <sz val="9"/>
            <color indexed="81"/>
            <rFont val="Tahoma"/>
            <family val="2"/>
          </rPr>
          <t>Humberto Leon Zea Uribe:</t>
        </r>
        <r>
          <rPr>
            <sz val="9"/>
            <color indexed="81"/>
            <rFont val="Tahoma"/>
            <family val="2"/>
          </rPr>
          <t xml:space="preserve">
Por valor de $ 55,600,000</t>
        </r>
      </text>
    </comment>
    <comment ref="Q264" authorId="4" shapeId="0" xr:uid="{A1E858B9-4FD2-41FA-8118-985B611B882C}">
      <text>
        <r>
          <rPr>
            <b/>
            <sz val="9"/>
            <color indexed="81"/>
            <rFont val="Tahoma"/>
            <family val="2"/>
          </rPr>
          <t>Humberto Zea Uribe:</t>
        </r>
        <r>
          <rPr>
            <sz val="9"/>
            <color indexed="81"/>
            <rFont val="Tahoma"/>
            <family val="2"/>
          </rPr>
          <t xml:space="preserve">
No se realizo ningún proyecto de microcrédito en 2019-Información suministrada por Kendra Pino</t>
        </r>
      </text>
    </comment>
    <comment ref="K266" authorId="2" shapeId="0" xr:uid="{41DD5B82-85DF-4B81-92DD-6B2E36EA5630}">
      <text>
        <r>
          <rPr>
            <b/>
            <sz val="9"/>
            <color indexed="81"/>
            <rFont val="Tahoma"/>
            <family val="2"/>
          </rPr>
          <t>En miles de millones</t>
        </r>
      </text>
    </comment>
    <comment ref="M267" authorId="2" shapeId="0" xr:uid="{888B5319-40D3-464B-BCC1-87BE75026F7B}">
      <text>
        <r>
          <rPr>
            <b/>
            <sz val="9"/>
            <color indexed="81"/>
            <rFont val="Tahoma"/>
            <family val="2"/>
          </rPr>
          <t>Humberto Leon Zea Uribe:</t>
        </r>
        <r>
          <rPr>
            <sz val="9"/>
            <color indexed="81"/>
            <rFont val="Tahoma"/>
            <family val="2"/>
          </rPr>
          <t xml:space="preserve">
La última medicion subnacional fue en el 2013. En el 2017 se hará otra medición.</t>
        </r>
      </text>
    </comment>
    <comment ref="N267" authorId="2" shapeId="0" xr:uid="{4F095787-DD7C-47DB-ADCC-247602C6FC63}">
      <text>
        <r>
          <rPr>
            <b/>
            <sz val="9"/>
            <color indexed="81"/>
            <rFont val="Tahoma"/>
            <family val="2"/>
          </rPr>
          <t>Humberto Leon Zea Uribe:</t>
        </r>
        <r>
          <rPr>
            <sz val="9"/>
            <color indexed="81"/>
            <rFont val="Tahoma"/>
            <family val="2"/>
          </rPr>
          <t xml:space="preserve">
La última medicion subnacional fue en el 2013. En el 2017 se hará otra medición.</t>
        </r>
      </text>
    </comment>
    <comment ref="O267" authorId="2" shapeId="0" xr:uid="{2628E8E6-BF13-4CD2-908A-AC323EEAB2D2}">
      <text>
        <r>
          <rPr>
            <b/>
            <sz val="9"/>
            <color indexed="81"/>
            <rFont val="Tahoma"/>
            <family val="2"/>
          </rPr>
          <t>Humberto Leon Zea Uribe:</t>
        </r>
        <r>
          <rPr>
            <sz val="9"/>
            <color indexed="81"/>
            <rFont val="Tahoma"/>
            <family val="2"/>
          </rPr>
          <t xml:space="preserve">
La última medicion del banco Mundial la realizó en el 2013.</t>
        </r>
      </text>
    </comment>
    <comment ref="Q267" authorId="4" shapeId="0" xr:uid="{1354E50B-C1D7-4B19-A29F-22F8E50CC1BD}">
      <text>
        <r>
          <rPr>
            <b/>
            <sz val="9"/>
            <color indexed="81"/>
            <rFont val="Tahoma"/>
            <family val="2"/>
          </rPr>
          <t>Humberto Zea Uribe:No se realizó la medición del doing business en 2019. Información suministrada por Kendra Pino</t>
        </r>
        <r>
          <rPr>
            <sz val="9"/>
            <color indexed="81"/>
            <rFont val="Tahoma"/>
            <family val="2"/>
          </rPr>
          <t xml:space="preserve">
</t>
        </r>
      </text>
    </comment>
    <comment ref="K268" authorId="2" shapeId="0" xr:uid="{88A6EDBC-617E-4464-B644-56CA78FA1A2D}">
      <text>
        <r>
          <rPr>
            <sz val="9"/>
            <color indexed="81"/>
            <rFont val="Tahoma"/>
            <family val="2"/>
          </rPr>
          <t xml:space="preserve">Somos socios estrategicos
</t>
        </r>
      </text>
    </comment>
    <comment ref="M269" authorId="2" shapeId="0" xr:uid="{3819ABFF-A84D-4596-8FFF-62BD19A99209}">
      <text>
        <r>
          <rPr>
            <b/>
            <sz val="9"/>
            <color indexed="81"/>
            <rFont val="Tahoma"/>
            <family val="2"/>
          </rPr>
          <t>Humberto Leon Zea Uribe:</t>
        </r>
        <r>
          <rPr>
            <sz val="9"/>
            <color indexed="81"/>
            <rFont val="Tahoma"/>
            <family val="2"/>
          </rPr>
          <t xml:space="preserve">
Números de pymes beneficiadas a traves de capital semilla entregados por la alcaldía.</t>
        </r>
      </text>
    </comment>
    <comment ref="N269" authorId="2" shapeId="0" xr:uid="{3E145411-E6F8-4D18-9644-68A4891E7A42}">
      <text>
        <r>
          <rPr>
            <b/>
            <sz val="9"/>
            <color indexed="81"/>
            <rFont val="Tahoma"/>
            <family val="2"/>
          </rPr>
          <t>Humberto Leon Zea Uribe:</t>
        </r>
        <r>
          <rPr>
            <sz val="9"/>
            <color indexed="81"/>
            <rFont val="Tahoma"/>
            <family val="2"/>
          </rPr>
          <t xml:space="preserve">
Número de personas que se capacitaron en la unidad de apoyo al microempresario en temas de productividad y que accedieron a microcréditos para el fortalecimiento.</t>
        </r>
      </text>
    </comment>
    <comment ref="O269" authorId="4" shapeId="0" xr:uid="{2DF8B8F5-8B1D-4D7F-BAC1-CD658980C888}">
      <text>
        <r>
          <rPr>
            <b/>
            <sz val="9"/>
            <color indexed="81"/>
            <rFont val="Tahoma"/>
            <family val="2"/>
          </rPr>
          <t>Humberto Zea Uribe: Información Suministrada por el señor Arnaldo Arce</t>
        </r>
        <r>
          <rPr>
            <sz val="9"/>
            <color indexed="81"/>
            <rFont val="Tahoma"/>
            <family val="2"/>
          </rPr>
          <t xml:space="preserve">
</t>
        </r>
      </text>
    </comment>
    <comment ref="P269" authorId="4" shapeId="0" xr:uid="{D6FD20A9-883C-4BD2-90E8-358DD33CC6E3}">
      <text>
        <r>
          <rPr>
            <b/>
            <sz val="9"/>
            <color indexed="81"/>
            <rFont val="Tahoma"/>
            <family val="2"/>
          </rPr>
          <t>Humberto Zea Uribe: Información Suministrada por el señor Arnaldo Arce</t>
        </r>
        <r>
          <rPr>
            <sz val="9"/>
            <color indexed="81"/>
            <rFont val="Tahoma"/>
            <family val="2"/>
          </rPr>
          <t xml:space="preserve">
</t>
        </r>
      </text>
    </comment>
    <comment ref="Q269" authorId="4" shapeId="0" xr:uid="{F51C2FAA-49E8-41C0-9C85-637E201AEC1D}">
      <text>
        <r>
          <rPr>
            <b/>
            <sz val="9"/>
            <color indexed="81"/>
            <rFont val="Tahoma"/>
            <family val="2"/>
          </rPr>
          <t>Humberto Zea Uribe: Información suministrada por Arnaldo Arce</t>
        </r>
        <r>
          <rPr>
            <sz val="9"/>
            <color indexed="81"/>
            <rFont val="Tahoma"/>
            <family val="2"/>
          </rPr>
          <t xml:space="preserve">
</t>
        </r>
      </text>
    </comment>
    <comment ref="R275" authorId="5" shapeId="0" xr:uid="{92312666-8905-4218-BC3D-40DF227CFBCC}">
      <text>
        <r>
          <rPr>
            <sz val="9"/>
            <color indexed="81"/>
            <rFont val="Tahoma"/>
            <family val="2"/>
          </rPr>
          <t xml:space="preserve">- Oficina de la Mujer: </t>
        </r>
        <r>
          <rPr>
            <b/>
            <sz val="9"/>
            <color indexed="81"/>
            <rFont val="Tahoma"/>
            <family val="2"/>
          </rPr>
          <t xml:space="preserve">3.411 </t>
        </r>
        <r>
          <rPr>
            <sz val="9"/>
            <color indexed="81"/>
            <rFont val="Tahoma"/>
            <family val="2"/>
          </rPr>
          <t xml:space="preserve">personas sensibilizadas en derechos de las mujeres, igualdad de género y prevención de violencia.
- Oficina de la Mujer: </t>
        </r>
        <r>
          <rPr>
            <b/>
            <sz val="9"/>
            <color indexed="81"/>
            <rFont val="Tahoma"/>
            <family val="2"/>
          </rPr>
          <t>469</t>
        </r>
        <r>
          <rPr>
            <sz val="9"/>
            <color indexed="81"/>
            <rFont val="Tahoma"/>
            <family val="2"/>
          </rPr>
          <t xml:space="preserve"> jóvenes participaron en actividades de sensibilización sobre derechos sexuales y reproductivos, equidad de género y prevención de violencia.
- Primera dama: </t>
        </r>
        <r>
          <rPr>
            <b/>
            <sz val="9"/>
            <color indexed="81"/>
            <rFont val="Tahoma"/>
            <family val="2"/>
          </rPr>
          <t>900</t>
        </r>
        <r>
          <rPr>
            <sz val="9"/>
            <color indexed="81"/>
            <rFont val="Tahoma"/>
            <family val="2"/>
          </rPr>
          <t xml:space="preserve"> mujeres gestantes y lactantes (Proyecto Apoyo a la gestión y a la lactancia segura y saludable)
- Derechos fundamental a Amamantar y Trabajar, LOGREMOS QUE SEA PODIBLE. </t>
        </r>
        <r>
          <rPr>
            <b/>
            <sz val="9"/>
            <color indexed="81"/>
            <rFont val="Tahoma"/>
            <family val="2"/>
          </rPr>
          <t>230</t>
        </r>
        <r>
          <rPr>
            <sz val="9"/>
            <color indexed="81"/>
            <rFont val="Tahoma"/>
            <family val="2"/>
          </rPr>
          <t xml:space="preserve"> mujeres fueron sensibilizadas y motivadas para ejercer el derecho de Salud sexual y reproductiva.
- En el marco de las RIAS </t>
        </r>
        <r>
          <rPr>
            <b/>
            <sz val="9"/>
            <color indexed="81"/>
            <rFont val="Tahoma"/>
            <family val="2"/>
          </rPr>
          <t>2.698</t>
        </r>
        <r>
          <rPr>
            <sz val="9"/>
            <color indexed="81"/>
            <rFont val="Tahoma"/>
            <family val="2"/>
          </rPr>
          <t xml:space="preserve"> Mujeres recibieron consejería en lactancia materna en sala extracción de leche humana en Camino Adelita de Char, Futuro banco de Leche Humana.
- Derechos sexuales y derechos reproductivos con equidad de género, derecho y diferencial en las mujeres del Distrito de Barranquilla. en la Prevención de las ITS-VIH.SIDA en poblaciones en contexto de vulnerabilidad con el apoyo del fondo Mundial. </t>
        </r>
        <r>
          <rPr>
            <b/>
            <sz val="9"/>
            <color indexed="81"/>
            <rFont val="Tahoma"/>
            <family val="2"/>
          </rPr>
          <t xml:space="preserve">5247 </t>
        </r>
        <r>
          <rPr>
            <sz val="9"/>
            <color indexed="81"/>
            <rFont val="Tahoma"/>
            <family val="2"/>
          </rPr>
          <t xml:space="preserve">transgénero, se les brindo formación de capacidades en s de género, derecho y diferencial ante el VIH-SIDA. Pruebas rápidas, asesora. Con la articulación de  Fuvadis Organización no gubernamental se ofrecieron formación de capacidades en sus DSR y seguimiento y asesoría a venezolanos especialmente los irregulares para la atención en salud sexual y prevención en ITS-VIH con oferta de atención integral y tratamiento.
- No. de mujeres con acciones pedagógicas creativas, lúdicas y/o artísticas que motiven la reflexión, el conocimiento y debate sobre derechos sexuales y reproductivos en las líneas temáticas de SSR. </t>
        </r>
        <r>
          <rPr>
            <b/>
            <sz val="9"/>
            <color indexed="81"/>
            <rFont val="Tahoma"/>
            <family val="2"/>
          </rPr>
          <t xml:space="preserve">80 </t>
        </r>
        <r>
          <rPr>
            <sz val="9"/>
            <color indexed="81"/>
            <rFont val="Tahoma"/>
            <family val="2"/>
          </rPr>
          <t xml:space="preserve">lideresas fueron formadas como facilitadores en acciones educativas, pedagógicas y lúdicas para ejercer en sus áreas de influencias la Promoción de los Derechos sexuales y derechos reproductivos en el 1. Derecho de la prevención de los embarazos no planeados ,2. anticoncepción, 3. prevención de las violencias basadas en género 3. fomento de la maternidad segura y perinatal 4. ITS-VIH-SIDA. con la participación del programa de la dimensión de estilos de vida saludables y condiciones no trasmisibles quien manejo por 120 horas metodologías dinámicas y creativas. </t>
        </r>
        <r>
          <rPr>
            <b/>
            <sz val="9"/>
            <color indexed="81"/>
            <rFont val="Tahoma"/>
            <family val="2"/>
          </rPr>
          <t xml:space="preserve">154 </t>
        </r>
        <r>
          <rPr>
            <sz val="9"/>
            <color indexed="81"/>
            <rFont val="Tahoma"/>
            <family val="2"/>
          </rPr>
          <t xml:space="preserve">docentes de los IED.se impartieron acciones pedagógicas con la comunidad educativa con el propósito de fomentar los DSR que permita mejorar la cobertura de servicios de salud amigables para jóvenes y adolescentes. EN UNA MODALIDAD INTEGRAL Y DIFERENCIAL.
- Total de </t>
        </r>
        <r>
          <rPr>
            <b/>
            <sz val="9"/>
            <color indexed="81"/>
            <rFont val="Tahoma"/>
            <family val="2"/>
          </rPr>
          <t>600</t>
        </r>
        <r>
          <rPr>
            <sz val="9"/>
            <color indexed="81"/>
            <rFont val="Tahoma"/>
            <family val="2"/>
          </rPr>
          <t xml:space="preserve"> mujeres estudiantes Universitarias de: La corporación Universitaria de la Costa, san Martin. Simón Bolívar Universidad Jorge Tadeo Lozano. Autónoma en conversatorios virtuales, Socialización de las Rutas de violencia sexual, Protocolos de violencia basadas en género, análisis de feminicidio. En poblaciones migrantes venezolanas se llevó estrategias de información educación y comunicación en la promoción de los derechos sexuales y derechos reproductivos con enfoque de género, derecho. beneficiando.
</t>
        </r>
      </text>
    </comment>
    <comment ref="S275" authorId="5" shapeId="0" xr:uid="{BDE1DD70-F6EB-44EB-9B09-E1AE86A962D3}">
      <text>
        <r>
          <rPr>
            <b/>
            <sz val="9"/>
            <color indexed="81"/>
            <rFont val="Tahoma"/>
            <family val="2"/>
          </rPr>
          <t xml:space="preserve">Oficina de la mujer y la equidad de género:
</t>
        </r>
        <r>
          <rPr>
            <sz val="9"/>
            <color indexed="81"/>
            <rFont val="Tahoma"/>
            <family val="2"/>
          </rPr>
          <t>7.800 personas han sido sensibilizadas en derechos de las mujeres, equidad de género, prevención de violencia, violentómetro, rutas de atención, Ley 1257 y demás normas de protección  como herramienta de prevención.
1104 jovenes y adolescentes participaron de acciones de sensibilización frente a los derechos de las mujeres, equidad de género y prevención de violencia.
390 mujeres formadas en el uso responsable y constructivo de las TIC y sensibilizadas en prevención de las violencias en los entornos digitales producidos por el uso inadecuado de las nuevas tecnologías de información y comunicación.</t>
        </r>
      </text>
    </comment>
    <comment ref="N276" authorId="2" shapeId="0" xr:uid="{7DBBBC4F-21A8-417A-BAD2-E1EDEA3427E5}">
      <text>
        <r>
          <rPr>
            <b/>
            <sz val="9"/>
            <color indexed="81"/>
            <rFont val="Tahoma"/>
            <family val="2"/>
          </rPr>
          <t>Humberto Leon Zea Uribe:</t>
        </r>
        <r>
          <rPr>
            <sz val="9"/>
            <color indexed="81"/>
            <rFont val="Tahoma"/>
            <family val="2"/>
          </rPr>
          <t xml:space="preserve">
Dato suministrado por la señora Xenia Morelos Secretaría Distrital de Salud</t>
        </r>
      </text>
    </comment>
    <comment ref="O276" authorId="2" shapeId="0" xr:uid="{0E868B05-CA2A-414C-8654-D1B48D074A6A}">
      <text>
        <r>
          <rPr>
            <b/>
            <sz val="9"/>
            <color indexed="81"/>
            <rFont val="Tahoma"/>
            <family val="2"/>
          </rPr>
          <t>Humberto Leon Zea Uribe:</t>
        </r>
        <r>
          <rPr>
            <sz val="9"/>
            <color indexed="81"/>
            <rFont val="Tahoma"/>
            <family val="2"/>
          </rPr>
          <t xml:space="preserve">
Dato suministrado por la señora Xenia Morelos Secretaría Distrital de Salud</t>
        </r>
      </text>
    </comment>
    <comment ref="P276" authorId="2" shapeId="0" xr:uid="{E2A2D074-E2AD-4170-9DF8-AABBA68B1E39}">
      <text>
        <r>
          <rPr>
            <b/>
            <sz val="9"/>
            <color indexed="81"/>
            <rFont val="Tahoma"/>
            <family val="2"/>
          </rPr>
          <t>Humberto Leon Zea Uribe:</t>
        </r>
        <r>
          <rPr>
            <sz val="9"/>
            <color indexed="81"/>
            <rFont val="Tahoma"/>
            <family val="2"/>
          </rPr>
          <t xml:space="preserve">
Dato suministrado por la señora Xenia Morelos Secretaría Distrital de Salud</t>
        </r>
      </text>
    </comment>
    <comment ref="Q276" authorId="2" shapeId="0" xr:uid="{AF95E366-A1AB-4563-A430-F38E1F51DB84}">
      <text>
        <r>
          <rPr>
            <b/>
            <sz val="9"/>
            <color indexed="81"/>
            <rFont val="Tahoma"/>
            <family val="2"/>
          </rPr>
          <t>Humberto Leon Zea Uribe:</t>
        </r>
        <r>
          <rPr>
            <sz val="9"/>
            <color indexed="81"/>
            <rFont val="Tahoma"/>
            <family val="2"/>
          </rPr>
          <t xml:space="preserve">
Dato suministrado por la señora Xenia Morelos Secretaría Distrital de Salud</t>
        </r>
      </text>
    </comment>
    <comment ref="N281" authorId="2" shapeId="0" xr:uid="{03155867-1DB8-4539-867C-73DF8189AAD6}">
      <text>
        <r>
          <rPr>
            <b/>
            <sz val="9"/>
            <color indexed="81"/>
            <rFont val="Tahoma"/>
            <family val="2"/>
          </rPr>
          <t>Humberto Leon Zea Uribe:</t>
        </r>
        <r>
          <rPr>
            <sz val="9"/>
            <color indexed="81"/>
            <rFont val="Tahoma"/>
            <family val="2"/>
          </rPr>
          <t xml:space="preserve">
Información suminitrada por la oficina de la mujer, Melissa Franco. La meta del cuatrenio es de construir una casa. Se tiene programado construirla en el 2017</t>
        </r>
      </text>
    </comment>
    <comment ref="O281" authorId="2" shapeId="0" xr:uid="{26DD9EDC-2149-42B4-8283-310CB7927FCB}">
      <text>
        <r>
          <rPr>
            <b/>
            <sz val="9"/>
            <color indexed="81"/>
            <rFont val="Tahoma"/>
            <family val="2"/>
          </rPr>
          <t>Humberto Leon Zea Uribe:</t>
        </r>
        <r>
          <rPr>
            <sz val="9"/>
            <color indexed="81"/>
            <rFont val="Tahoma"/>
            <family val="2"/>
          </rPr>
          <t xml:space="preserve">
Información suminitrada por la oficina de la mujer, Melissa Franco. La meta del cuatrenio es de construir una casa. Se tiene programado construirla en el 2017</t>
        </r>
      </text>
    </comment>
    <comment ref="P281" authorId="2" shapeId="0" xr:uid="{5760009B-65F4-4F69-9E95-4E4FDCB04411}">
      <text>
        <r>
          <rPr>
            <b/>
            <sz val="9"/>
            <color indexed="81"/>
            <rFont val="Tahoma"/>
            <family val="2"/>
          </rPr>
          <t>Humberto Leon Zea Uribe:</t>
        </r>
        <r>
          <rPr>
            <sz val="9"/>
            <color indexed="81"/>
            <rFont val="Tahoma"/>
            <family val="2"/>
          </rPr>
          <t xml:space="preserve">
Información suminitrada por la oficina de la mujer, Melissa Franco. La meta del cuatrenio es de construir una casa. Se tiene programado construirla en el 2017</t>
        </r>
      </text>
    </comment>
    <comment ref="Q281" authorId="2" shapeId="0" xr:uid="{8C059190-4884-4386-A03C-080C7E69449E}">
      <text>
        <r>
          <rPr>
            <b/>
            <sz val="9"/>
            <color indexed="81"/>
            <rFont val="Tahoma"/>
            <family val="2"/>
          </rPr>
          <t>Humberto Leon Zea Uribe:</t>
        </r>
        <r>
          <rPr>
            <sz val="9"/>
            <color indexed="81"/>
            <rFont val="Tahoma"/>
            <family val="2"/>
          </rPr>
          <t xml:space="preserve">
Información suminitrada por la oficina de la mujer, Melissa Franco. La meta del cuatrenio es de construir una casa. 
</t>
        </r>
      </text>
    </comment>
    <comment ref="R292" authorId="5" shapeId="0" xr:uid="{F81A6FFF-A702-4F35-9ED1-76F56E7371BF}">
      <text>
        <r>
          <rPr>
            <sz val="9"/>
            <color indexed="81"/>
            <rFont val="Tahoma"/>
            <family val="2"/>
          </rPr>
          <t>No se realizó medición para el año 2020. Se crea la oficina de cultura ciudadana en diciembre de dicho año, por lo cual se perdió trazabilidad</t>
        </r>
      </text>
    </comment>
    <comment ref="R293" authorId="5" shapeId="0" xr:uid="{4A6D3A19-7272-4159-82C6-D17A003A6013}">
      <text>
        <r>
          <rPr>
            <sz val="9"/>
            <color indexed="81"/>
            <rFont val="Tahoma"/>
            <family val="2"/>
          </rPr>
          <t>No se realizó medición para el año 2020. Se crea la oficina de cultura ciudadana en diciembre de dicho año, por lo cual se perdió trazabilidad</t>
        </r>
      </text>
    </comment>
    <comment ref="R295" authorId="5" shapeId="0" xr:uid="{4AB292B7-B7DA-4F0A-8BF9-A3FBE826924D}">
      <text>
        <r>
          <rPr>
            <sz val="9"/>
            <color indexed="81"/>
            <rFont val="Tahoma"/>
            <family val="2"/>
          </rPr>
          <t>No se realizó medición para el año 2020. Se crea la oficina de cultura ciudadana en diciembre de dicho año, por lo cual se perdió trazabilidad</t>
        </r>
      </text>
    </comment>
    <comment ref="K301" authorId="2" shapeId="0" xr:uid="{D3F634E9-BE94-4468-8000-D447A34820B3}">
      <text>
        <r>
          <rPr>
            <b/>
            <sz val="9"/>
            <color indexed="81"/>
            <rFont val="Tahoma"/>
            <family val="2"/>
          </rPr>
          <t xml:space="preserve">Humberto Leon Zea Uribe:
En el 2013, el Sistema de Evaluación cambio. Ya no se evalua el porcentaje de Implentación, sino el grado de Madurez del MECI (Elsy Rada)
</t>
        </r>
      </text>
    </comment>
    <comment ref="K302" authorId="2" shapeId="0" xr:uid="{F377A5C9-2DD0-4247-8F37-E7977C267318}">
      <text>
        <r>
          <rPr>
            <b/>
            <sz val="9"/>
            <color indexed="81"/>
            <rFont val="Tahoma"/>
            <family val="2"/>
          </rPr>
          <t>Humberto Leon Zea Uribe:</t>
        </r>
        <r>
          <rPr>
            <sz val="9"/>
            <color indexed="81"/>
            <rFont val="Tahoma"/>
            <family val="2"/>
          </rPr>
          <t xml:space="preserve">
En el 2013 el DAFP no realizó medición. El ICONTEC renovó Certificado de Calidad</t>
        </r>
      </text>
    </comment>
    <comment ref="L302" authorId="2" shapeId="0" xr:uid="{3A085C8F-D27A-484C-9AFA-29F7765F0998}">
      <text>
        <r>
          <rPr>
            <b/>
            <sz val="9"/>
            <color indexed="81"/>
            <rFont val="Tahoma"/>
            <family val="2"/>
          </rPr>
          <t>Humberto Leon Zea Uribe: En el 2014 el DAFP no realizó medición. El Incontec renovó Certificado de Calidad. Informcación suministrada por Elsy Rada</t>
        </r>
        <r>
          <rPr>
            <sz val="9"/>
            <color indexed="81"/>
            <rFont val="Tahoma"/>
            <family val="2"/>
          </rPr>
          <t xml:space="preserve">
</t>
        </r>
      </text>
    </comment>
    <comment ref="M316" authorId="2" shapeId="0" xr:uid="{830624C9-92CE-47C2-92C0-207A88E0B308}">
      <text>
        <r>
          <rPr>
            <b/>
            <sz val="9"/>
            <color indexed="81"/>
            <rFont val="Tahoma"/>
            <family val="2"/>
          </rPr>
          <t>Humberto Leon Zea Uribe:</t>
        </r>
        <r>
          <rPr>
            <sz val="9"/>
            <color indexed="81"/>
            <rFont val="Tahoma"/>
            <family val="2"/>
          </rPr>
          <t xml:space="preserve">
Información actualizada por Karen Ortegon. Desde 2014
</t>
        </r>
      </text>
    </comment>
    <comment ref="N316" authorId="2" shapeId="0" xr:uid="{9001945C-C5B5-460F-9EE3-FB632F32AFC9}">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O316" authorId="2" shapeId="0" xr:uid="{8C15EB12-48D6-431E-A129-6901BB903C0E}">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C317" authorId="9" shapeId="0" xr:uid="{AC6137E8-23B0-4DCF-9270-29FC7D007358}">
      <text>
        <r>
          <rPr>
            <sz val="9"/>
            <color indexed="81"/>
            <rFont val="Tahoma"/>
            <family val="2"/>
          </rPr>
          <t>Ley 599 de 2000</t>
        </r>
      </text>
    </comment>
    <comment ref="M317" authorId="2" shapeId="0" xr:uid="{B9FB8C4F-3D8A-49D5-B364-2BBB16BE443A}">
      <text>
        <r>
          <rPr>
            <b/>
            <sz val="9"/>
            <color indexed="81"/>
            <rFont val="Tahoma"/>
            <family val="2"/>
          </rPr>
          <t>Humberto Leon Zea Uribe:</t>
        </r>
        <r>
          <rPr>
            <sz val="9"/>
            <color indexed="81"/>
            <rFont val="Tahoma"/>
            <family val="2"/>
          </rPr>
          <t xml:space="preserve">
Información actualizada por Karen Ortegon. Desde 2014
</t>
        </r>
      </text>
    </comment>
    <comment ref="N317" authorId="2" shapeId="0" xr:uid="{98123190-8584-420D-9FDA-F0AE31834C9A}">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O317" authorId="2" shapeId="0" xr:uid="{298E8EC0-F49F-4E72-A5B8-347209D7BFC1}">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M318" authorId="2" shapeId="0" xr:uid="{DDFEFCB6-DF5C-496A-9F12-BC4541BD8212}">
      <text>
        <r>
          <rPr>
            <b/>
            <sz val="9"/>
            <color indexed="81"/>
            <rFont val="Tahoma"/>
            <family val="2"/>
          </rPr>
          <t>Humberto Leon Zea Uribe:</t>
        </r>
        <r>
          <rPr>
            <sz val="9"/>
            <color indexed="81"/>
            <rFont val="Tahoma"/>
            <family val="2"/>
          </rPr>
          <t xml:space="preserve">
Información actualizada por Karen Ortegon. Desde 2014
</t>
        </r>
      </text>
    </comment>
    <comment ref="N318" authorId="2" shapeId="0" xr:uid="{2C4195FA-C75B-4ED3-AAF6-AB6D9AF4C0FE}">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O318" authorId="2" shapeId="0" xr:uid="{B8550DFD-86AD-483F-96DB-4A154927D7AB}">
      <text>
        <r>
          <rPr>
            <b/>
            <sz val="9"/>
            <color indexed="81"/>
            <rFont val="Tahoma"/>
            <family val="2"/>
          </rPr>
          <t>Humberto Leon Zea Uribe:</t>
        </r>
        <r>
          <rPr>
            <sz val="9"/>
            <color indexed="81"/>
            <rFont val="Tahoma"/>
            <family val="2"/>
          </rPr>
          <t xml:space="preserve">
Información suministrada por Victoria Galvez Oficina para la seguridad social y convivencia ciudadana</t>
        </r>
      </text>
    </comment>
    <comment ref="R324" authorId="9" shapeId="0" xr:uid="{3E664C4F-AA70-44E6-BBC8-262FBBEFF464}">
      <text>
        <r>
          <rPr>
            <sz val="9"/>
            <color indexed="81"/>
            <rFont val="Tahoma"/>
            <family val="2"/>
          </rPr>
          <t xml:space="preserve">
1 OCAD Paz
</t>
        </r>
      </text>
    </comment>
  </commentList>
</comments>
</file>

<file path=xl/sharedStrings.xml><?xml version="1.0" encoding="utf-8"?>
<sst xmlns="http://schemas.openxmlformats.org/spreadsheetml/2006/main" count="2164" uniqueCount="394">
  <si>
    <t>Formato</t>
  </si>
  <si>
    <t>SECTOR</t>
  </si>
  <si>
    <t>INDICADOR</t>
  </si>
  <si>
    <t>ESTADISTICA GENERAL</t>
  </si>
  <si>
    <t>DEMOGRAFIA</t>
  </si>
  <si>
    <t>POBLACION AREA METROPOLITANA</t>
  </si>
  <si>
    <t>POBLACION AREA METROPOLITANA Población Barranquilla</t>
  </si>
  <si>
    <t>POBLACION AREA METROPOLITANA Población Soledad</t>
  </si>
  <si>
    <t>POBLACION AREA METROPOLITANA Población Malambo</t>
  </si>
  <si>
    <t>POBLACION AREA METROPOLITANA Población Puerto Colombia</t>
  </si>
  <si>
    <t>POBLACION AREA METROPOLITANA Población Galapa</t>
  </si>
  <si>
    <t>SUPERFICIE TOTAL KM2</t>
  </si>
  <si>
    <t>Superficie en hectáreas</t>
  </si>
  <si>
    <t>Suelo Urbano en Hectareas (Fuente POT)</t>
  </si>
  <si>
    <t>Suelo Expansión en Hectareas (Fuente POT)</t>
  </si>
  <si>
    <t>Suelo Rural en Hectareas (Fuente POT)</t>
  </si>
  <si>
    <t>POBLACION POR SEXO</t>
  </si>
  <si>
    <t>POBLACION POR SEXO Hombres</t>
  </si>
  <si>
    <t>POBLACION POR SEXO Mujeres</t>
  </si>
  <si>
    <t>POBLACION POR EDADES</t>
  </si>
  <si>
    <t>POBLACION POR EDADES 0-4</t>
  </si>
  <si>
    <t>POBLACION POR EDADES 5-9</t>
  </si>
  <si>
    <t>POBLACION POR EDADES 10-14</t>
  </si>
  <si>
    <t>POBLACION POR EDADES 15-19</t>
  </si>
  <si>
    <t>POBLACION POR EDADES 20-24</t>
  </si>
  <si>
    <t>POBLACION POR EDADES 25-29</t>
  </si>
  <si>
    <t>POBLACION POR EDADES 30-34</t>
  </si>
  <si>
    <t>POBLACION POR EDADES 35-39</t>
  </si>
  <si>
    <t>POBLACION POR EDADES 40-44</t>
  </si>
  <si>
    <t>POBLACION POR EDADES 45-49</t>
  </si>
  <si>
    <t>POBLACION POR EDADES 50-54</t>
  </si>
  <si>
    <t>POBLACION POR EDADES 55-59</t>
  </si>
  <si>
    <t>POBLACION POR EDADES 60-64</t>
  </si>
  <si>
    <t>POBLACION POR EDADES 65-69</t>
  </si>
  <si>
    <t>POBLACION POR EDADES 70-74</t>
  </si>
  <si>
    <t>POBLACION POR EDADES 75-79</t>
  </si>
  <si>
    <t>POBLACION POR EDADES 80 Y MÁS</t>
  </si>
  <si>
    <t>POBLACION POR ESTRATOS</t>
  </si>
  <si>
    <t>POBLACION POR ESTRATOS Estrato 1</t>
  </si>
  <si>
    <t>POBLACION POR ESTRATOS Estrato 2</t>
  </si>
  <si>
    <t>POBLACION POR ESTRATOS Estrato 3</t>
  </si>
  <si>
    <t>POBLACION POR ESTRATOS Estrato 4</t>
  </si>
  <si>
    <t>POBLACION POR ESTRATOS Estrato 5</t>
  </si>
  <si>
    <t>POBLACION POR ESTRATOS Estrato 6</t>
  </si>
  <si>
    <t>POBLACION POR LOCALIDADES</t>
  </si>
  <si>
    <t>POBLACION POR LOCALIDADES NORTE CENTRO HISTORICO</t>
  </si>
  <si>
    <t>POBLACION POR LOCALIDADES METROPOLITANA</t>
  </si>
  <si>
    <t>POBLACION POR LOCALIDADES RIOMAR</t>
  </si>
  <si>
    <t>POBLACION POR LOCALIDADES SUR OCCIDENTE</t>
  </si>
  <si>
    <t>POBLACION POR LOCALIDADES SUR ORIENTE</t>
  </si>
  <si>
    <t>A1-EDUCACION</t>
  </si>
  <si>
    <t>EDUCACION</t>
  </si>
  <si>
    <t>Tasa Bruta de Escolaridad</t>
  </si>
  <si>
    <t>101.4%</t>
  </si>
  <si>
    <t>Tasa Neta de Escolaridad</t>
  </si>
  <si>
    <t>Tasa Bruta de Escolaridad Nivel Transición</t>
  </si>
  <si>
    <t>Tasa Bruta de Escolaridad Nivel Primaria</t>
  </si>
  <si>
    <t>108.4%</t>
  </si>
  <si>
    <t>Tasa Bruta de Escolaridad Nivel Secundaria</t>
  </si>
  <si>
    <t>106.3%</t>
  </si>
  <si>
    <t>Tasa Bruta de Escolaridad Media</t>
  </si>
  <si>
    <t>ND</t>
  </si>
  <si>
    <t>Tasa de Repitencia</t>
  </si>
  <si>
    <t>Categoría de Instituciones Oficiales según Pruebas Icfes (Actualmente Pruebas Saber) Muy Superior***</t>
  </si>
  <si>
    <t>Categoría de Instituciones Oficiales según Pruebas Icfes (Actualmente Pruebas Saber) Superior***</t>
  </si>
  <si>
    <t>Categoría de Instituciones Oficiales según Pruebas Icfes (Actualmente Pruebas Saber) Alto***</t>
  </si>
  <si>
    <t>Categoría de Instituciones Oficiales según Pruebas Icfes (Actualmente Pruebas Saber) Medio ***</t>
  </si>
  <si>
    <t>Categoría de Instituciones Oficiales según Pruebas Icfes (Actualmente Pruebas Saber) Bajo***</t>
  </si>
  <si>
    <t>Categoría de Instituciones Oficiales según Pruebas Icfes (Actualmente Pruebas Saber) Inferior***</t>
  </si>
  <si>
    <t>Categoría de Instituciones Oficiales según Pruebas Icfes (Actualmente Pruebas Saber) Muy Inferior***</t>
  </si>
  <si>
    <t>Categoría de Instituciones Oficiales según Pruebas Saber 11 (Antes Pruebas Icfes) A+</t>
  </si>
  <si>
    <t>Categoría de Instituciones Oficiales según Pruebas Saber 11 (Antes Pruebas Icfes) A</t>
  </si>
  <si>
    <t>Categoría de Instituciones Oficiales según Pruebas Saber 11 (Antes Pruebas Icfes) B</t>
  </si>
  <si>
    <t>Categoría de Instituciones Oficiales según Pruebas Saber 11 (Antes Pruebas Icfes) C</t>
  </si>
  <si>
    <t>Categoría de Instituciones Oficiales según Pruebas Saber 11 (Antes Pruebas Icfes) D</t>
  </si>
  <si>
    <t>Categoría de Instituciones Oficiales según Pruebas Saber 11 (Antes Pruebas Icfes) Sin clasificar</t>
  </si>
  <si>
    <t>No. de establecimientos Oficiales</t>
  </si>
  <si>
    <t>No. de establecimientos No Oficiales</t>
  </si>
  <si>
    <t>Poblacion en Edad Escolar 5-17 años*</t>
  </si>
  <si>
    <t>Población Estudiantil Matriculada (Oficial-Privado)**</t>
  </si>
  <si>
    <t>Población Estudiantil Matriculada Sector Oficial **</t>
  </si>
  <si>
    <t>Población Estudiantil Matriculada Sector Privado**</t>
  </si>
  <si>
    <t>Población Estudiantil Matriculada Nivel Preescolar**</t>
  </si>
  <si>
    <t>Población Estudiantil Matriculada Nivel Primaria **</t>
  </si>
  <si>
    <t>Población Estudiantil Matriculada Nivel Secundaria **</t>
  </si>
  <si>
    <t>Población Estudiantil Matriculada Nivel Media**</t>
  </si>
  <si>
    <t>A2-SALUD</t>
  </si>
  <si>
    <t>SALUD</t>
  </si>
  <si>
    <t>Población Afiliada Regimen Subsidiado</t>
  </si>
  <si>
    <t>Puntos de Atención en Salud Oportuna - PASOS (Puntos de atención ambulatoria oportuna de 8 horas de atención)</t>
  </si>
  <si>
    <t>Centros de Atención Médico-Integral Oportuna CAMINOS (Centros de atención médica integral de 24 horas de atención)</t>
  </si>
  <si>
    <t>Centros de atención en salud (Hospitales)</t>
  </si>
  <si>
    <t>Porcentaje Población Afiliada al Régimen Subsidiado / Población NBI</t>
  </si>
  <si>
    <t>Población Afiliada Régimen Subsidiado / Población Total</t>
  </si>
  <si>
    <t>Numero de Casos Mortalidad Materna</t>
  </si>
  <si>
    <t>Numero de Casos Mortalidad Perinatal</t>
  </si>
  <si>
    <t>Morbilidad por EDA</t>
  </si>
  <si>
    <t>Morbilidad por IRA</t>
  </si>
  <si>
    <t>Dengue</t>
  </si>
  <si>
    <t>Dengue hemorràgico</t>
  </si>
  <si>
    <t>VIH</t>
  </si>
  <si>
    <t>Hepatitis A</t>
  </si>
  <si>
    <t>Hepatitis B</t>
  </si>
  <si>
    <t>Leptospira</t>
  </si>
  <si>
    <t>Mortalidad por leptospira</t>
  </si>
  <si>
    <t>Tuberculosis pulmunar</t>
  </si>
  <si>
    <t>Tuberculosis extra pulmunar</t>
  </si>
  <si>
    <t>TBC todas las formas</t>
  </si>
  <si>
    <t>Lepra</t>
  </si>
  <si>
    <t>Rabia humana</t>
  </si>
  <si>
    <t>A3 y A6-SERVICIOS PUBLICOS</t>
  </si>
  <si>
    <t>SERVICIOS PUBLICOS</t>
  </si>
  <si>
    <t>Cobertura de Acueductos en redes</t>
  </si>
  <si>
    <t>Cobertura de Alcantarillado en redes</t>
  </si>
  <si>
    <t>Cobertura en servicio de aseo</t>
  </si>
  <si>
    <t>Nùmero de usuarios con servcio de acueducto</t>
  </si>
  <si>
    <t>Nùmero de usuarios con servcio de alcantarillado</t>
  </si>
  <si>
    <t>Nùmero de usuarios con servcio de aseo</t>
  </si>
  <si>
    <t>Estaciones de Bombeo (agua potable)</t>
  </si>
  <si>
    <t>Estaciones de Tratamiento (agua potable)</t>
  </si>
  <si>
    <t>Estaciones de Bombeo (alcantarillado)</t>
  </si>
  <si>
    <t>Estación Depuradora de Aguas Residuales (alcantarillado)</t>
  </si>
  <si>
    <t>Número Usuarios con Servicio de Energía Eléctrica (Residencial y No Residencial)</t>
  </si>
  <si>
    <t>Cobertura de energia elèctrica (en porcentaje)</t>
  </si>
  <si>
    <t>Número Usuarios con Gas Natural Residencial y No Residencial)</t>
  </si>
  <si>
    <t>Cobertura de Gas Natural en Redes (en porcentaje)</t>
  </si>
  <si>
    <t>A4-DEPORTE y REC</t>
  </si>
  <si>
    <t>RECREACION Y DEPORTE</t>
  </si>
  <si>
    <t>Población Estudiantil Beneficiada con la Organización de Juegos Intercolegiales</t>
  </si>
  <si>
    <t>Población Escolar Beneficiada con actividades recrativas</t>
  </si>
  <si>
    <t>Número de Escenarios Recreodeportivos Existentes</t>
  </si>
  <si>
    <t>Area de Escenarios Recreodeportivos Existentes</t>
  </si>
  <si>
    <t>Número de Escenarios Recreodeportivos Recuperados</t>
  </si>
  <si>
    <t>A5-CULTURA Y TURISMO</t>
  </si>
  <si>
    <t>CULTURA Y TURISMO</t>
  </si>
  <si>
    <t>Población atendida con procesos de formación artística CDC</t>
  </si>
  <si>
    <t>Población atendida con procesos de formación artística EDA</t>
  </si>
  <si>
    <t>Casas de Cultura en Operación</t>
  </si>
  <si>
    <t>Eventos Apoyados en Agenda Cultural</t>
  </si>
  <si>
    <t>Apoyo a la oferta cultural de las localidades (convenios apoyados)</t>
  </si>
  <si>
    <t>Presentaciones Institucionales de la Banda folclórica Distrital de Barranquilla</t>
  </si>
  <si>
    <t>Población atendida con programas de lectura y bibliotecas</t>
  </si>
  <si>
    <t>Emprendimientos de economía creativa apoyados</t>
  </si>
  <si>
    <t>Inmuebles registrados con valor patrimonial</t>
  </si>
  <si>
    <t>Inmuebles protegidos con valor patrimonial</t>
  </si>
  <si>
    <t>Participación de creadores y portadores con proyectos de culturales de salvaguardia</t>
  </si>
  <si>
    <t>Número de visitantes (Modo aereo internacional)</t>
  </si>
  <si>
    <t>Número de visitantes (Modo aereo nacional)</t>
  </si>
  <si>
    <t>Empleos generados por la actividad turística en el destino</t>
  </si>
  <si>
    <t>Ocupación hotelera</t>
  </si>
  <si>
    <t>Bienes turísticos identificados</t>
  </si>
  <si>
    <t>Oferta turística formalizada</t>
  </si>
  <si>
    <t>Habitaciones para alojamiento turístico</t>
  </si>
  <si>
    <t>Eventos de promoción del destino realizados</t>
  </si>
  <si>
    <t>Capacitaciones turísticas realizadas</t>
  </si>
  <si>
    <t>A7-VIVIENDA</t>
  </si>
  <si>
    <t>VIVIENDA</t>
  </si>
  <si>
    <t>Número de Familias Beneficiadas con Vivienda</t>
  </si>
  <si>
    <t>Número de Predios Titulados</t>
  </si>
  <si>
    <t>Número de Subsidios de Mejoramiento de Vivienda</t>
  </si>
  <si>
    <t>A9-TRANSPORTE Y OBRAS PUBLICAS</t>
  </si>
  <si>
    <t>TRANSPORTE Y OBRAS PUBLICAS</t>
  </si>
  <si>
    <t>Buses y Busetas (Matriculados en el Distrito de Barranquilla)</t>
  </si>
  <si>
    <t>Micro buses y Buses Articulados (Matriculados en el Distrito de Barranquilla)</t>
  </si>
  <si>
    <t>Taxis Barranquilla (Capacidad Transportadora)</t>
  </si>
  <si>
    <t>Camiones, Tracto/Camiones y Volquetas</t>
  </si>
  <si>
    <t>Tasa de Motorización Distrital</t>
  </si>
  <si>
    <t>75,3 automoviles/1000 habitantes</t>
  </si>
  <si>
    <t>No. de Victimas fatales en accidentes de Transito al año</t>
  </si>
  <si>
    <t>Intersecciones Semaforizadas</t>
  </si>
  <si>
    <t>Parque automotor (todos los vehiculos)</t>
  </si>
  <si>
    <t>Comparendos impuestos al año</t>
  </si>
  <si>
    <t>Comparendos electronicos impuestos al año</t>
  </si>
  <si>
    <t>NA</t>
  </si>
  <si>
    <t>Vías Nuevas Construidas en M2</t>
  </si>
  <si>
    <t>Vías con Mantenimiento y Reconstrucción en M2</t>
  </si>
  <si>
    <t>Reconstruccion de andenes en M2</t>
  </si>
  <si>
    <t>Reconstruccion de bordillos en ML</t>
  </si>
  <si>
    <t>A10-AMBIENTE</t>
  </si>
  <si>
    <t>AMBIENTE</t>
  </si>
  <si>
    <t>Recuperación de Caños (Metros Lineales)</t>
  </si>
  <si>
    <t>Limpieza y Canalización de Arroyos (Metros Lineales)</t>
  </si>
  <si>
    <t>Reforestación y Revegetalización - Arborización y Paisajismo (Unidades)</t>
  </si>
  <si>
    <t>Protección, Repoblamieto y Manejo de Especies - Fauna (Unidades)</t>
  </si>
  <si>
    <t>Fortalecimiento de la Gestión Ambiental (Empresas que cumplen normatividad)</t>
  </si>
  <si>
    <t>Educación, Desarrollo y Concientización Ambiental (Instituciones y Líderes Comunitarios beneficiados)</t>
  </si>
  <si>
    <t>30 Instituciones</t>
  </si>
  <si>
    <t>Red de Calidad del Aire (Estaciones de Monitoreo Automático en operación)</t>
  </si>
  <si>
    <t>A11-C. RECLUSION</t>
  </si>
  <si>
    <t>CENTROS DE RECLUSIÓN</t>
  </si>
  <si>
    <t>Centros de Reclusión Existentes</t>
  </si>
  <si>
    <t>2 Distritales</t>
  </si>
  <si>
    <t>2 Nacionales</t>
  </si>
  <si>
    <t>Capacidad Centros de Reclusión Existentes</t>
  </si>
  <si>
    <t>138 Mujeres</t>
  </si>
  <si>
    <t>480 Hombres</t>
  </si>
  <si>
    <t>268 Hombres</t>
  </si>
  <si>
    <t>147 Hombres</t>
  </si>
  <si>
    <t>246 Hombres</t>
  </si>
  <si>
    <t>Numero de Internos Buen Pastor (Mujeres)</t>
  </si>
  <si>
    <t>Numero de Internos el Bosque (Hombres)</t>
  </si>
  <si>
    <t>Número de Internos con Programas de Resocialización y/o capacitación (Buen Pastor)</t>
  </si>
  <si>
    <t>Número de Internos con Programas de Resocialización y/o capacitación (El Bosque)</t>
  </si>
  <si>
    <t>Población Interna Resocializada (Buen Pastor)</t>
  </si>
  <si>
    <t>Población Interna Resocializada (El Bosque)</t>
  </si>
  <si>
    <t>A12-PREV Y ATEN DESASTRES</t>
  </si>
  <si>
    <t>PREVENCIÓN Y ATENCIÓN DE DESASTRES</t>
  </si>
  <si>
    <t>Número de has. en alto zonas de riesgo no mitigable en el municipio en el año de análisis</t>
  </si>
  <si>
    <t>Número de redes de monitoreo instaladas en el área urbana en el año de análisis</t>
  </si>
  <si>
    <t>Número de viviendas urbanas en zonas de amenaza en el año de análisis</t>
  </si>
  <si>
    <t>Area de Expansión Urbana clasificada como en Riesgo o Amenaza</t>
  </si>
  <si>
    <t>8,62 Has</t>
  </si>
  <si>
    <t>Area urbana clasificada como reserva forestal</t>
  </si>
  <si>
    <t>Número de Incendios</t>
  </si>
  <si>
    <t>Número  de solicitudes, seguimiento y evaluación de los planes de contingencia para entidades e instituciones públicas, establecimientos comerciales, estaciones de servicios y de otras actividades especializadas, eventos masivos, espectaculos públicos y privados</t>
  </si>
  <si>
    <t>Reubicación de Asentamientos Establecidos en Zonas de Alto Riesgo</t>
  </si>
  <si>
    <t>-</t>
  </si>
  <si>
    <t>Entrega de Ayudas a Población Damnificada (Colombia Humanitaria)</t>
  </si>
  <si>
    <t>Número de personas capacitadas y/o socializadas en los procesos de Gestión del Riesgo de Desastre.</t>
  </si>
  <si>
    <t>A13-PROMOCION DESARROLLO</t>
  </si>
  <si>
    <t>PROMOCIÓN DEL DESARROLLO</t>
  </si>
  <si>
    <t>Personas y negocios que generan ingresos con acceso a microcréditos.</t>
  </si>
  <si>
    <t>Planes de negocios generados</t>
  </si>
  <si>
    <t>Atracción de inversiones (monto inversión US$ millones)</t>
  </si>
  <si>
    <t>Ranking Doing Business</t>
  </si>
  <si>
    <t>Número de convenios con centros universitarios</t>
  </si>
  <si>
    <t>Numero de personas sensibilizadas hacia la creación de empresas</t>
  </si>
  <si>
    <t>A14-ATEN GRUPOS VULNERAB</t>
  </si>
  <si>
    <t>ATENCIÓN A GRUPOS VULNERABLES</t>
  </si>
  <si>
    <t>Nutrición a la primera infancia</t>
  </si>
  <si>
    <t>Niños declarados adoptables</t>
  </si>
  <si>
    <t>Atención integral a mujeres (No. de mujeres con acciones pedagógicas creativas, lúdicas y/o artísticas que motiven la reflexión, el conocimiento y debate sobre derechos sexuales y reproductivos)</t>
  </si>
  <si>
    <t>Capacitación a mujeres en salud sexual y reproductiva (No. de mujeres capacitadas en factores protectores para el ejercicio de una sexualidad sana, autónoma, plena y responsable)</t>
  </si>
  <si>
    <t>Seguridad Alimentaría para Adultos Mayores</t>
  </si>
  <si>
    <t>Atención integral a personas en situación de desplazamiento</t>
  </si>
  <si>
    <t>Construcción de Casas de la Juventud</t>
  </si>
  <si>
    <t>Niños registrados en campañas realizadas</t>
  </si>
  <si>
    <t>A15-EQUIPAMIENTO</t>
  </si>
  <si>
    <t>EQUIPAMIENTO</t>
  </si>
  <si>
    <t>Mobiliarios de Espacio Público (Entre Mupis, Mogadores y Paraderos) Unidades</t>
  </si>
  <si>
    <t>Area de Espacio Público por Habitante</t>
  </si>
  <si>
    <t>Area de Espacio Público Recuperada en el centro (Metros Cuadrados)</t>
  </si>
  <si>
    <t>A16-DESARR COMUNITARIO</t>
  </si>
  <si>
    <t>DESARROLLO COMUNITARIO</t>
  </si>
  <si>
    <t>Número de Ciudadanos que recibieron Formación en Cultura Ciudadana</t>
  </si>
  <si>
    <t>Participación de Organizaciones Comunitarias en Procesos Distritales</t>
  </si>
  <si>
    <t>Numero de Campañas Mediáticas en Comportamiento de Cultura Ciudadana</t>
  </si>
  <si>
    <t>Numero de Procesos de Comunicación y Participación con la Comunidad</t>
  </si>
  <si>
    <t>A17-FORTALEC INSTITUCIONAL</t>
  </si>
  <si>
    <t>FORTALECIMIENTO INSTITUCIONAL</t>
  </si>
  <si>
    <t>Sistemas de Información en Funcionamiento</t>
  </si>
  <si>
    <t>Sí</t>
  </si>
  <si>
    <t>Manual de Procesos y Procedimientos en Operación</t>
  </si>
  <si>
    <t>Sistemas de Control Interno Implementado</t>
  </si>
  <si>
    <t>Sistemas de Gestión de la Calidad Implementado</t>
  </si>
  <si>
    <t>Sistema de Evaluación de la Gestión Implementado</t>
  </si>
  <si>
    <t>Personas que Visitaron el Web Site del Distrito.</t>
  </si>
  <si>
    <t>Cumplimiento en el Pago de Acreencias</t>
  </si>
  <si>
    <t>Superávit y/o Déficit(millones de pesos)</t>
  </si>
  <si>
    <t>A18-JUSTICIA</t>
  </si>
  <si>
    <t>JUSTICIA</t>
  </si>
  <si>
    <t>Número de Homicidios en el Período</t>
  </si>
  <si>
    <t>Número de Delitos contra la Vida e Integridad Personal</t>
  </si>
  <si>
    <t>Número de Casos de Violencia Intrafamiliar</t>
  </si>
  <si>
    <t>Número de Eventos en Derechos Humanos Realizados</t>
  </si>
  <si>
    <t>Numero de Eventos Promocional de la Cultura de la Paz y Resolución de Controversias</t>
  </si>
  <si>
    <t>A19-REGALIAS</t>
  </si>
  <si>
    <t>REGALIAS</t>
  </si>
  <si>
    <t>Numero de Proyectos presentados al OCAD</t>
  </si>
  <si>
    <t>Porcentaje de ejecución de recursos asignaciones directas</t>
  </si>
  <si>
    <t>Número de Internos con Programas de Resocialización y/o capacitación (TOTAL)</t>
  </si>
  <si>
    <t>310 Hombres</t>
  </si>
  <si>
    <t> 106</t>
  </si>
  <si>
    <t xml:space="preserve">ND </t>
  </si>
  <si>
    <t>Población con Conocimiento de Derechos Humanos</t>
  </si>
  <si>
    <t>N/D</t>
  </si>
  <si>
    <t>No. de Victimas fatales por accidentes de Transito al año</t>
  </si>
  <si>
    <t xml:space="preserve">280 Hombres </t>
  </si>
  <si>
    <t>Si</t>
  </si>
  <si>
    <t>Fuente: Secretaría Distrital de Salud</t>
  </si>
  <si>
    <t>Fuente:Empresa Sistema Único de Información de Servicios públicos-SUI.</t>
  </si>
  <si>
    <t>Fuente: Secretaría Distrital de Recreación y Deportes</t>
  </si>
  <si>
    <t>Fuente: Agencia de Infraestructura ADI y Barranquilla Verde</t>
  </si>
  <si>
    <t>Fuente: Oficina de Bomberos del Distrito</t>
  </si>
  <si>
    <t>Fuente: Oficina de Gestión de Riesgos</t>
  </si>
  <si>
    <t>Fuente: Secretaria Distrital de Desarrollo Económico</t>
  </si>
  <si>
    <t>Fuente: Sicep</t>
  </si>
  <si>
    <t>Fuente: Secretaría Distrital de Control Urbano y Espacio Público</t>
  </si>
  <si>
    <t>Fuente: Oficina de Participación Ciudadana - Secretaría Distrital de Gobierno</t>
  </si>
  <si>
    <t>Fuente: Gerencia de Sistemas Distrital</t>
  </si>
  <si>
    <t>Fuente: DNP- Sistema General de Regalías</t>
  </si>
  <si>
    <t>Población total de Barranquilla</t>
  </si>
  <si>
    <t>Población sisbenizada</t>
  </si>
  <si>
    <t>Malnutrición</t>
  </si>
  <si>
    <t>Exposición rabica</t>
  </si>
  <si>
    <t>Intoxicación alimentaria individual</t>
  </si>
  <si>
    <t>Intoxicación alimentaria clectiva</t>
  </si>
  <si>
    <t>Población beneficiada con las Escuelas de formación deportiva</t>
  </si>
  <si>
    <t>Población en condición de Discapacidad beneficiada con actividades deportivas y recreativas</t>
  </si>
  <si>
    <t>Población capacitada en educación y cultura de la movilidad</t>
  </si>
  <si>
    <t>Atención integral a adultos mayores (No. de adultos conatención en salud física, mental y nutricional)</t>
  </si>
  <si>
    <t>Atención integral a los adultos mayores habitantes de la calle</t>
  </si>
  <si>
    <t>Mortalidad por EDA</t>
  </si>
  <si>
    <t>Mortalidad por IRA</t>
  </si>
  <si>
    <t>Apoyo a Organismos Deportivos Distritales (Ligas y clubes)</t>
  </si>
  <si>
    <t>FUENTE: Diagnóstico Planes de Desarrollo 2004-2007 y (Ministerio de Medio Ambiente, Vivienda y Desarrollo Territorial. Plan estratégico Nacional de Gestión de suelo. Población ajustada del censo 2005 DANE)</t>
  </si>
  <si>
    <t>FUENTE: Oficina de Hábitat - Secretaría Distrital de Planeación</t>
  </si>
  <si>
    <t>No. de accidentes de tránsito al año</t>
  </si>
  <si>
    <t>Protección, Repoblamieto y Manejo de Especies - Flora Maderables, Frutales y Ornamentación (Unidades)</t>
  </si>
  <si>
    <t xml:space="preserve">68 Mujeres </t>
  </si>
  <si>
    <t>No. Viviendas urbanas en zonas de riesgo para el año de análisis</t>
  </si>
  <si>
    <t>Número de familias menos vulnerables ante la materialización de riesgo frente a fenómenos de origen natural, antrópico y/o tecnológico, con la entrega de Subsidios de Alojamiento Temporal</t>
  </si>
  <si>
    <t>Numero de Pymes beneficiadas para incrementar su productividad</t>
  </si>
  <si>
    <t>Medición del Desempeño Municipal</t>
  </si>
  <si>
    <t>Hogares en déficit cuantitativo</t>
  </si>
  <si>
    <t>Hogares en déficit cualitativo</t>
  </si>
  <si>
    <t>Número de Hogares</t>
  </si>
  <si>
    <t>FUENTE: DANE, Población del Censo 1993, 2005 y Censo Nacional de Población y Vivienda 2018; Encuesta Continua de Hogares</t>
  </si>
  <si>
    <t>Fuente: Secretaría Distrital de Transito y Seguridad Vial, Diagnóstico Plan Maestro de Movilidad. Área Metropolitana de Barranquilla</t>
  </si>
  <si>
    <t>Fuente: Secretaría Distrital de Obras Públicas</t>
  </si>
  <si>
    <t>Fuente: Secretaría Distrital de Transito y Seguridad Vial. Policia Nacional, Medicina Legal. Fuente IPATs</t>
  </si>
  <si>
    <t>130 Mujeres</t>
  </si>
  <si>
    <t>300 Hombres</t>
  </si>
  <si>
    <t>Nivel de reporte SICEP (Gestión Web) y FUT</t>
  </si>
  <si>
    <t>Fuente: DNP, Contabilidad del Distrito</t>
  </si>
  <si>
    <t>Medición del Desempeño Institucional (MIPG)</t>
  </si>
  <si>
    <t>Medición del Desempeño Institucional (MECI)</t>
  </si>
  <si>
    <t>Población Total - Area Metropolitana (A.M.)</t>
  </si>
  <si>
    <t>Población en Edad de Trabajar (PET) - A.M.</t>
  </si>
  <si>
    <t>Población Económicamente Activa-PEA - A.M.</t>
  </si>
  <si>
    <t>Ocupados - A.M.</t>
  </si>
  <si>
    <t>Desocupados - A.M.</t>
  </si>
  <si>
    <t>Abiertos - A.M.</t>
  </si>
  <si>
    <t>Ocultos - A.M.</t>
  </si>
  <si>
    <t>Inactivos - A.M.</t>
  </si>
  <si>
    <t>Subempleados Subjetivos - A.M.</t>
  </si>
  <si>
    <t>Subempleados Objetivos - A.M.</t>
  </si>
  <si>
    <t>% Población en Edad de Trabajar (PET) - A.M.</t>
  </si>
  <si>
    <t>TGP - A.M.</t>
  </si>
  <si>
    <t>TO - A.M.</t>
  </si>
  <si>
    <t>TD - A.M.</t>
  </si>
  <si>
    <t>T.D. Abierto - A.M.</t>
  </si>
  <si>
    <t>T.D. Oculto - A.M.</t>
  </si>
  <si>
    <t>Tasa de Subempleo Subjetivo - A.M.</t>
  </si>
  <si>
    <t>Tasa de Subempleo Objetivo - A.M.</t>
  </si>
  <si>
    <t>Fuente: DANE - Proyecciones de población con base en Gran Encuesta Integral de Hogares 2005 y Censo Nacional de Población y Vivienda 2018</t>
  </si>
  <si>
    <t>Fuente: DANE - Mercado Laboral Marco 2005 y Marco 2018</t>
  </si>
  <si>
    <t>Población total Barranquilla</t>
  </si>
  <si>
    <t>Población en edad de trabajar - Barranquilla</t>
  </si>
  <si>
    <t>Fuerza de trabajo - Barranquilla</t>
  </si>
  <si>
    <t>Ocupados - Barranquilla</t>
  </si>
  <si>
    <t>Desocupados - Barranquilla</t>
  </si>
  <si>
    <t>Población fuera de la fuerza laboral - Barranquilla</t>
  </si>
  <si>
    <t>Subocupados - Barranquilla</t>
  </si>
  <si>
    <t>Fuerza de trabajo potencial - Barranquilla</t>
  </si>
  <si>
    <t>% población en edad de trabajar - Barranquilla</t>
  </si>
  <si>
    <t>Tasa Global de Participación (TGP) - Barranquilla</t>
  </si>
  <si>
    <t>Tasa de Ocupación (TO) - Barranquilla</t>
  </si>
  <si>
    <t>Tasa de Desempleo (TD) - Barranquilla</t>
  </si>
  <si>
    <t>Tasa de Subocupación (TS) - Barranquilla</t>
  </si>
  <si>
    <t>Fuente: Secretaría Distrital de Educación</t>
  </si>
  <si>
    <t>Fuente: Ministerio de Educación Nacional (MEN)</t>
  </si>
  <si>
    <t>Capacidad de Bombeo (agua potable metros cúbicos por segundo)</t>
  </si>
  <si>
    <t>Fuente: Sociedad de acueducto, alcantarillado y aseo de Barranquilla S.A ESP</t>
  </si>
  <si>
    <t>Fuente: Secretaría Distrital de Cultura y Patrimonio, DANE</t>
  </si>
  <si>
    <t>Fuente: Secretaría de Desarrollo Económico, CITUR, DANE, RNT</t>
  </si>
  <si>
    <t>154 Vehículos por cda 1000 habitantes</t>
  </si>
  <si>
    <t>151 Vehículos por cda 1000 habitantes</t>
  </si>
  <si>
    <t>149 Vehículos por cda 1000 habitantes</t>
  </si>
  <si>
    <t>124 Vehículos por cda 1000 habitantes</t>
  </si>
  <si>
    <t>131 Vehículos por cda 1000 habitantes</t>
  </si>
  <si>
    <t>136 Vehículos por cda 1000 habitantes</t>
  </si>
  <si>
    <t>141 Vehículos por cda 1000 habitantes</t>
  </si>
  <si>
    <t>147 Vehículos por cda 1000 habitantes</t>
  </si>
  <si>
    <t>Fuente: Secretaría de Planeación - Oficina de Planeación Territorial</t>
  </si>
  <si>
    <t>Fuente: Dirección Centros de Rehabilitación, Secretaria Distrital de Gobierno</t>
  </si>
  <si>
    <t>Número de Internos (TOTAL)</t>
  </si>
  <si>
    <t>Fuente: Secretaría Distrital de Gestión Social</t>
  </si>
  <si>
    <t>Fuente: Punto de Atención a Víctimas</t>
  </si>
  <si>
    <t>Fuente: ICBF</t>
  </si>
  <si>
    <t>Número de personas participantes en jornadas de priorización participativa de comportamiento</t>
  </si>
  <si>
    <t>Desempeño Integral</t>
  </si>
  <si>
    <t>Desempeño Fiscal (Antigua metodología)</t>
  </si>
  <si>
    <t>Desempeño Fiscal (Nueva metodología)</t>
  </si>
  <si>
    <t>Fuente: Oficina para la Seguridad Social y Convivencia Ciudadana</t>
  </si>
  <si>
    <t>Fuente: Secretaría Distrital de Gobierno</t>
  </si>
  <si>
    <t>Fuente: DNP, Gerencia de las TIC, Secretaría de Hacienda, Secretaría de Planeación</t>
  </si>
  <si>
    <t>Total Predios</t>
  </si>
  <si>
    <t xml:space="preserve">Tasa de mortalidad infantil  </t>
  </si>
  <si>
    <t>Tasa de mortalidad neonatal</t>
  </si>
  <si>
    <t>Tasa ajustada de mortalidad por lesiones autoinfligidas intencionalmente (suicidios)</t>
  </si>
  <si>
    <t>Víctimas que superaron la situación de vulnerabilidad</t>
  </si>
  <si>
    <t>0,45</t>
  </si>
  <si>
    <t>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</si>
</sst>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name val="Arial"/>
      <family val="2"/>
    </font>
    <font>
      <sz val="10"/>
      <color theme="1"/>
      <name val="Arial"/>
      <family val="2"/>
    </font>
    <font>
      <sz val="8"/>
      <name val="Arial"/>
      <family val="2"/>
    </font>
    <font>
      <b/>
      <sz val="10"/>
      <name val="Arial"/>
      <family val="2"/>
    </font>
    <font>
      <sz val="9"/>
      <color indexed="81"/>
      <name val="Tahoma"/>
      <family val="2"/>
    </font>
    <font>
      <b/>
      <sz val="9"/>
      <color indexed="81"/>
      <name val="Tahoma"/>
      <family val="2"/>
    </font>
    <font>
      <u/>
      <sz val="11"/>
      <color theme="10"/>
      <name val="Calibri"/>
      <family val="2"/>
      <scheme val="minor"/>
    </font>
    <font>
      <sz val="10"/>
      <color rgb="FF000000"/>
      <name val="Arial"/>
      <family val="2"/>
    </font>
    <font>
      <u/>
      <sz val="10"/>
      <name val="Arial"/>
      <family val="2"/>
    </font>
    <font>
      <sz val="10"/>
      <color theme="0"/>
      <name val="Arial"/>
      <family val="2"/>
    </font>
    <font>
      <b/>
      <sz val="9"/>
      <color indexed="81"/>
      <name val="Tahoma"/>
      <charset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21" fillId="0" borderId="0" applyFill="0" applyBorder="0" applyAlignment="0" applyProtection="0"/>
    <xf numFmtId="0" fontId="19" fillId="0" borderId="0"/>
    <xf numFmtId="0" fontId="19" fillId="0" borderId="0"/>
    <xf numFmtId="41" fontId="1" fillId="0" borderId="0" applyFont="0" applyFill="0" applyBorder="0" applyAlignment="0" applyProtection="0"/>
    <xf numFmtId="0" fontId="25" fillId="0" borderId="0" applyNumberFormat="0" applyFill="0" applyBorder="0" applyAlignment="0" applyProtection="0"/>
  </cellStyleXfs>
  <cellXfs count="98">
    <xf numFmtId="0" fontId="0" fillId="0" borderId="0" xfId="0"/>
    <xf numFmtId="3" fontId="19" fillId="0" borderId="10" xfId="0" applyNumberFormat="1" applyFont="1" applyBorder="1" applyAlignment="1">
      <alignment horizontal="center" vertical="center" wrapText="1"/>
    </xf>
    <xf numFmtId="3" fontId="20" fillId="0" borderId="10" xfId="0" applyNumberFormat="1" applyFont="1" applyBorder="1" applyAlignment="1">
      <alignment horizontal="center" vertical="center" wrapText="1"/>
    </xf>
    <xf numFmtId="0" fontId="22" fillId="0" borderId="10" xfId="0" applyFont="1" applyBorder="1" applyAlignment="1">
      <alignment horizontal="left" vertical="center" wrapText="1"/>
    </xf>
    <xf numFmtId="3" fontId="19" fillId="0" borderId="10" xfId="0" applyNumberFormat="1" applyFont="1" applyBorder="1" applyAlignment="1">
      <alignment horizontal="center" vertical="center"/>
    </xf>
    <xf numFmtId="3" fontId="19" fillId="33" borderId="10" xfId="0" applyNumberFormat="1" applyFont="1" applyFill="1" applyBorder="1" applyAlignment="1">
      <alignment horizontal="center" vertical="center"/>
    </xf>
    <xf numFmtId="0" fontId="19" fillId="0" borderId="10" xfId="0" applyFont="1" applyBorder="1" applyAlignment="1">
      <alignment horizontal="left" vertical="center" wrapText="1"/>
    </xf>
    <xf numFmtId="0" fontId="19" fillId="0" borderId="10" xfId="0" applyFont="1" applyBorder="1" applyAlignment="1">
      <alignment horizontal="center" vertical="center"/>
    </xf>
    <xf numFmtId="3" fontId="19" fillId="0" borderId="10" xfId="0" quotePrefix="1" applyNumberFormat="1" applyFont="1" applyBorder="1" applyAlignment="1">
      <alignment horizontal="center" vertical="center"/>
    </xf>
    <xf numFmtId="0" fontId="20" fillId="0" borderId="10" xfId="0" applyFont="1" applyBorder="1" applyAlignment="1">
      <alignment horizontal="center" vertical="center"/>
    </xf>
    <xf numFmtId="0" fontId="18" fillId="0" borderId="10" xfId="0" applyFont="1" applyBorder="1" applyAlignment="1">
      <alignment vertical="center"/>
    </xf>
    <xf numFmtId="3" fontId="20" fillId="0" borderId="10" xfId="0" applyNumberFormat="1" applyFont="1" applyBorder="1" applyAlignment="1">
      <alignment horizontal="center" vertical="center"/>
    </xf>
    <xf numFmtId="0" fontId="20" fillId="0" borderId="10" xfId="0" applyFont="1" applyBorder="1" applyAlignment="1">
      <alignment vertical="center"/>
    </xf>
    <xf numFmtId="2" fontId="20" fillId="0" borderId="10" xfId="0" applyNumberFormat="1" applyFont="1" applyBorder="1" applyAlignment="1">
      <alignment horizontal="center" vertical="center" wrapText="1"/>
    </xf>
    <xf numFmtId="9" fontId="20" fillId="0" borderId="10" xfId="0" applyNumberFormat="1" applyFont="1" applyBorder="1" applyAlignment="1">
      <alignment horizontal="center" vertical="center"/>
    </xf>
    <xf numFmtId="1" fontId="20" fillId="0" borderId="10" xfId="0" applyNumberFormat="1" applyFont="1" applyBorder="1" applyAlignment="1">
      <alignment horizontal="center" vertical="center" wrapText="1"/>
    </xf>
    <xf numFmtId="0" fontId="18" fillId="0" borderId="10" xfId="0" applyFont="1" applyBorder="1" applyAlignment="1">
      <alignment horizontal="center" vertical="center"/>
    </xf>
    <xf numFmtId="0" fontId="18" fillId="0" borderId="0" xfId="0" applyFont="1" applyAlignment="1">
      <alignment horizontal="center" vertical="center"/>
    </xf>
    <xf numFmtId="0" fontId="20" fillId="0" borderId="0" xfId="0" applyFont="1" applyAlignment="1">
      <alignment vertical="center"/>
    </xf>
    <xf numFmtId="0" fontId="22" fillId="0" borderId="10" xfId="0" applyFont="1" applyBorder="1" applyAlignment="1">
      <alignment horizontal="center" vertical="center"/>
    </xf>
    <xf numFmtId="0" fontId="19" fillId="33" borderId="10" xfId="0" applyFont="1" applyFill="1" applyBorder="1" applyAlignment="1">
      <alignment vertical="center"/>
    </xf>
    <xf numFmtId="3" fontId="18" fillId="0" borderId="10" xfId="0" applyNumberFormat="1" applyFont="1" applyBorder="1" applyAlignment="1">
      <alignment horizontal="center" vertical="center"/>
    </xf>
    <xf numFmtId="3" fontId="19" fillId="0" borderId="10" xfId="43" quotePrefix="1" applyNumberFormat="1" applyFont="1" applyFill="1" applyBorder="1" applyAlignment="1">
      <alignment horizontal="center" vertical="center"/>
    </xf>
    <xf numFmtId="3" fontId="22" fillId="0" borderId="10" xfId="0" applyNumberFormat="1" applyFont="1" applyBorder="1" applyAlignment="1">
      <alignment horizontal="center" vertical="center"/>
    </xf>
    <xf numFmtId="3" fontId="20" fillId="0" borderId="10" xfId="42" applyNumberFormat="1" applyFont="1" applyBorder="1" applyAlignment="1">
      <alignment horizontal="center" vertical="center"/>
    </xf>
    <xf numFmtId="164" fontId="19" fillId="0" borderId="10" xfId="0" applyNumberFormat="1" applyFont="1" applyBorder="1" applyAlignment="1">
      <alignment horizontal="center" vertical="center"/>
    </xf>
    <xf numFmtId="165" fontId="19" fillId="0" borderId="10" xfId="0" applyNumberFormat="1" applyFont="1" applyBorder="1" applyAlignment="1">
      <alignment horizontal="center" vertical="center"/>
    </xf>
    <xf numFmtId="166" fontId="20" fillId="0" borderId="10" xfId="42" applyNumberFormat="1" applyFont="1" applyBorder="1" applyAlignment="1">
      <alignment horizontal="center" vertical="center"/>
    </xf>
    <xf numFmtId="166" fontId="20" fillId="0" borderId="10" xfId="0" applyNumberFormat="1" applyFont="1" applyBorder="1" applyAlignment="1">
      <alignment horizontal="center" vertical="center"/>
    </xf>
    <xf numFmtId="10" fontId="20" fillId="0" borderId="10" xfId="0" applyNumberFormat="1" applyFont="1" applyBorder="1" applyAlignment="1">
      <alignment horizontal="center" vertical="center"/>
    </xf>
    <xf numFmtId="10" fontId="20" fillId="0" borderId="10" xfId="42" applyNumberFormat="1" applyFont="1" applyBorder="1" applyAlignment="1">
      <alignment horizontal="center" vertical="center"/>
    </xf>
    <xf numFmtId="1" fontId="20" fillId="0" borderId="10" xfId="46" applyNumberFormat="1" applyFont="1" applyBorder="1" applyAlignment="1">
      <alignment horizontal="center" vertical="center"/>
    </xf>
    <xf numFmtId="3" fontId="20" fillId="0" borderId="10" xfId="46" applyNumberFormat="1" applyFont="1" applyBorder="1" applyAlignment="1">
      <alignment horizontal="center" vertical="center"/>
    </xf>
    <xf numFmtId="3" fontId="20" fillId="33" borderId="10" xfId="0" applyNumberFormat="1" applyFont="1" applyFill="1" applyBorder="1" applyAlignment="1">
      <alignment horizontal="center" vertical="center"/>
    </xf>
    <xf numFmtId="9" fontId="20" fillId="0" borderId="10" xfId="0" applyNumberFormat="1" applyFont="1" applyBorder="1" applyAlignment="1">
      <alignment horizontal="center" vertical="center" wrapText="1"/>
    </xf>
    <xf numFmtId="9" fontId="19" fillId="0" borderId="10" xfId="0" quotePrefix="1" applyNumberFormat="1" applyFont="1" applyBorder="1" applyAlignment="1">
      <alignment horizontal="center" vertical="center" wrapText="1"/>
    </xf>
    <xf numFmtId="3" fontId="26"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4" fontId="20" fillId="0" borderId="10" xfId="0" applyNumberFormat="1" applyFont="1" applyBorder="1" applyAlignment="1">
      <alignment horizontal="center" vertical="center"/>
    </xf>
    <xf numFmtId="3" fontId="20" fillId="33" borderId="10" xfId="0" applyNumberFormat="1" applyFont="1" applyFill="1" applyBorder="1" applyAlignment="1">
      <alignment horizontal="center" vertical="center" wrapText="1"/>
    </xf>
    <xf numFmtId="3" fontId="19" fillId="33" borderId="10" xfId="0" applyNumberFormat="1" applyFont="1" applyFill="1" applyBorder="1" applyAlignment="1">
      <alignment horizontal="center" vertical="center" wrapText="1"/>
    </xf>
    <xf numFmtId="3" fontId="19" fillId="0" borderId="10" xfId="0" quotePrefix="1"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0" fontId="20" fillId="33" borderId="10" xfId="0" applyFont="1" applyFill="1" applyBorder="1" applyAlignment="1">
      <alignment horizontal="center" vertical="center"/>
    </xf>
    <xf numFmtId="0" fontId="20" fillId="0" borderId="10" xfId="0" applyFont="1" applyBorder="1" applyAlignment="1">
      <alignment horizontal="center" vertical="center" wrapText="1"/>
    </xf>
    <xf numFmtId="165" fontId="20" fillId="0" borderId="10" xfId="0" applyNumberFormat="1" applyFont="1" applyBorder="1" applyAlignment="1">
      <alignment horizontal="center" vertical="center"/>
    </xf>
    <xf numFmtId="0" fontId="20" fillId="0" borderId="10" xfId="0" quotePrefix="1" applyFont="1" applyBorder="1" applyAlignment="1">
      <alignment horizontal="center" vertical="center"/>
    </xf>
    <xf numFmtId="3" fontId="19" fillId="0" borderId="10" xfId="45" quotePrefix="1" applyNumberFormat="1" applyBorder="1" applyAlignment="1">
      <alignment horizontal="center" vertical="center" wrapText="1"/>
    </xf>
    <xf numFmtId="3" fontId="19" fillId="0" borderId="10" xfId="45" applyNumberFormat="1" applyBorder="1" applyAlignment="1">
      <alignment horizontal="center" vertical="center"/>
    </xf>
    <xf numFmtId="3" fontId="19" fillId="0" borderId="10" xfId="45" applyNumberFormat="1" applyBorder="1" applyAlignment="1">
      <alignment horizontal="center" vertical="center" wrapText="1"/>
    </xf>
    <xf numFmtId="1" fontId="19" fillId="0" borderId="10" xfId="0" applyNumberFormat="1" applyFont="1" applyBorder="1" applyAlignment="1">
      <alignment horizontal="center" vertical="center" wrapText="1"/>
    </xf>
    <xf numFmtId="4" fontId="20" fillId="33" borderId="10" xfId="0" applyNumberFormat="1" applyFont="1" applyFill="1" applyBorder="1" applyAlignment="1">
      <alignment horizontal="center" vertical="center"/>
    </xf>
    <xf numFmtId="3" fontId="20" fillId="0" borderId="10" xfId="45" applyNumberFormat="1" applyFont="1" applyBorder="1" applyAlignment="1">
      <alignment horizontal="center" vertical="center"/>
    </xf>
    <xf numFmtId="9" fontId="19" fillId="0" borderId="10" xfId="0" applyNumberFormat="1" applyFont="1" applyBorder="1" applyAlignment="1">
      <alignment horizontal="center" vertical="center"/>
    </xf>
    <xf numFmtId="9" fontId="20" fillId="0" borderId="10" xfId="42" applyFont="1" applyBorder="1" applyAlignment="1">
      <alignment horizontal="center" vertical="center"/>
    </xf>
    <xf numFmtId="4" fontId="20" fillId="0" borderId="10" xfId="0" applyNumberFormat="1" applyFont="1" applyBorder="1" applyAlignment="1">
      <alignment horizontal="center" vertical="center" wrapText="1"/>
    </xf>
    <xf numFmtId="4" fontId="19" fillId="0" borderId="10" xfId="0" applyNumberFormat="1" applyFont="1" applyBorder="1" applyAlignment="1">
      <alignment horizontal="center" vertical="center"/>
    </xf>
    <xf numFmtId="0" fontId="20" fillId="0" borderId="0" xfId="0" applyFont="1" applyAlignment="1">
      <alignment horizontal="center" vertical="center"/>
    </xf>
    <xf numFmtId="0" fontId="19" fillId="0" borderId="10" xfId="0" applyFont="1" applyBorder="1" applyAlignment="1">
      <alignment vertical="center"/>
    </xf>
    <xf numFmtId="0" fontId="27" fillId="0" borderId="0" xfId="47" applyFont="1" applyAlignment="1">
      <alignment vertical="center"/>
    </xf>
    <xf numFmtId="0" fontId="19" fillId="0" borderId="0" xfId="0" applyFont="1" applyAlignment="1">
      <alignment vertical="center"/>
    </xf>
    <xf numFmtId="0" fontId="22" fillId="0" borderId="10" xfId="0" applyFont="1" applyBorder="1" applyAlignment="1">
      <alignment vertical="center"/>
    </xf>
    <xf numFmtId="0" fontId="22" fillId="0" borderId="10" xfId="0" applyFont="1" applyBorder="1" applyAlignment="1">
      <alignment horizontal="left" vertical="center"/>
    </xf>
    <xf numFmtId="0" fontId="22" fillId="0" borderId="10" xfId="0" applyFont="1" applyBorder="1" applyAlignment="1">
      <alignment vertical="center" wrapText="1"/>
    </xf>
    <xf numFmtId="1" fontId="22" fillId="0" borderId="10" xfId="0" applyNumberFormat="1" applyFont="1" applyBorder="1" applyAlignment="1">
      <alignment horizontal="left" vertical="center" wrapText="1"/>
    </xf>
    <xf numFmtId="0" fontId="28" fillId="0" borderId="10" xfId="0" applyFont="1" applyBorder="1" applyAlignment="1">
      <alignment horizontal="center" vertical="center"/>
    </xf>
    <xf numFmtId="3" fontId="0" fillId="0" borderId="10" xfId="0" applyNumberFormat="1" applyBorder="1" applyAlignment="1">
      <alignment horizontal="center"/>
    </xf>
    <xf numFmtId="2" fontId="20" fillId="0" borderId="10" xfId="0" applyNumberFormat="1" applyFont="1" applyBorder="1" applyAlignment="1">
      <alignment horizontal="center" vertical="center"/>
    </xf>
    <xf numFmtId="10" fontId="20" fillId="0" borderId="10" xfId="42" applyNumberFormat="1" applyFont="1" applyFill="1" applyBorder="1" applyAlignment="1">
      <alignment horizontal="center" vertical="center"/>
    </xf>
    <xf numFmtId="10" fontId="20" fillId="0" borderId="10" xfId="0" applyNumberFormat="1" applyFont="1" applyBorder="1" applyAlignment="1">
      <alignment horizontal="center" vertical="center" wrapText="1"/>
    </xf>
    <xf numFmtId="4" fontId="19" fillId="0" borderId="10" xfId="0" applyNumberFormat="1" applyFont="1" applyBorder="1" applyAlignment="1">
      <alignment horizontal="center" vertical="center" wrapText="1"/>
    </xf>
    <xf numFmtId="0" fontId="18" fillId="0" borderId="11" xfId="0" applyFont="1" applyBorder="1" applyAlignment="1">
      <alignment horizontal="center" vertical="center"/>
    </xf>
    <xf numFmtId="3" fontId="18" fillId="0" borderId="11" xfId="0" applyNumberFormat="1" applyFont="1" applyBorder="1" applyAlignment="1">
      <alignment horizontal="center" vertical="center"/>
    </xf>
    <xf numFmtId="3" fontId="20" fillId="0" borderId="11" xfId="0" applyNumberFormat="1" applyFont="1" applyBorder="1" applyAlignment="1">
      <alignment horizontal="center" vertical="center"/>
    </xf>
    <xf numFmtId="3" fontId="22" fillId="0" borderId="11" xfId="0" applyNumberFormat="1" applyFont="1" applyBorder="1" applyAlignment="1">
      <alignment horizontal="center" vertical="center"/>
    </xf>
    <xf numFmtId="3" fontId="19" fillId="0" borderId="11" xfId="0" applyNumberFormat="1" applyFont="1" applyBorder="1" applyAlignment="1">
      <alignment horizontal="center" vertical="center"/>
    </xf>
    <xf numFmtId="165" fontId="19" fillId="0" borderId="11" xfId="0" applyNumberFormat="1" applyFont="1" applyBorder="1" applyAlignment="1">
      <alignment horizontal="center" vertical="center"/>
    </xf>
    <xf numFmtId="10" fontId="20" fillId="0" borderId="11" xfId="42" applyNumberFormat="1" applyFont="1" applyBorder="1" applyAlignment="1">
      <alignment horizontal="center" vertical="center"/>
    </xf>
    <xf numFmtId="10" fontId="20" fillId="0" borderId="11" xfId="42" applyNumberFormat="1" applyFont="1" applyFill="1" applyBorder="1" applyAlignment="1">
      <alignment horizontal="center" vertical="center"/>
    </xf>
    <xf numFmtId="1" fontId="20" fillId="0" borderId="11" xfId="46" applyNumberFormat="1" applyFont="1" applyBorder="1" applyAlignment="1">
      <alignment horizontal="center" vertical="center"/>
    </xf>
    <xf numFmtId="3" fontId="20" fillId="0" borderId="11" xfId="46" applyNumberFormat="1" applyFont="1" applyBorder="1" applyAlignment="1">
      <alignment horizontal="center" vertical="center"/>
    </xf>
    <xf numFmtId="3" fontId="20" fillId="33" borderId="11" xfId="0" applyNumberFormat="1" applyFont="1" applyFill="1" applyBorder="1" applyAlignment="1">
      <alignment horizontal="center" vertical="center"/>
    </xf>
    <xf numFmtId="3" fontId="0" fillId="0" borderId="11" xfId="0" applyNumberFormat="1" applyBorder="1" applyAlignment="1">
      <alignment horizontal="center"/>
    </xf>
    <xf numFmtId="10" fontId="20" fillId="0" borderId="11" xfId="0" applyNumberFormat="1" applyFont="1" applyBorder="1" applyAlignment="1">
      <alignment horizontal="center" vertical="center"/>
    </xf>
    <xf numFmtId="9" fontId="20" fillId="0" borderId="11" xfId="0" applyNumberFormat="1" applyFont="1" applyBorder="1" applyAlignment="1">
      <alignment horizontal="center" vertical="center"/>
    </xf>
    <xf numFmtId="4"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0" fontId="20" fillId="0" borderId="11" xfId="0" applyFont="1" applyBorder="1" applyAlignment="1">
      <alignment horizontal="center" vertical="center"/>
    </xf>
    <xf numFmtId="3" fontId="19" fillId="0" borderId="11" xfId="0" quotePrefix="1" applyNumberFormat="1" applyFont="1" applyBorder="1" applyAlignment="1">
      <alignment horizontal="center" vertical="center"/>
    </xf>
    <xf numFmtId="3" fontId="20" fillId="0" borderId="11" xfId="0" applyNumberFormat="1" applyFont="1" applyBorder="1" applyAlignment="1">
      <alignment horizontal="center" vertical="center" wrapText="1"/>
    </xf>
    <xf numFmtId="0" fontId="20" fillId="33" borderId="11"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wrapText="1"/>
    </xf>
    <xf numFmtId="3" fontId="19" fillId="33" borderId="11" xfId="0" applyNumberFormat="1" applyFont="1" applyFill="1" applyBorder="1" applyAlignment="1">
      <alignment horizontal="center" vertical="center"/>
    </xf>
    <xf numFmtId="4" fontId="20" fillId="0" borderId="11" xfId="0" applyNumberFormat="1" applyFont="1" applyBorder="1" applyAlignment="1">
      <alignment horizontal="center" vertical="center"/>
    </xf>
    <xf numFmtId="4" fontId="19" fillId="0" borderId="11" xfId="0" applyNumberFormat="1" applyFont="1" applyBorder="1" applyAlignment="1">
      <alignment horizontal="center" vertical="center"/>
    </xf>
    <xf numFmtId="0" fontId="28" fillId="0" borderId="11" xfId="0" applyFont="1" applyBorder="1" applyAlignment="1">
      <alignment horizontal="center" vertical="center"/>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7" builtinId="8"/>
    <cellStyle name="Incorrecto" xfId="7" builtinId="27" customBuiltin="1"/>
    <cellStyle name="Millares [0]" xfId="46" builtinId="6"/>
    <cellStyle name="Neutral" xfId="8" builtinId="28" customBuiltin="1"/>
    <cellStyle name="Normal" xfId="0" builtinId="0"/>
    <cellStyle name="Normal 2" xfId="44" xr:uid="{C8907253-A0C0-47FF-8DDC-2B08CF9F2400}"/>
    <cellStyle name="Normal 3 2" xfId="45" xr:uid="{6D3FE931-4A01-4E3D-AD54-562AC5718FE8}"/>
    <cellStyle name="Normal_Censos 1951-1993" xfId="43" xr:uid="{A9367E08-FB6F-4384-992A-C7865E8AB2ED}"/>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8"/>
  <sheetViews>
    <sheetView tabSelected="1" zoomScaleNormal="100" workbookViewId="0">
      <pane xSplit="3" ySplit="1" topLeftCell="L280" activePane="bottomRight" state="frozen"/>
      <selection pane="topRight" activeCell="D1" sqref="D1"/>
      <selection pane="bottomLeft" activeCell="A2" sqref="A2"/>
      <selection pane="bottomRight" activeCell="R283" sqref="R283"/>
    </sheetView>
  </sheetViews>
  <sheetFormatPr baseColWidth="10" defaultRowHeight="15" customHeight="1" x14ac:dyDescent="0.25"/>
  <cols>
    <col min="1" max="1" width="15.7109375" style="18" customWidth="1"/>
    <col min="2" max="2" width="13.7109375" style="18" customWidth="1"/>
    <col min="3" max="3" width="103.140625" style="60" customWidth="1"/>
    <col min="4" max="10" width="11.42578125" style="57" customWidth="1"/>
    <col min="11" max="20" width="11.42578125" style="57"/>
    <col min="21" max="16384" width="11.42578125" style="18"/>
  </cols>
  <sheetData>
    <row r="1" spans="1:21" s="17" customFormat="1" ht="15" customHeight="1" x14ac:dyDescent="0.25">
      <c r="A1" s="16" t="s">
        <v>0</v>
      </c>
      <c r="B1" s="16" t="s">
        <v>1</v>
      </c>
      <c r="C1" s="19" t="s">
        <v>2</v>
      </c>
      <c r="D1" s="16">
        <v>2006</v>
      </c>
      <c r="E1" s="16">
        <v>2007</v>
      </c>
      <c r="F1" s="16">
        <v>2008</v>
      </c>
      <c r="G1" s="16">
        <v>2009</v>
      </c>
      <c r="H1" s="16">
        <v>2010</v>
      </c>
      <c r="I1" s="16">
        <v>2011</v>
      </c>
      <c r="J1" s="16">
        <v>2012</v>
      </c>
      <c r="K1" s="16">
        <v>2013</v>
      </c>
      <c r="L1" s="16">
        <v>2014</v>
      </c>
      <c r="M1" s="16">
        <v>2015</v>
      </c>
      <c r="N1" s="16">
        <v>2016</v>
      </c>
      <c r="O1" s="16">
        <v>2017</v>
      </c>
      <c r="P1" s="16">
        <v>2018</v>
      </c>
      <c r="Q1" s="16">
        <v>2019</v>
      </c>
      <c r="R1" s="16">
        <v>2020</v>
      </c>
      <c r="S1" s="16">
        <v>2021</v>
      </c>
      <c r="T1" s="71">
        <v>2022</v>
      </c>
      <c r="U1" s="16">
        <v>2023</v>
      </c>
    </row>
    <row r="2" spans="1:21" ht="15" customHeight="1" x14ac:dyDescent="0.25">
      <c r="A2" s="12" t="s">
        <v>3</v>
      </c>
      <c r="B2" s="12" t="s">
        <v>4</v>
      </c>
      <c r="C2" s="58" t="s">
        <v>5</v>
      </c>
      <c r="D2" s="21">
        <f t="shared" ref="D2:M2" si="0">+D3+D4+D5+D6+D7</f>
        <v>1795060</v>
      </c>
      <c r="E2" s="21">
        <f t="shared" si="0"/>
        <v>1820862</v>
      </c>
      <c r="F2" s="21">
        <f t="shared" si="0"/>
        <v>1846589</v>
      </c>
      <c r="G2" s="21">
        <f t="shared" si="0"/>
        <v>1872334</v>
      </c>
      <c r="H2" s="21">
        <f t="shared" si="0"/>
        <v>1898007</v>
      </c>
      <c r="I2" s="21">
        <f t="shared" si="0"/>
        <v>1923698</v>
      </c>
      <c r="J2" s="21">
        <f t="shared" si="0"/>
        <v>1949264</v>
      </c>
      <c r="K2" s="21">
        <f t="shared" si="0"/>
        <v>1974732</v>
      </c>
      <c r="L2" s="21">
        <f t="shared" si="0"/>
        <v>2000012</v>
      </c>
      <c r="M2" s="21">
        <f t="shared" si="0"/>
        <v>2025071</v>
      </c>
      <c r="N2" s="21">
        <f>+N3+N4+N5+N6+N7</f>
        <v>2049949</v>
      </c>
      <c r="O2" s="21">
        <f>+O3+O4+O5+O6+O7</f>
        <v>2074592</v>
      </c>
      <c r="P2" s="21">
        <v>2048493</v>
      </c>
      <c r="Q2" s="21">
        <v>2131544</v>
      </c>
      <c r="R2" s="21">
        <v>2199507</v>
      </c>
      <c r="S2" s="21">
        <v>2239103</v>
      </c>
      <c r="T2" s="72">
        <v>2242154</v>
      </c>
      <c r="U2" s="12" t="s">
        <v>61</v>
      </c>
    </row>
    <row r="3" spans="1:21" ht="15" customHeight="1" x14ac:dyDescent="0.25">
      <c r="A3" s="12" t="s">
        <v>3</v>
      </c>
      <c r="B3" s="12" t="s">
        <v>4</v>
      </c>
      <c r="C3" s="58" t="s">
        <v>6</v>
      </c>
      <c r="D3" s="4">
        <v>1154642</v>
      </c>
      <c r="E3" s="4">
        <v>1162855</v>
      </c>
      <c r="F3" s="4">
        <v>1170940</v>
      </c>
      <c r="G3" s="4">
        <v>1178827</v>
      </c>
      <c r="H3" s="4">
        <v>1186412</v>
      </c>
      <c r="I3" s="4">
        <v>1193667</v>
      </c>
      <c r="J3" s="4">
        <v>1200513</v>
      </c>
      <c r="K3" s="4">
        <v>1206946</v>
      </c>
      <c r="L3" s="4">
        <v>1212943</v>
      </c>
      <c r="M3" s="4">
        <v>1218475</v>
      </c>
      <c r="N3" s="11">
        <v>1223616</v>
      </c>
      <c r="O3" s="11">
        <v>1228271</v>
      </c>
      <c r="P3" s="11">
        <v>1206319</v>
      </c>
      <c r="Q3" s="11">
        <v>1243056</v>
      </c>
      <c r="R3" s="11">
        <v>1274250</v>
      </c>
      <c r="S3" s="11">
        <v>1297082</v>
      </c>
      <c r="T3" s="73">
        <v>1310163</v>
      </c>
      <c r="U3" s="12" t="s">
        <v>61</v>
      </c>
    </row>
    <row r="4" spans="1:21" ht="15" customHeight="1" x14ac:dyDescent="0.25">
      <c r="A4" s="12" t="s">
        <v>3</v>
      </c>
      <c r="B4" s="12" t="s">
        <v>4</v>
      </c>
      <c r="C4" s="58" t="s">
        <v>7</v>
      </c>
      <c r="D4" s="4">
        <v>476296</v>
      </c>
      <c r="E4" s="4">
        <v>490922</v>
      </c>
      <c r="F4" s="4">
        <v>505612</v>
      </c>
      <c r="G4" s="4">
        <v>520504</v>
      </c>
      <c r="H4" s="4">
        <v>535642</v>
      </c>
      <c r="I4" s="4">
        <v>551082</v>
      </c>
      <c r="J4" s="4">
        <v>566784</v>
      </c>
      <c r="K4" s="4">
        <v>582774</v>
      </c>
      <c r="L4" s="4">
        <v>599012</v>
      </c>
      <c r="M4" s="4">
        <v>615492</v>
      </c>
      <c r="N4" s="22">
        <v>632183</v>
      </c>
      <c r="O4" s="22">
        <v>649111</v>
      </c>
      <c r="P4" s="11">
        <v>603999</v>
      </c>
      <c r="Q4" s="11">
        <v>638065</v>
      </c>
      <c r="R4" s="11">
        <v>665021</v>
      </c>
      <c r="S4" s="11">
        <v>677070</v>
      </c>
      <c r="T4" s="73">
        <v>669038</v>
      </c>
      <c r="U4" s="12" t="s">
        <v>61</v>
      </c>
    </row>
    <row r="5" spans="1:21" ht="15" customHeight="1" x14ac:dyDescent="0.25">
      <c r="A5" s="12" t="s">
        <v>3</v>
      </c>
      <c r="B5" s="12" t="s">
        <v>4</v>
      </c>
      <c r="C5" s="58" t="s">
        <v>8</v>
      </c>
      <c r="D5" s="4">
        <v>103311</v>
      </c>
      <c r="E5" s="4">
        <v>105312</v>
      </c>
      <c r="F5" s="4">
        <v>107298</v>
      </c>
      <c r="G5" s="4">
        <v>109292</v>
      </c>
      <c r="H5" s="4">
        <v>111270</v>
      </c>
      <c r="I5" s="4">
        <v>113268</v>
      </c>
      <c r="J5" s="4">
        <v>115274</v>
      </c>
      <c r="K5" s="4">
        <v>117283</v>
      </c>
      <c r="L5" s="4">
        <v>119286</v>
      </c>
      <c r="M5" s="4">
        <v>121281</v>
      </c>
      <c r="N5" s="22">
        <v>123265</v>
      </c>
      <c r="O5" s="22">
        <v>125248</v>
      </c>
      <c r="P5" s="11">
        <v>128203</v>
      </c>
      <c r="Q5" s="11">
        <v>134468</v>
      </c>
      <c r="R5" s="11">
        <v>139566</v>
      </c>
      <c r="S5" s="11">
        <v>142095</v>
      </c>
      <c r="T5" s="73">
        <v>141246</v>
      </c>
      <c r="U5" s="12" t="s">
        <v>61</v>
      </c>
    </row>
    <row r="6" spans="1:21" ht="15" customHeight="1" x14ac:dyDescent="0.25">
      <c r="A6" s="12" t="s">
        <v>3</v>
      </c>
      <c r="B6" s="12" t="s">
        <v>4</v>
      </c>
      <c r="C6" s="58" t="s">
        <v>9</v>
      </c>
      <c r="D6" s="4">
        <v>27793</v>
      </c>
      <c r="E6" s="4">
        <v>27745</v>
      </c>
      <c r="F6" s="4">
        <v>27693</v>
      </c>
      <c r="G6" s="4">
        <v>27629</v>
      </c>
      <c r="H6" s="4">
        <v>27552</v>
      </c>
      <c r="I6" s="4">
        <v>27472</v>
      </c>
      <c r="J6" s="4">
        <v>27393</v>
      </c>
      <c r="K6" s="4">
        <v>27309</v>
      </c>
      <c r="L6" s="4">
        <v>27216</v>
      </c>
      <c r="M6" s="4">
        <v>27103</v>
      </c>
      <c r="N6" s="22">
        <v>26989</v>
      </c>
      <c r="O6" s="22">
        <v>26869</v>
      </c>
      <c r="P6" s="11">
        <v>49264</v>
      </c>
      <c r="Q6" s="11">
        <v>51695</v>
      </c>
      <c r="R6" s="11">
        <v>53649</v>
      </c>
      <c r="S6" s="11">
        <v>54621</v>
      </c>
      <c r="T6" s="73">
        <v>54401</v>
      </c>
      <c r="U6" s="12" t="s">
        <v>61</v>
      </c>
    </row>
    <row r="7" spans="1:21" ht="15" customHeight="1" x14ac:dyDescent="0.25">
      <c r="A7" s="12" t="s">
        <v>3</v>
      </c>
      <c r="B7" s="12" t="s">
        <v>4</v>
      </c>
      <c r="C7" s="58" t="s">
        <v>10</v>
      </c>
      <c r="D7" s="4">
        <v>33018</v>
      </c>
      <c r="E7" s="4">
        <v>34028</v>
      </c>
      <c r="F7" s="4">
        <v>35046</v>
      </c>
      <c r="G7" s="4">
        <v>36082</v>
      </c>
      <c r="H7" s="4">
        <v>37131</v>
      </c>
      <c r="I7" s="4">
        <v>38209</v>
      </c>
      <c r="J7" s="4">
        <v>39300</v>
      </c>
      <c r="K7" s="4">
        <v>40420</v>
      </c>
      <c r="L7" s="4">
        <v>41555</v>
      </c>
      <c r="M7" s="4">
        <v>42720</v>
      </c>
      <c r="N7" s="22">
        <v>43896</v>
      </c>
      <c r="O7" s="22">
        <v>45093</v>
      </c>
      <c r="P7" s="11">
        <v>60708</v>
      </c>
      <c r="Q7" s="11">
        <v>64260</v>
      </c>
      <c r="R7" s="11">
        <v>67021</v>
      </c>
      <c r="S7" s="11">
        <v>68235</v>
      </c>
      <c r="T7" s="73">
        <v>67306</v>
      </c>
      <c r="U7" s="12" t="s">
        <v>61</v>
      </c>
    </row>
    <row r="8" spans="1:21" ht="15" customHeight="1" x14ac:dyDescent="0.25">
      <c r="A8" s="12" t="s">
        <v>3</v>
      </c>
      <c r="B8" s="12" t="s">
        <v>4</v>
      </c>
      <c r="C8" s="58" t="s">
        <v>11</v>
      </c>
      <c r="D8" s="23">
        <v>156</v>
      </c>
      <c r="E8" s="23">
        <v>156</v>
      </c>
      <c r="F8" s="23">
        <v>156</v>
      </c>
      <c r="G8" s="23">
        <v>156</v>
      </c>
      <c r="H8" s="23">
        <v>156</v>
      </c>
      <c r="I8" s="23">
        <v>156</v>
      </c>
      <c r="J8" s="23">
        <v>156</v>
      </c>
      <c r="K8" s="23">
        <v>156</v>
      </c>
      <c r="L8" s="23">
        <v>156</v>
      </c>
      <c r="M8" s="23">
        <v>156</v>
      </c>
      <c r="N8" s="21">
        <v>156</v>
      </c>
      <c r="O8" s="21">
        <v>156</v>
      </c>
      <c r="P8" s="21">
        <v>156</v>
      </c>
      <c r="Q8" s="21">
        <v>156</v>
      </c>
      <c r="R8" s="21">
        <v>156</v>
      </c>
      <c r="S8" s="21">
        <v>156</v>
      </c>
      <c r="T8" s="72">
        <v>156</v>
      </c>
      <c r="U8" s="12" t="s">
        <v>61</v>
      </c>
    </row>
    <row r="9" spans="1:21" ht="15" customHeight="1" x14ac:dyDescent="0.25">
      <c r="A9" s="12" t="s">
        <v>3</v>
      </c>
      <c r="B9" s="12" t="s">
        <v>4</v>
      </c>
      <c r="C9" s="58" t="s">
        <v>12</v>
      </c>
      <c r="D9" s="4">
        <v>15600</v>
      </c>
      <c r="E9" s="4">
        <v>15600</v>
      </c>
      <c r="F9" s="4">
        <v>15600</v>
      </c>
      <c r="G9" s="4">
        <v>15600</v>
      </c>
      <c r="H9" s="4">
        <v>15600</v>
      </c>
      <c r="I9" s="4">
        <v>15600</v>
      </c>
      <c r="J9" s="4">
        <v>15600</v>
      </c>
      <c r="K9" s="4">
        <v>15600</v>
      </c>
      <c r="L9" s="4">
        <v>15600</v>
      </c>
      <c r="M9" s="4">
        <v>15600</v>
      </c>
      <c r="N9" s="11">
        <v>15600</v>
      </c>
      <c r="O9" s="11">
        <v>15600</v>
      </c>
      <c r="P9" s="11">
        <v>15600</v>
      </c>
      <c r="Q9" s="11">
        <v>15600</v>
      </c>
      <c r="R9" s="11">
        <v>15600</v>
      </c>
      <c r="S9" s="11">
        <v>15600</v>
      </c>
      <c r="T9" s="73">
        <v>15600</v>
      </c>
      <c r="U9" s="12" t="s">
        <v>61</v>
      </c>
    </row>
    <row r="10" spans="1:21" ht="15" customHeight="1" x14ac:dyDescent="0.25">
      <c r="A10" s="12" t="s">
        <v>3</v>
      </c>
      <c r="B10" s="12" t="s">
        <v>4</v>
      </c>
      <c r="C10" s="58" t="s">
        <v>13</v>
      </c>
      <c r="D10" s="4">
        <v>9600</v>
      </c>
      <c r="E10" s="4">
        <v>9600</v>
      </c>
      <c r="F10" s="4">
        <v>9600</v>
      </c>
      <c r="G10" s="4">
        <v>9600</v>
      </c>
      <c r="H10" s="4">
        <v>9600</v>
      </c>
      <c r="I10" s="4">
        <v>9600</v>
      </c>
      <c r="J10" s="4">
        <v>9600</v>
      </c>
      <c r="K10" s="4">
        <v>9600</v>
      </c>
      <c r="L10" s="4">
        <v>9600</v>
      </c>
      <c r="M10" s="4">
        <v>9600</v>
      </c>
      <c r="N10" s="11">
        <v>9600</v>
      </c>
      <c r="O10" s="11">
        <v>9600</v>
      </c>
      <c r="P10" s="11">
        <v>9600</v>
      </c>
      <c r="Q10" s="11">
        <v>9600</v>
      </c>
      <c r="R10" s="11">
        <v>9600</v>
      </c>
      <c r="S10" s="11">
        <v>9600</v>
      </c>
      <c r="T10" s="73">
        <v>9600</v>
      </c>
      <c r="U10" s="12" t="s">
        <v>61</v>
      </c>
    </row>
    <row r="11" spans="1:21" ht="15" customHeight="1" x14ac:dyDescent="0.25">
      <c r="A11" s="12" t="s">
        <v>3</v>
      </c>
      <c r="B11" s="12" t="s">
        <v>4</v>
      </c>
      <c r="C11" s="58" t="s">
        <v>14</v>
      </c>
      <c r="D11" s="4">
        <v>2800</v>
      </c>
      <c r="E11" s="4">
        <v>2800</v>
      </c>
      <c r="F11" s="4">
        <v>2800</v>
      </c>
      <c r="G11" s="4">
        <v>2800</v>
      </c>
      <c r="H11" s="4">
        <v>2800</v>
      </c>
      <c r="I11" s="4">
        <v>2800</v>
      </c>
      <c r="J11" s="4">
        <v>2800</v>
      </c>
      <c r="K11" s="4">
        <v>2800</v>
      </c>
      <c r="L11" s="4">
        <v>2800</v>
      </c>
      <c r="M11" s="4">
        <v>2800</v>
      </c>
      <c r="N11" s="11">
        <v>2800</v>
      </c>
      <c r="O11" s="11">
        <v>2800</v>
      </c>
      <c r="P11" s="11">
        <v>2800</v>
      </c>
      <c r="Q11" s="11">
        <v>2800</v>
      </c>
      <c r="R11" s="11">
        <v>2800</v>
      </c>
      <c r="S11" s="11">
        <v>2800</v>
      </c>
      <c r="T11" s="73">
        <v>2800</v>
      </c>
      <c r="U11" s="12" t="s">
        <v>61</v>
      </c>
    </row>
    <row r="12" spans="1:21" ht="15" customHeight="1" x14ac:dyDescent="0.25">
      <c r="A12" s="12" t="s">
        <v>3</v>
      </c>
      <c r="B12" s="12" t="s">
        <v>4</v>
      </c>
      <c r="C12" s="58" t="s">
        <v>15</v>
      </c>
      <c r="D12" s="4">
        <v>3200</v>
      </c>
      <c r="E12" s="4">
        <v>3200</v>
      </c>
      <c r="F12" s="4">
        <v>3200</v>
      </c>
      <c r="G12" s="4">
        <v>3200</v>
      </c>
      <c r="H12" s="4">
        <v>3200</v>
      </c>
      <c r="I12" s="4">
        <v>3200</v>
      </c>
      <c r="J12" s="4">
        <v>3200</v>
      </c>
      <c r="K12" s="4">
        <v>3200</v>
      </c>
      <c r="L12" s="4">
        <v>3200</v>
      </c>
      <c r="M12" s="4">
        <v>3200</v>
      </c>
      <c r="N12" s="11">
        <v>3200</v>
      </c>
      <c r="O12" s="11">
        <v>3200</v>
      </c>
      <c r="P12" s="11">
        <v>3200</v>
      </c>
      <c r="Q12" s="11">
        <v>3200</v>
      </c>
      <c r="R12" s="11">
        <v>3200</v>
      </c>
      <c r="S12" s="11">
        <v>3200</v>
      </c>
      <c r="T12" s="73">
        <v>3200</v>
      </c>
      <c r="U12" s="12" t="s">
        <v>61</v>
      </c>
    </row>
    <row r="13" spans="1:21" ht="15" customHeight="1" x14ac:dyDescent="0.25">
      <c r="A13" s="12" t="s">
        <v>3</v>
      </c>
      <c r="B13" s="12" t="s">
        <v>4</v>
      </c>
      <c r="C13" s="58" t="s">
        <v>16</v>
      </c>
      <c r="D13" s="23">
        <f t="shared" ref="D13:R13" si="1">+SUM(D14:D15)</f>
        <v>1154642</v>
      </c>
      <c r="E13" s="23">
        <f t="shared" si="1"/>
        <v>1162855</v>
      </c>
      <c r="F13" s="23">
        <f t="shared" si="1"/>
        <v>1170940</v>
      </c>
      <c r="G13" s="23">
        <f t="shared" si="1"/>
        <v>1178827</v>
      </c>
      <c r="H13" s="23">
        <f t="shared" si="1"/>
        <v>1186412</v>
      </c>
      <c r="I13" s="23">
        <f t="shared" si="1"/>
        <v>1193667</v>
      </c>
      <c r="J13" s="23">
        <f t="shared" si="1"/>
        <v>1200513</v>
      </c>
      <c r="K13" s="23">
        <f t="shared" si="1"/>
        <v>1206946</v>
      </c>
      <c r="L13" s="23">
        <f t="shared" si="1"/>
        <v>1212943</v>
      </c>
      <c r="M13" s="23">
        <f t="shared" si="1"/>
        <v>1218475</v>
      </c>
      <c r="N13" s="23">
        <f t="shared" si="1"/>
        <v>1223616</v>
      </c>
      <c r="O13" s="23">
        <f t="shared" si="1"/>
        <v>1228271</v>
      </c>
      <c r="P13" s="23">
        <f t="shared" si="1"/>
        <v>1206319</v>
      </c>
      <c r="Q13" s="23">
        <f t="shared" si="1"/>
        <v>1243056</v>
      </c>
      <c r="R13" s="23">
        <f t="shared" si="1"/>
        <v>1274250</v>
      </c>
      <c r="S13" s="23">
        <v>1297082</v>
      </c>
      <c r="T13" s="74">
        <v>1310163</v>
      </c>
      <c r="U13" s="12" t="s">
        <v>61</v>
      </c>
    </row>
    <row r="14" spans="1:21" ht="15" customHeight="1" x14ac:dyDescent="0.25">
      <c r="A14" s="12" t="s">
        <v>3</v>
      </c>
      <c r="B14" s="12" t="s">
        <v>4</v>
      </c>
      <c r="C14" s="58" t="s">
        <v>17</v>
      </c>
      <c r="D14" s="4">
        <v>558173</v>
      </c>
      <c r="E14" s="4">
        <v>562100</v>
      </c>
      <c r="F14" s="4">
        <v>566346</v>
      </c>
      <c r="G14" s="4">
        <v>570450</v>
      </c>
      <c r="H14" s="4">
        <v>574396</v>
      </c>
      <c r="I14" s="4">
        <v>578178</v>
      </c>
      <c r="J14" s="4">
        <v>581745</v>
      </c>
      <c r="K14" s="4">
        <v>585098</v>
      </c>
      <c r="L14" s="4">
        <v>588218</v>
      </c>
      <c r="M14" s="4">
        <v>591098</v>
      </c>
      <c r="N14" s="11">
        <v>593773</v>
      </c>
      <c r="O14" s="11">
        <v>596196</v>
      </c>
      <c r="P14" s="11">
        <v>577758</v>
      </c>
      <c r="Q14" s="11">
        <v>595533</v>
      </c>
      <c r="R14" s="11">
        <v>610680</v>
      </c>
      <c r="S14" s="11">
        <v>621925</v>
      </c>
      <c r="T14" s="73">
        <v>629141</v>
      </c>
      <c r="U14" s="12" t="s">
        <v>61</v>
      </c>
    </row>
    <row r="15" spans="1:21" ht="15" customHeight="1" x14ac:dyDescent="0.25">
      <c r="A15" s="12" t="s">
        <v>3</v>
      </c>
      <c r="B15" s="12" t="s">
        <v>4</v>
      </c>
      <c r="C15" s="58" t="s">
        <v>18</v>
      </c>
      <c r="D15" s="4">
        <v>596469</v>
      </c>
      <c r="E15" s="4">
        <v>600755</v>
      </c>
      <c r="F15" s="4">
        <v>604594</v>
      </c>
      <c r="G15" s="4">
        <v>608377</v>
      </c>
      <c r="H15" s="4">
        <v>612016</v>
      </c>
      <c r="I15" s="4">
        <v>615489</v>
      </c>
      <c r="J15" s="4">
        <v>618768</v>
      </c>
      <c r="K15" s="4">
        <v>621848</v>
      </c>
      <c r="L15" s="4">
        <v>624725</v>
      </c>
      <c r="M15" s="4">
        <v>627377</v>
      </c>
      <c r="N15" s="11">
        <v>629843</v>
      </c>
      <c r="O15" s="11">
        <v>632075</v>
      </c>
      <c r="P15" s="11">
        <v>628561</v>
      </c>
      <c r="Q15" s="11">
        <v>647523</v>
      </c>
      <c r="R15" s="11">
        <v>663570</v>
      </c>
      <c r="S15" s="11">
        <v>675157</v>
      </c>
      <c r="T15" s="73">
        <v>681022</v>
      </c>
      <c r="U15" s="12" t="s">
        <v>61</v>
      </c>
    </row>
    <row r="16" spans="1:21" ht="15" customHeight="1" x14ac:dyDescent="0.25">
      <c r="A16" s="12" t="s">
        <v>3</v>
      </c>
      <c r="B16" s="12" t="s">
        <v>4</v>
      </c>
      <c r="C16" s="58" t="s">
        <v>19</v>
      </c>
      <c r="D16" s="23">
        <f t="shared" ref="D16:R16" si="2">+SUM(D17:D33)</f>
        <v>1154642</v>
      </c>
      <c r="E16" s="23">
        <f t="shared" si="2"/>
        <v>1162855</v>
      </c>
      <c r="F16" s="23">
        <f t="shared" si="2"/>
        <v>1170940</v>
      </c>
      <c r="G16" s="23">
        <f t="shared" si="2"/>
        <v>1178827</v>
      </c>
      <c r="H16" s="23">
        <f t="shared" si="2"/>
        <v>1186412</v>
      </c>
      <c r="I16" s="23">
        <f t="shared" si="2"/>
        <v>1193667</v>
      </c>
      <c r="J16" s="23">
        <f t="shared" si="2"/>
        <v>1200513</v>
      </c>
      <c r="K16" s="23">
        <f t="shared" si="2"/>
        <v>1206946</v>
      </c>
      <c r="L16" s="23">
        <f t="shared" si="2"/>
        <v>1212943</v>
      </c>
      <c r="M16" s="23">
        <f t="shared" si="2"/>
        <v>1218475</v>
      </c>
      <c r="N16" s="23">
        <f t="shared" si="2"/>
        <v>1223616</v>
      </c>
      <c r="O16" s="23">
        <f t="shared" si="2"/>
        <v>1228271</v>
      </c>
      <c r="P16" s="23">
        <f t="shared" si="2"/>
        <v>1206319</v>
      </c>
      <c r="Q16" s="23">
        <f t="shared" si="2"/>
        <v>1243056</v>
      </c>
      <c r="R16" s="23">
        <f t="shared" si="2"/>
        <v>1274250</v>
      </c>
      <c r="S16" s="23">
        <v>1297082</v>
      </c>
      <c r="T16" s="74">
        <v>1310163</v>
      </c>
      <c r="U16" s="12" t="s">
        <v>61</v>
      </c>
    </row>
    <row r="17" spans="1:21" ht="15" customHeight="1" x14ac:dyDescent="0.25">
      <c r="A17" s="12" t="s">
        <v>3</v>
      </c>
      <c r="B17" s="12" t="s">
        <v>4</v>
      </c>
      <c r="C17" s="58" t="s">
        <v>20</v>
      </c>
      <c r="D17" s="4">
        <v>106882</v>
      </c>
      <c r="E17" s="4">
        <v>105876</v>
      </c>
      <c r="F17" s="4">
        <v>104839</v>
      </c>
      <c r="G17" s="4">
        <v>103687</v>
      </c>
      <c r="H17" s="4">
        <v>102551</v>
      </c>
      <c r="I17" s="4">
        <v>101259</v>
      </c>
      <c r="J17" s="4">
        <v>100053</v>
      </c>
      <c r="K17" s="4">
        <v>98935</v>
      </c>
      <c r="L17" s="4">
        <v>97945</v>
      </c>
      <c r="M17" s="4">
        <v>97041</v>
      </c>
      <c r="N17" s="11">
        <v>96092</v>
      </c>
      <c r="O17" s="11">
        <v>95115</v>
      </c>
      <c r="P17" s="11">
        <v>93348</v>
      </c>
      <c r="Q17" s="11">
        <v>96001</v>
      </c>
      <c r="R17" s="11">
        <v>97774</v>
      </c>
      <c r="S17" s="11">
        <v>98089</v>
      </c>
      <c r="T17" s="73">
        <v>91841</v>
      </c>
      <c r="U17" s="12" t="s">
        <v>61</v>
      </c>
    </row>
    <row r="18" spans="1:21" ht="15" customHeight="1" x14ac:dyDescent="0.25">
      <c r="A18" s="12" t="s">
        <v>3</v>
      </c>
      <c r="B18" s="12" t="s">
        <v>4</v>
      </c>
      <c r="C18" s="58" t="s">
        <v>21</v>
      </c>
      <c r="D18" s="4">
        <v>107568</v>
      </c>
      <c r="E18" s="4">
        <v>106883</v>
      </c>
      <c r="F18" s="4">
        <v>106222</v>
      </c>
      <c r="G18" s="4">
        <v>105459</v>
      </c>
      <c r="H18" s="4">
        <v>104564</v>
      </c>
      <c r="I18" s="4">
        <v>103698</v>
      </c>
      <c r="J18" s="4">
        <v>102739</v>
      </c>
      <c r="K18" s="4">
        <v>101751</v>
      </c>
      <c r="L18" s="4">
        <v>100671</v>
      </c>
      <c r="M18" s="4">
        <v>99587</v>
      </c>
      <c r="N18" s="11">
        <v>98393</v>
      </c>
      <c r="O18" s="11">
        <v>97249</v>
      </c>
      <c r="P18" s="11">
        <v>94676</v>
      </c>
      <c r="Q18" s="11">
        <v>96311</v>
      </c>
      <c r="R18" s="11">
        <v>97712</v>
      </c>
      <c r="S18" s="11">
        <v>98577</v>
      </c>
      <c r="T18" s="73">
        <v>99540</v>
      </c>
      <c r="U18" s="12" t="s">
        <v>61</v>
      </c>
    </row>
    <row r="19" spans="1:21" ht="15" customHeight="1" x14ac:dyDescent="0.25">
      <c r="A19" s="12" t="s">
        <v>3</v>
      </c>
      <c r="B19" s="12" t="s">
        <v>4</v>
      </c>
      <c r="C19" s="58" t="s">
        <v>22</v>
      </c>
      <c r="D19" s="4">
        <v>107748</v>
      </c>
      <c r="E19" s="4">
        <v>107067</v>
      </c>
      <c r="F19" s="4">
        <v>106472</v>
      </c>
      <c r="G19" s="4">
        <v>105912</v>
      </c>
      <c r="H19" s="4">
        <v>105351</v>
      </c>
      <c r="I19" s="4">
        <v>104808</v>
      </c>
      <c r="J19" s="4">
        <v>104211</v>
      </c>
      <c r="K19" s="4">
        <v>103517</v>
      </c>
      <c r="L19" s="4">
        <v>102718</v>
      </c>
      <c r="M19" s="4">
        <v>101774</v>
      </c>
      <c r="N19" s="11">
        <v>100825</v>
      </c>
      <c r="O19" s="11">
        <v>99817</v>
      </c>
      <c r="P19" s="11">
        <v>97835</v>
      </c>
      <c r="Q19" s="11">
        <v>98415</v>
      </c>
      <c r="R19" s="11">
        <v>98849</v>
      </c>
      <c r="S19" s="11">
        <v>99046</v>
      </c>
      <c r="T19" s="73">
        <v>100262</v>
      </c>
      <c r="U19" s="12" t="s">
        <v>61</v>
      </c>
    </row>
    <row r="20" spans="1:21" ht="15" customHeight="1" x14ac:dyDescent="0.25">
      <c r="A20" s="12" t="s">
        <v>3</v>
      </c>
      <c r="B20" s="12" t="s">
        <v>4</v>
      </c>
      <c r="C20" s="58" t="s">
        <v>23</v>
      </c>
      <c r="D20" s="4">
        <v>108964</v>
      </c>
      <c r="E20" s="4">
        <v>107994</v>
      </c>
      <c r="F20" s="4">
        <v>107030</v>
      </c>
      <c r="G20" s="4">
        <v>106149</v>
      </c>
      <c r="H20" s="4">
        <v>105357</v>
      </c>
      <c r="I20" s="4">
        <v>104695</v>
      </c>
      <c r="J20" s="4">
        <v>104107</v>
      </c>
      <c r="K20" s="4">
        <v>103582</v>
      </c>
      <c r="L20" s="4">
        <v>103061</v>
      </c>
      <c r="M20" s="4">
        <v>102529</v>
      </c>
      <c r="N20" s="11">
        <v>101950</v>
      </c>
      <c r="O20" s="11">
        <v>101316</v>
      </c>
      <c r="P20" s="11">
        <v>102409</v>
      </c>
      <c r="Q20" s="11">
        <v>104000</v>
      </c>
      <c r="R20" s="11">
        <v>104615</v>
      </c>
      <c r="S20" s="11">
        <v>104330</v>
      </c>
      <c r="T20" s="73">
        <v>103768</v>
      </c>
      <c r="U20" s="12" t="s">
        <v>61</v>
      </c>
    </row>
    <row r="21" spans="1:21" ht="15" customHeight="1" x14ac:dyDescent="0.25">
      <c r="A21" s="12" t="s">
        <v>3</v>
      </c>
      <c r="B21" s="12" t="s">
        <v>4</v>
      </c>
      <c r="C21" s="58" t="s">
        <v>24</v>
      </c>
      <c r="D21" s="4">
        <v>110450</v>
      </c>
      <c r="E21" s="4">
        <v>109982</v>
      </c>
      <c r="F21" s="4">
        <v>108975</v>
      </c>
      <c r="G21" s="4">
        <v>107733</v>
      </c>
      <c r="H21" s="4">
        <v>106485</v>
      </c>
      <c r="I21" s="4">
        <v>105369</v>
      </c>
      <c r="J21" s="4">
        <v>104389</v>
      </c>
      <c r="K21" s="4">
        <v>103545</v>
      </c>
      <c r="L21" s="4">
        <v>102791</v>
      </c>
      <c r="M21" s="4">
        <v>102114</v>
      </c>
      <c r="N21" s="11">
        <v>101492</v>
      </c>
      <c r="O21" s="11">
        <v>100916</v>
      </c>
      <c r="P21" s="11">
        <v>102678</v>
      </c>
      <c r="Q21" s="11">
        <v>106399</v>
      </c>
      <c r="R21" s="11">
        <v>108981</v>
      </c>
      <c r="S21" s="11">
        <v>109912</v>
      </c>
      <c r="T21" s="73">
        <v>109703</v>
      </c>
      <c r="U21" s="12" t="s">
        <v>61</v>
      </c>
    </row>
    <row r="22" spans="1:21" ht="15" customHeight="1" x14ac:dyDescent="0.25">
      <c r="A22" s="12" t="s">
        <v>3</v>
      </c>
      <c r="B22" s="12" t="s">
        <v>4</v>
      </c>
      <c r="C22" s="58" t="s">
        <v>25</v>
      </c>
      <c r="D22" s="4">
        <v>98664</v>
      </c>
      <c r="E22" s="4">
        <v>101021</v>
      </c>
      <c r="F22" s="4">
        <v>103168</v>
      </c>
      <c r="G22" s="4">
        <v>104779</v>
      </c>
      <c r="H22" s="4">
        <v>105695</v>
      </c>
      <c r="I22" s="4">
        <v>105918</v>
      </c>
      <c r="J22" s="4">
        <v>105464</v>
      </c>
      <c r="K22" s="4">
        <v>104554</v>
      </c>
      <c r="L22" s="4">
        <v>103431</v>
      </c>
      <c r="M22" s="4">
        <v>102318</v>
      </c>
      <c r="N22" s="11">
        <v>101295</v>
      </c>
      <c r="O22" s="11">
        <v>100410</v>
      </c>
      <c r="P22" s="11">
        <v>98976</v>
      </c>
      <c r="Q22" s="11">
        <v>103773</v>
      </c>
      <c r="R22" s="11">
        <v>107188</v>
      </c>
      <c r="S22" s="11">
        <v>108660</v>
      </c>
      <c r="T22" s="73">
        <v>108048</v>
      </c>
      <c r="U22" s="12" t="s">
        <v>61</v>
      </c>
    </row>
    <row r="23" spans="1:21" ht="15" customHeight="1" x14ac:dyDescent="0.25">
      <c r="A23" s="12" t="s">
        <v>3</v>
      </c>
      <c r="B23" s="12" t="s">
        <v>4</v>
      </c>
      <c r="C23" s="58" t="s">
        <v>26</v>
      </c>
      <c r="D23" s="4">
        <v>82296</v>
      </c>
      <c r="E23" s="4">
        <v>83939</v>
      </c>
      <c r="F23" s="4">
        <v>86203</v>
      </c>
      <c r="G23" s="4">
        <v>88723</v>
      </c>
      <c r="H23" s="4">
        <v>91305</v>
      </c>
      <c r="I23" s="4">
        <v>93869</v>
      </c>
      <c r="J23" s="4">
        <v>96300</v>
      </c>
      <c r="K23" s="4">
        <v>98430</v>
      </c>
      <c r="L23" s="4">
        <v>100056</v>
      </c>
      <c r="M23" s="4">
        <v>101014</v>
      </c>
      <c r="N23" s="11">
        <v>101258</v>
      </c>
      <c r="O23" s="11">
        <v>100856</v>
      </c>
      <c r="P23" s="11">
        <v>91544</v>
      </c>
      <c r="Q23" s="11">
        <v>95687</v>
      </c>
      <c r="R23" s="11">
        <v>99522</v>
      </c>
      <c r="S23" s="11">
        <v>102400</v>
      </c>
      <c r="T23" s="73">
        <v>103078</v>
      </c>
      <c r="U23" s="12" t="s">
        <v>61</v>
      </c>
    </row>
    <row r="24" spans="1:21" ht="15" customHeight="1" x14ac:dyDescent="0.25">
      <c r="A24" s="12" t="s">
        <v>3</v>
      </c>
      <c r="B24" s="12" t="s">
        <v>4</v>
      </c>
      <c r="C24" s="58" t="s">
        <v>27</v>
      </c>
      <c r="D24" s="4">
        <v>79740</v>
      </c>
      <c r="E24" s="4">
        <v>78574</v>
      </c>
      <c r="F24" s="4">
        <v>77640</v>
      </c>
      <c r="G24" s="4">
        <v>77168</v>
      </c>
      <c r="H24" s="4">
        <v>77403</v>
      </c>
      <c r="I24" s="4">
        <v>78410</v>
      </c>
      <c r="J24" s="4">
        <v>80127</v>
      </c>
      <c r="K24" s="4">
        <v>82353</v>
      </c>
      <c r="L24" s="4">
        <v>84834</v>
      </c>
      <c r="M24" s="4">
        <v>87383</v>
      </c>
      <c r="N24" s="11">
        <v>89885</v>
      </c>
      <c r="O24" s="11">
        <v>92269</v>
      </c>
      <c r="P24" s="11">
        <v>86956</v>
      </c>
      <c r="Q24" s="11">
        <v>90440</v>
      </c>
      <c r="R24" s="11">
        <v>93201</v>
      </c>
      <c r="S24" s="11">
        <v>95099</v>
      </c>
      <c r="T24" s="73">
        <v>96027</v>
      </c>
      <c r="U24" s="12" t="s">
        <v>61</v>
      </c>
    </row>
    <row r="25" spans="1:21" ht="15" customHeight="1" x14ac:dyDescent="0.25">
      <c r="A25" s="12" t="s">
        <v>3</v>
      </c>
      <c r="B25" s="12" t="s">
        <v>4</v>
      </c>
      <c r="C25" s="58" t="s">
        <v>28</v>
      </c>
      <c r="D25" s="4">
        <v>79807</v>
      </c>
      <c r="E25" s="4">
        <v>79940</v>
      </c>
      <c r="F25" s="4">
        <v>79505</v>
      </c>
      <c r="G25" s="4">
        <v>78714</v>
      </c>
      <c r="H25" s="4">
        <v>77699</v>
      </c>
      <c r="I25" s="4">
        <v>76587</v>
      </c>
      <c r="J25" s="4">
        <v>75471</v>
      </c>
      <c r="K25" s="4">
        <v>74588</v>
      </c>
      <c r="L25" s="4">
        <v>74178</v>
      </c>
      <c r="M25" s="4">
        <v>74453</v>
      </c>
      <c r="N25" s="11">
        <v>75449</v>
      </c>
      <c r="O25" s="11">
        <v>77132</v>
      </c>
      <c r="P25" s="11">
        <v>74694</v>
      </c>
      <c r="Q25" s="11">
        <v>78021</v>
      </c>
      <c r="R25" s="11">
        <v>81462</v>
      </c>
      <c r="S25" s="11">
        <v>84673</v>
      </c>
      <c r="T25" s="73">
        <v>87784</v>
      </c>
      <c r="U25" s="12" t="s">
        <v>61</v>
      </c>
    </row>
    <row r="26" spans="1:21" ht="15" customHeight="1" x14ac:dyDescent="0.25">
      <c r="A26" s="12" t="s">
        <v>3</v>
      </c>
      <c r="B26" s="12" t="s">
        <v>4</v>
      </c>
      <c r="C26" s="58" t="s">
        <v>29</v>
      </c>
      <c r="D26" s="4">
        <v>68645</v>
      </c>
      <c r="E26" s="4">
        <v>71195</v>
      </c>
      <c r="F26" s="4">
        <v>73450</v>
      </c>
      <c r="G26" s="4">
        <v>75259</v>
      </c>
      <c r="H26" s="4">
        <v>76469</v>
      </c>
      <c r="I26" s="4">
        <v>77069</v>
      </c>
      <c r="J26" s="4">
        <v>77091</v>
      </c>
      <c r="K26" s="4">
        <v>76653</v>
      </c>
      <c r="L26" s="4">
        <v>75897</v>
      </c>
      <c r="M26" s="4">
        <v>74939</v>
      </c>
      <c r="N26" s="11">
        <v>73875</v>
      </c>
      <c r="O26" s="11">
        <v>72819</v>
      </c>
      <c r="P26" s="11">
        <v>69367</v>
      </c>
      <c r="Q26" s="11">
        <v>70125</v>
      </c>
      <c r="R26" s="11">
        <v>71106</v>
      </c>
      <c r="S26" s="11">
        <v>72331</v>
      </c>
      <c r="T26" s="73">
        <v>74686</v>
      </c>
      <c r="U26" s="12" t="s">
        <v>61</v>
      </c>
    </row>
    <row r="27" spans="1:21" ht="15" customHeight="1" x14ac:dyDescent="0.25">
      <c r="A27" s="12" t="s">
        <v>3</v>
      </c>
      <c r="B27" s="12" t="s">
        <v>4</v>
      </c>
      <c r="C27" s="58" t="s">
        <v>30</v>
      </c>
      <c r="D27" s="4">
        <v>55155</v>
      </c>
      <c r="E27" s="4">
        <v>57264</v>
      </c>
      <c r="F27" s="4">
        <v>59349</v>
      </c>
      <c r="G27" s="4">
        <v>61494</v>
      </c>
      <c r="H27" s="4">
        <v>63731</v>
      </c>
      <c r="I27" s="4">
        <v>66075</v>
      </c>
      <c r="J27" s="4">
        <v>68414</v>
      </c>
      <c r="K27" s="4">
        <v>70574</v>
      </c>
      <c r="L27" s="4">
        <v>72318</v>
      </c>
      <c r="M27" s="4">
        <v>73489</v>
      </c>
      <c r="N27" s="11">
        <v>74054</v>
      </c>
      <c r="O27" s="11">
        <v>74073</v>
      </c>
      <c r="P27" s="11">
        <v>69356</v>
      </c>
      <c r="Q27" s="11">
        <v>70010</v>
      </c>
      <c r="R27" s="11">
        <v>70428</v>
      </c>
      <c r="S27" s="11">
        <v>70698</v>
      </c>
      <c r="T27" s="73">
        <v>72188</v>
      </c>
      <c r="U27" s="12" t="s">
        <v>61</v>
      </c>
    </row>
    <row r="28" spans="1:21" ht="15" customHeight="1" x14ac:dyDescent="0.25">
      <c r="A28" s="12" t="s">
        <v>3</v>
      </c>
      <c r="B28" s="12" t="s">
        <v>4</v>
      </c>
      <c r="C28" s="58" t="s">
        <v>31</v>
      </c>
      <c r="D28" s="4">
        <v>42580</v>
      </c>
      <c r="E28" s="4">
        <v>44551</v>
      </c>
      <c r="F28" s="4">
        <v>46492</v>
      </c>
      <c r="G28" s="4">
        <v>48442</v>
      </c>
      <c r="H28" s="4">
        <v>50390</v>
      </c>
      <c r="I28" s="4">
        <v>52344</v>
      </c>
      <c r="J28" s="4">
        <v>54286</v>
      </c>
      <c r="K28" s="4">
        <v>56248</v>
      </c>
      <c r="L28" s="4">
        <v>58273</v>
      </c>
      <c r="M28" s="4">
        <v>60398</v>
      </c>
      <c r="N28" s="11">
        <v>62603</v>
      </c>
      <c r="O28" s="11">
        <v>64824</v>
      </c>
      <c r="P28" s="11">
        <v>63583</v>
      </c>
      <c r="Q28" s="11">
        <v>65555</v>
      </c>
      <c r="R28" s="11">
        <v>67282</v>
      </c>
      <c r="S28" s="11">
        <v>68785</v>
      </c>
      <c r="T28" s="73">
        <v>71087</v>
      </c>
      <c r="U28" s="12" t="s">
        <v>61</v>
      </c>
    </row>
    <row r="29" spans="1:21" ht="15" customHeight="1" x14ac:dyDescent="0.25">
      <c r="A29" s="12" t="s">
        <v>3</v>
      </c>
      <c r="B29" s="12" t="s">
        <v>4</v>
      </c>
      <c r="C29" s="58" t="s">
        <v>32</v>
      </c>
      <c r="D29" s="4">
        <v>30810</v>
      </c>
      <c r="E29" s="4">
        <v>32310</v>
      </c>
      <c r="F29" s="4">
        <v>34039</v>
      </c>
      <c r="G29" s="4">
        <v>35882</v>
      </c>
      <c r="H29" s="4">
        <v>37742</v>
      </c>
      <c r="I29" s="4">
        <v>39597</v>
      </c>
      <c r="J29" s="4">
        <v>41427</v>
      </c>
      <c r="K29" s="4">
        <v>43247</v>
      </c>
      <c r="L29" s="4">
        <v>45056</v>
      </c>
      <c r="M29" s="4">
        <v>46859</v>
      </c>
      <c r="N29" s="11">
        <v>48643</v>
      </c>
      <c r="O29" s="11">
        <v>50415</v>
      </c>
      <c r="P29" s="11">
        <v>51715</v>
      </c>
      <c r="Q29" s="11">
        <v>54066</v>
      </c>
      <c r="R29" s="11">
        <v>56475</v>
      </c>
      <c r="S29" s="11">
        <v>58949</v>
      </c>
      <c r="T29" s="73">
        <v>62208</v>
      </c>
      <c r="U29" s="12" t="s">
        <v>61</v>
      </c>
    </row>
    <row r="30" spans="1:21" ht="15" customHeight="1" x14ac:dyDescent="0.25">
      <c r="A30" s="12" t="s">
        <v>3</v>
      </c>
      <c r="B30" s="12" t="s">
        <v>4</v>
      </c>
      <c r="C30" s="58" t="s">
        <v>33</v>
      </c>
      <c r="D30" s="4">
        <v>25319</v>
      </c>
      <c r="E30" s="4">
        <v>25456</v>
      </c>
      <c r="F30" s="4">
        <v>25639</v>
      </c>
      <c r="G30" s="4">
        <v>26063</v>
      </c>
      <c r="H30" s="4">
        <v>26812</v>
      </c>
      <c r="I30" s="4">
        <v>27909</v>
      </c>
      <c r="J30" s="4">
        <v>29304</v>
      </c>
      <c r="K30" s="4">
        <v>30890</v>
      </c>
      <c r="L30" s="4">
        <v>32556</v>
      </c>
      <c r="M30" s="4">
        <v>34228</v>
      </c>
      <c r="N30" s="11">
        <v>35872</v>
      </c>
      <c r="O30" s="11">
        <v>37492</v>
      </c>
      <c r="P30" s="11">
        <v>39404</v>
      </c>
      <c r="Q30" s="11">
        <v>41282</v>
      </c>
      <c r="R30" s="11">
        <v>43206</v>
      </c>
      <c r="S30" s="11">
        <v>45251</v>
      </c>
      <c r="T30" s="73">
        <v>47713</v>
      </c>
      <c r="U30" s="12" t="s">
        <v>61</v>
      </c>
    </row>
    <row r="31" spans="1:21" ht="15" customHeight="1" x14ac:dyDescent="0.25">
      <c r="A31" s="12" t="s">
        <v>3</v>
      </c>
      <c r="B31" s="12" t="s">
        <v>4</v>
      </c>
      <c r="C31" s="58" t="s">
        <v>34</v>
      </c>
      <c r="D31" s="4">
        <v>19743</v>
      </c>
      <c r="E31" s="4">
        <v>20421</v>
      </c>
      <c r="F31" s="4">
        <v>21016</v>
      </c>
      <c r="G31" s="4">
        <v>21462</v>
      </c>
      <c r="H31" s="4">
        <v>21693</v>
      </c>
      <c r="I31" s="4">
        <v>21689</v>
      </c>
      <c r="J31" s="4">
        <v>21695</v>
      </c>
      <c r="K31" s="4">
        <v>21880</v>
      </c>
      <c r="L31" s="4">
        <v>22392</v>
      </c>
      <c r="M31" s="4">
        <v>23225</v>
      </c>
      <c r="N31" s="11">
        <v>24314</v>
      </c>
      <c r="O31" s="11">
        <v>25571</v>
      </c>
      <c r="P31" s="11">
        <v>27566</v>
      </c>
      <c r="Q31" s="11">
        <v>29043</v>
      </c>
      <c r="R31" s="11">
        <v>30625</v>
      </c>
      <c r="S31" s="11">
        <v>32339</v>
      </c>
      <c r="T31" s="73">
        <v>34219</v>
      </c>
      <c r="U31" s="12" t="s">
        <v>61</v>
      </c>
    </row>
    <row r="32" spans="1:21" ht="15" customHeight="1" x14ac:dyDescent="0.25">
      <c r="A32" s="12" t="s">
        <v>3</v>
      </c>
      <c r="B32" s="12" t="s">
        <v>4</v>
      </c>
      <c r="C32" s="58" t="s">
        <v>35</v>
      </c>
      <c r="D32" s="4">
        <v>14052</v>
      </c>
      <c r="E32" s="4">
        <v>13685</v>
      </c>
      <c r="F32" s="4">
        <v>13777</v>
      </c>
      <c r="G32" s="4">
        <v>14393</v>
      </c>
      <c r="H32" s="4">
        <v>15321</v>
      </c>
      <c r="I32" s="4">
        <v>16221</v>
      </c>
      <c r="J32" s="4">
        <v>17026</v>
      </c>
      <c r="K32" s="4">
        <v>17539</v>
      </c>
      <c r="L32" s="4">
        <v>17858</v>
      </c>
      <c r="M32" s="4">
        <v>17943</v>
      </c>
      <c r="N32" s="11">
        <v>18133</v>
      </c>
      <c r="O32" s="11">
        <v>18164</v>
      </c>
      <c r="P32" s="11">
        <v>18131</v>
      </c>
      <c r="Q32" s="11">
        <v>19106</v>
      </c>
      <c r="R32" s="11">
        <v>20140</v>
      </c>
      <c r="S32" s="11">
        <v>21263</v>
      </c>
      <c r="T32" s="73">
        <v>22354</v>
      </c>
      <c r="U32" s="12" t="s">
        <v>61</v>
      </c>
    </row>
    <row r="33" spans="1:21" ht="15" customHeight="1" x14ac:dyDescent="0.25">
      <c r="A33" s="12" t="s">
        <v>3</v>
      </c>
      <c r="B33" s="12" t="s">
        <v>4</v>
      </c>
      <c r="C33" s="58" t="s">
        <v>36</v>
      </c>
      <c r="D33" s="4">
        <v>16219</v>
      </c>
      <c r="E33" s="4">
        <v>16697</v>
      </c>
      <c r="F33" s="4">
        <v>17124</v>
      </c>
      <c r="G33" s="4">
        <v>17508</v>
      </c>
      <c r="H33" s="4">
        <v>17844</v>
      </c>
      <c r="I33" s="4">
        <v>18150</v>
      </c>
      <c r="J33" s="4">
        <v>18409</v>
      </c>
      <c r="K33" s="4">
        <v>18660</v>
      </c>
      <c r="L33" s="4">
        <v>18908</v>
      </c>
      <c r="M33" s="4">
        <v>19181</v>
      </c>
      <c r="N33" s="11">
        <v>19483</v>
      </c>
      <c r="O33" s="11">
        <v>19833</v>
      </c>
      <c r="P33" s="11">
        <v>24081</v>
      </c>
      <c r="Q33" s="11">
        <v>24822</v>
      </c>
      <c r="R33" s="11">
        <v>25684</v>
      </c>
      <c r="S33" s="11">
        <v>26680</v>
      </c>
      <c r="T33" s="73">
        <v>25657</v>
      </c>
      <c r="U33" s="12" t="s">
        <v>61</v>
      </c>
    </row>
    <row r="34" spans="1:21" ht="15" customHeight="1" x14ac:dyDescent="0.25">
      <c r="A34" s="12" t="s">
        <v>3</v>
      </c>
      <c r="B34" s="12" t="s">
        <v>4</v>
      </c>
      <c r="C34" s="58" t="s">
        <v>37</v>
      </c>
      <c r="D34" s="23">
        <f t="shared" ref="D34:N34" si="3">+SUM(D35:D40)</f>
        <v>1154641.9999999998</v>
      </c>
      <c r="E34" s="23">
        <f t="shared" si="3"/>
        <v>1162854.9999999998</v>
      </c>
      <c r="F34" s="23">
        <f t="shared" si="3"/>
        <v>1170940</v>
      </c>
      <c r="G34" s="23">
        <f t="shared" si="3"/>
        <v>1178827</v>
      </c>
      <c r="H34" s="23">
        <f t="shared" si="3"/>
        <v>1186412</v>
      </c>
      <c r="I34" s="23">
        <f t="shared" si="3"/>
        <v>1193666.9999999998</v>
      </c>
      <c r="J34" s="23">
        <f t="shared" si="3"/>
        <v>1200513</v>
      </c>
      <c r="K34" s="23">
        <f t="shared" si="3"/>
        <v>1206946</v>
      </c>
      <c r="L34" s="23">
        <f t="shared" si="3"/>
        <v>1212943</v>
      </c>
      <c r="M34" s="23">
        <f t="shared" si="3"/>
        <v>1218475</v>
      </c>
      <c r="N34" s="23">
        <f t="shared" si="3"/>
        <v>1223616</v>
      </c>
      <c r="O34" s="23">
        <f>+SUM(O35:O40)</f>
        <v>1228271</v>
      </c>
      <c r="P34" s="23">
        <f t="shared" ref="P34:R34" si="4">+SUM(P35:P40)</f>
        <v>1206319</v>
      </c>
      <c r="Q34" s="23">
        <f t="shared" si="4"/>
        <v>1243056</v>
      </c>
      <c r="R34" s="23">
        <f t="shared" si="4"/>
        <v>1274250</v>
      </c>
      <c r="S34" s="23">
        <v>1297082</v>
      </c>
      <c r="T34" s="74">
        <v>1310163</v>
      </c>
      <c r="U34" s="12" t="s">
        <v>61</v>
      </c>
    </row>
    <row r="35" spans="1:21" ht="15" customHeight="1" x14ac:dyDescent="0.25">
      <c r="A35" s="12" t="s">
        <v>3</v>
      </c>
      <c r="B35" s="12" t="s">
        <v>4</v>
      </c>
      <c r="C35" s="58" t="s">
        <v>38</v>
      </c>
      <c r="D35" s="4">
        <v>357939.02</v>
      </c>
      <c r="E35" s="4">
        <v>360485.05</v>
      </c>
      <c r="F35" s="4">
        <v>362991.4</v>
      </c>
      <c r="G35" s="4">
        <v>365436.37</v>
      </c>
      <c r="H35" s="4">
        <v>367787.72</v>
      </c>
      <c r="I35" s="4">
        <v>370036.77</v>
      </c>
      <c r="J35" s="4">
        <v>372159.02999999997</v>
      </c>
      <c r="K35" s="4">
        <v>374153.26</v>
      </c>
      <c r="L35" s="4">
        <v>376012.33</v>
      </c>
      <c r="M35" s="4">
        <v>377727.25</v>
      </c>
      <c r="N35" s="11">
        <v>379321</v>
      </c>
      <c r="O35" s="11">
        <v>380764</v>
      </c>
      <c r="P35" s="11">
        <v>511611</v>
      </c>
      <c r="Q35" s="11">
        <v>527191</v>
      </c>
      <c r="R35" s="11">
        <v>540421</v>
      </c>
      <c r="S35" s="11">
        <v>550104</v>
      </c>
      <c r="T35" s="73">
        <v>555651</v>
      </c>
      <c r="U35" s="12" t="s">
        <v>61</v>
      </c>
    </row>
    <row r="36" spans="1:21" ht="15" customHeight="1" x14ac:dyDescent="0.25">
      <c r="A36" s="12" t="s">
        <v>3</v>
      </c>
      <c r="B36" s="12" t="s">
        <v>4</v>
      </c>
      <c r="C36" s="58" t="s">
        <v>39</v>
      </c>
      <c r="D36" s="4">
        <v>300206.92</v>
      </c>
      <c r="E36" s="4">
        <v>302342.3</v>
      </c>
      <c r="F36" s="4">
        <v>304444.40000000002</v>
      </c>
      <c r="G36" s="4">
        <v>306495.02</v>
      </c>
      <c r="H36" s="4">
        <v>308467.12</v>
      </c>
      <c r="I36" s="4">
        <v>310353.42</v>
      </c>
      <c r="J36" s="4">
        <v>312133.38</v>
      </c>
      <c r="K36" s="4">
        <v>313805.96000000002</v>
      </c>
      <c r="L36" s="4">
        <v>315365.18</v>
      </c>
      <c r="M36" s="4">
        <v>316803.5</v>
      </c>
      <c r="N36" s="11">
        <v>318140</v>
      </c>
      <c r="O36" s="11">
        <v>319350</v>
      </c>
      <c r="P36" s="11">
        <v>278466</v>
      </c>
      <c r="Q36" s="11">
        <v>286947</v>
      </c>
      <c r="R36" s="11">
        <v>294147</v>
      </c>
      <c r="S36" s="11">
        <v>299418</v>
      </c>
      <c r="T36" s="73">
        <v>302438</v>
      </c>
      <c r="U36" s="12" t="s">
        <v>61</v>
      </c>
    </row>
    <row r="37" spans="1:21" ht="15" customHeight="1" x14ac:dyDescent="0.25">
      <c r="A37" s="12" t="s">
        <v>3</v>
      </c>
      <c r="B37" s="12" t="s">
        <v>4</v>
      </c>
      <c r="C37" s="58" t="s">
        <v>40</v>
      </c>
      <c r="D37" s="4">
        <v>242474.81999999998</v>
      </c>
      <c r="E37" s="4">
        <v>244199.55</v>
      </c>
      <c r="F37" s="4">
        <v>245897.4</v>
      </c>
      <c r="G37" s="4">
        <v>247553.66999999998</v>
      </c>
      <c r="H37" s="4">
        <v>249146.52</v>
      </c>
      <c r="I37" s="4">
        <v>250670.06999999998</v>
      </c>
      <c r="J37" s="4">
        <v>252107.72999999998</v>
      </c>
      <c r="K37" s="4">
        <v>253458.66</v>
      </c>
      <c r="L37" s="4">
        <v>254718.03</v>
      </c>
      <c r="M37" s="4">
        <v>255879.75</v>
      </c>
      <c r="N37" s="11">
        <v>256959</v>
      </c>
      <c r="O37" s="11">
        <v>257937</v>
      </c>
      <c r="P37" s="11">
        <v>248031</v>
      </c>
      <c r="Q37" s="11">
        <v>255585</v>
      </c>
      <c r="R37" s="11">
        <v>261999</v>
      </c>
      <c r="S37" s="11">
        <v>266693</v>
      </c>
      <c r="T37" s="73">
        <v>269383</v>
      </c>
      <c r="U37" s="12" t="s">
        <v>61</v>
      </c>
    </row>
    <row r="38" spans="1:21" ht="15" customHeight="1" x14ac:dyDescent="0.25">
      <c r="A38" s="12" t="s">
        <v>3</v>
      </c>
      <c r="B38" s="12" t="s">
        <v>4</v>
      </c>
      <c r="C38" s="58" t="s">
        <v>41</v>
      </c>
      <c r="D38" s="4">
        <v>138557.04</v>
      </c>
      <c r="E38" s="4">
        <v>139542.6</v>
      </c>
      <c r="F38" s="4">
        <v>140512.79999999999</v>
      </c>
      <c r="G38" s="4">
        <v>141459.24</v>
      </c>
      <c r="H38" s="4">
        <v>142369.44</v>
      </c>
      <c r="I38" s="4">
        <v>143240.04</v>
      </c>
      <c r="J38" s="4">
        <v>144061.56</v>
      </c>
      <c r="K38" s="4">
        <v>144833.51999999999</v>
      </c>
      <c r="L38" s="4">
        <v>145553.16</v>
      </c>
      <c r="M38" s="4">
        <v>146217</v>
      </c>
      <c r="N38" s="11">
        <v>146834</v>
      </c>
      <c r="O38" s="11">
        <v>147393</v>
      </c>
      <c r="P38" s="11">
        <v>105461</v>
      </c>
      <c r="Q38" s="11">
        <v>108673</v>
      </c>
      <c r="R38" s="11">
        <v>111400</v>
      </c>
      <c r="S38" s="11">
        <v>113396</v>
      </c>
      <c r="T38" s="73">
        <v>114540</v>
      </c>
      <c r="U38" s="12" t="s">
        <v>61</v>
      </c>
    </row>
    <row r="39" spans="1:21" ht="15" customHeight="1" x14ac:dyDescent="0.25">
      <c r="A39" s="12" t="s">
        <v>3</v>
      </c>
      <c r="B39" s="12" t="s">
        <v>4</v>
      </c>
      <c r="C39" s="58" t="s">
        <v>42</v>
      </c>
      <c r="D39" s="4">
        <v>69278.52</v>
      </c>
      <c r="E39" s="4">
        <v>69771.3</v>
      </c>
      <c r="F39" s="4">
        <v>70256.399999999994</v>
      </c>
      <c r="G39" s="4">
        <v>70729.62</v>
      </c>
      <c r="H39" s="4">
        <v>71184.72</v>
      </c>
      <c r="I39" s="4">
        <v>71620.02</v>
      </c>
      <c r="J39" s="4">
        <v>72030.78</v>
      </c>
      <c r="K39" s="4">
        <v>72416.759999999995</v>
      </c>
      <c r="L39" s="4">
        <v>72776.58</v>
      </c>
      <c r="M39" s="4">
        <v>73108.5</v>
      </c>
      <c r="N39" s="11">
        <v>73417</v>
      </c>
      <c r="O39" s="11">
        <v>73696</v>
      </c>
      <c r="P39" s="11">
        <v>33176</v>
      </c>
      <c r="Q39" s="11">
        <v>34186</v>
      </c>
      <c r="R39" s="11">
        <v>35044</v>
      </c>
      <c r="S39" s="11">
        <v>35672</v>
      </c>
      <c r="T39" s="73">
        <v>36032</v>
      </c>
      <c r="U39" s="12" t="s">
        <v>61</v>
      </c>
    </row>
    <row r="40" spans="1:21" ht="15" customHeight="1" x14ac:dyDescent="0.25">
      <c r="A40" s="12" t="s">
        <v>3</v>
      </c>
      <c r="B40" s="12" t="s">
        <v>4</v>
      </c>
      <c r="C40" s="58" t="s">
        <v>43</v>
      </c>
      <c r="D40" s="4">
        <v>46185.68</v>
      </c>
      <c r="E40" s="4">
        <v>46514.200000000004</v>
      </c>
      <c r="F40" s="4">
        <v>46837.599999999999</v>
      </c>
      <c r="G40" s="4">
        <v>47153.08</v>
      </c>
      <c r="H40" s="4">
        <v>47456.480000000003</v>
      </c>
      <c r="I40" s="4">
        <v>47746.68</v>
      </c>
      <c r="J40" s="4">
        <v>48020.520000000004</v>
      </c>
      <c r="K40" s="4">
        <v>48277.840000000004</v>
      </c>
      <c r="L40" s="4">
        <v>48517.72</v>
      </c>
      <c r="M40" s="4">
        <v>48739</v>
      </c>
      <c r="N40" s="24">
        <v>48945</v>
      </c>
      <c r="O40" s="11">
        <v>49131</v>
      </c>
      <c r="P40" s="11">
        <v>29574</v>
      </c>
      <c r="Q40" s="11">
        <v>30474</v>
      </c>
      <c r="R40" s="11">
        <v>31239</v>
      </c>
      <c r="S40" s="11">
        <v>31799</v>
      </c>
      <c r="T40" s="73">
        <v>32119</v>
      </c>
      <c r="U40" s="12" t="s">
        <v>61</v>
      </c>
    </row>
    <row r="41" spans="1:21" ht="15" customHeight="1" x14ac:dyDescent="0.25">
      <c r="A41" s="12" t="s">
        <v>3</v>
      </c>
      <c r="B41" s="12" t="s">
        <v>4</v>
      </c>
      <c r="C41" s="58" t="s">
        <v>44</v>
      </c>
      <c r="D41" s="23">
        <f t="shared" ref="D41:N41" si="5">+SUM(D42:D46)</f>
        <v>1154642</v>
      </c>
      <c r="E41" s="23">
        <f t="shared" si="5"/>
        <v>1162855</v>
      </c>
      <c r="F41" s="23">
        <f t="shared" si="5"/>
        <v>1170940</v>
      </c>
      <c r="G41" s="23">
        <f t="shared" si="5"/>
        <v>1178827</v>
      </c>
      <c r="H41" s="23">
        <f t="shared" si="5"/>
        <v>1186412</v>
      </c>
      <c r="I41" s="23">
        <f t="shared" si="5"/>
        <v>1193667</v>
      </c>
      <c r="J41" s="23">
        <f t="shared" si="5"/>
        <v>1200513</v>
      </c>
      <c r="K41" s="23">
        <f t="shared" si="5"/>
        <v>1206946</v>
      </c>
      <c r="L41" s="23">
        <f t="shared" si="5"/>
        <v>1212943</v>
      </c>
      <c r="M41" s="23">
        <f t="shared" si="5"/>
        <v>1218475</v>
      </c>
      <c r="N41" s="23">
        <f t="shared" si="5"/>
        <v>1223616</v>
      </c>
      <c r="O41" s="23">
        <v>1228271</v>
      </c>
      <c r="P41" s="23">
        <v>1206319</v>
      </c>
      <c r="Q41" s="23">
        <v>1243056</v>
      </c>
      <c r="R41" s="23">
        <v>1274250</v>
      </c>
      <c r="S41" s="23">
        <v>1297082</v>
      </c>
      <c r="T41" s="74">
        <v>1310163</v>
      </c>
      <c r="U41" s="12" t="s">
        <v>61</v>
      </c>
    </row>
    <row r="42" spans="1:21" ht="15" customHeight="1" x14ac:dyDescent="0.25">
      <c r="A42" s="12" t="s">
        <v>3</v>
      </c>
      <c r="B42" s="12" t="s">
        <v>4</v>
      </c>
      <c r="C42" s="58" t="s">
        <v>45</v>
      </c>
      <c r="D42" s="4">
        <v>183992</v>
      </c>
      <c r="E42" s="4">
        <v>185302</v>
      </c>
      <c r="F42" s="4">
        <v>186590</v>
      </c>
      <c r="G42" s="4">
        <v>187846</v>
      </c>
      <c r="H42" s="4">
        <v>189055</v>
      </c>
      <c r="I42" s="4">
        <v>190211</v>
      </c>
      <c r="J42" s="4">
        <v>191302</v>
      </c>
      <c r="K42" s="4">
        <v>192327</v>
      </c>
      <c r="L42" s="4">
        <v>193283</v>
      </c>
      <c r="M42" s="4">
        <v>194164</v>
      </c>
      <c r="N42" s="24">
        <v>194984</v>
      </c>
      <c r="O42" s="24">
        <v>195725</v>
      </c>
      <c r="P42" s="11">
        <v>192227</v>
      </c>
      <c r="Q42" s="11">
        <v>198081</v>
      </c>
      <c r="R42" s="11">
        <v>203052.10515067322</v>
      </c>
      <c r="S42" s="11">
        <v>206690</v>
      </c>
      <c r="T42" s="73">
        <v>208775</v>
      </c>
      <c r="U42" s="12" t="s">
        <v>61</v>
      </c>
    </row>
    <row r="43" spans="1:21" ht="15" customHeight="1" x14ac:dyDescent="0.25">
      <c r="A43" s="12" t="s">
        <v>3</v>
      </c>
      <c r="B43" s="12" t="s">
        <v>4</v>
      </c>
      <c r="C43" s="58" t="s">
        <v>46</v>
      </c>
      <c r="D43" s="4">
        <v>249704</v>
      </c>
      <c r="E43" s="4">
        <v>251480</v>
      </c>
      <c r="F43" s="4">
        <v>253229</v>
      </c>
      <c r="G43" s="4">
        <v>254934</v>
      </c>
      <c r="H43" s="4">
        <v>256575</v>
      </c>
      <c r="I43" s="4">
        <v>258144</v>
      </c>
      <c r="J43" s="4">
        <v>259624</v>
      </c>
      <c r="K43" s="4">
        <v>261015</v>
      </c>
      <c r="L43" s="4">
        <v>262312</v>
      </c>
      <c r="M43" s="4">
        <v>263509</v>
      </c>
      <c r="N43" s="24">
        <v>264621</v>
      </c>
      <c r="O43" s="24">
        <v>265627</v>
      </c>
      <c r="P43" s="11">
        <v>260880</v>
      </c>
      <c r="Q43" s="11">
        <v>268825</v>
      </c>
      <c r="R43" s="11">
        <v>275570.71413305652</v>
      </c>
      <c r="S43" s="11">
        <v>280509</v>
      </c>
      <c r="T43" s="73">
        <v>283338</v>
      </c>
      <c r="U43" s="12" t="s">
        <v>61</v>
      </c>
    </row>
    <row r="44" spans="1:21" ht="15" customHeight="1" x14ac:dyDescent="0.25">
      <c r="A44" s="12" t="s">
        <v>3</v>
      </c>
      <c r="B44" s="12" t="s">
        <v>4</v>
      </c>
      <c r="C44" s="58" t="s">
        <v>47</v>
      </c>
      <c r="D44" s="4">
        <v>78734</v>
      </c>
      <c r="E44" s="4">
        <v>79294</v>
      </c>
      <c r="F44" s="4">
        <v>79845</v>
      </c>
      <c r="G44" s="4">
        <v>80383</v>
      </c>
      <c r="H44" s="4">
        <v>80901</v>
      </c>
      <c r="I44" s="4">
        <v>81395</v>
      </c>
      <c r="J44" s="4">
        <v>81862</v>
      </c>
      <c r="K44" s="4">
        <v>82302</v>
      </c>
      <c r="L44" s="4">
        <v>82710</v>
      </c>
      <c r="M44" s="4">
        <v>83087</v>
      </c>
      <c r="N44" s="11">
        <v>83437</v>
      </c>
      <c r="O44" s="11">
        <v>83755</v>
      </c>
      <c r="P44" s="11">
        <v>82258</v>
      </c>
      <c r="Q44" s="11">
        <v>84763</v>
      </c>
      <c r="R44" s="11">
        <v>86890.054346166755</v>
      </c>
      <c r="S44" s="11">
        <v>88448</v>
      </c>
      <c r="T44" s="73">
        <v>89339</v>
      </c>
      <c r="U44" s="12" t="s">
        <v>61</v>
      </c>
    </row>
    <row r="45" spans="1:21" ht="15" customHeight="1" x14ac:dyDescent="0.25">
      <c r="A45" s="12" t="s">
        <v>3</v>
      </c>
      <c r="B45" s="12" t="s">
        <v>4</v>
      </c>
      <c r="C45" s="58" t="s">
        <v>48</v>
      </c>
      <c r="D45" s="4">
        <v>360265</v>
      </c>
      <c r="E45" s="4">
        <v>362827</v>
      </c>
      <c r="F45" s="4">
        <v>365350</v>
      </c>
      <c r="G45" s="4">
        <v>367812</v>
      </c>
      <c r="H45" s="4">
        <v>370177</v>
      </c>
      <c r="I45" s="4">
        <v>372441</v>
      </c>
      <c r="J45" s="4">
        <v>374577</v>
      </c>
      <c r="K45" s="4">
        <v>376584</v>
      </c>
      <c r="L45" s="4">
        <v>378455</v>
      </c>
      <c r="M45" s="4">
        <v>380181</v>
      </c>
      <c r="N45" s="11">
        <v>381786</v>
      </c>
      <c r="O45" s="11">
        <v>383238</v>
      </c>
      <c r="P45" s="11">
        <v>376389</v>
      </c>
      <c r="Q45" s="11">
        <v>387852</v>
      </c>
      <c r="R45" s="11">
        <v>397584.05184257933</v>
      </c>
      <c r="S45" s="11">
        <v>404708</v>
      </c>
      <c r="T45" s="73">
        <v>408790</v>
      </c>
      <c r="U45" s="12" t="s">
        <v>61</v>
      </c>
    </row>
    <row r="46" spans="1:21" ht="15" customHeight="1" x14ac:dyDescent="0.25">
      <c r="A46" s="12" t="s">
        <v>3</v>
      </c>
      <c r="B46" s="12" t="s">
        <v>4</v>
      </c>
      <c r="C46" s="58" t="s">
        <v>49</v>
      </c>
      <c r="D46" s="4">
        <v>281947</v>
      </c>
      <c r="E46" s="4">
        <v>283952</v>
      </c>
      <c r="F46" s="4">
        <v>285926</v>
      </c>
      <c r="G46" s="4">
        <v>287852</v>
      </c>
      <c r="H46" s="4">
        <v>289704</v>
      </c>
      <c r="I46" s="4">
        <v>291476</v>
      </c>
      <c r="J46" s="4">
        <v>293148</v>
      </c>
      <c r="K46" s="4">
        <v>294718</v>
      </c>
      <c r="L46" s="4">
        <v>296183</v>
      </c>
      <c r="M46" s="4">
        <v>297534</v>
      </c>
      <c r="N46" s="11">
        <v>298788</v>
      </c>
      <c r="O46" s="11">
        <v>299926</v>
      </c>
      <c r="P46" s="11">
        <v>294565</v>
      </c>
      <c r="Q46" s="11">
        <v>303535</v>
      </c>
      <c r="R46" s="11">
        <v>311153.07452752424</v>
      </c>
      <c r="S46" s="11">
        <v>316727</v>
      </c>
      <c r="T46" s="73">
        <v>319921</v>
      </c>
      <c r="U46" s="12" t="s">
        <v>61</v>
      </c>
    </row>
    <row r="47" spans="1:21" ht="15" customHeight="1" x14ac:dyDescent="0.25">
      <c r="A47" s="12" t="s">
        <v>3</v>
      </c>
      <c r="B47" s="12" t="s">
        <v>4</v>
      </c>
      <c r="C47" s="58" t="s">
        <v>327</v>
      </c>
      <c r="D47" s="4">
        <v>1795060</v>
      </c>
      <c r="E47" s="4">
        <v>1820862</v>
      </c>
      <c r="F47" s="4">
        <v>1846589</v>
      </c>
      <c r="G47" s="4">
        <v>1872334</v>
      </c>
      <c r="H47" s="4">
        <v>1898007</v>
      </c>
      <c r="I47" s="4">
        <v>1923698</v>
      </c>
      <c r="J47" s="4">
        <v>1949264</v>
      </c>
      <c r="K47" s="4">
        <v>1974732</v>
      </c>
      <c r="L47" s="4">
        <v>2000012</v>
      </c>
      <c r="M47" s="4">
        <v>2025071</v>
      </c>
      <c r="N47" s="4">
        <v>2049949</v>
      </c>
      <c r="O47" s="4">
        <v>2074592</v>
      </c>
      <c r="P47" s="4">
        <v>2048493</v>
      </c>
      <c r="Q47" s="4">
        <v>2131544</v>
      </c>
      <c r="R47" s="4">
        <v>2199507</v>
      </c>
      <c r="S47" s="4">
        <v>2239103</v>
      </c>
      <c r="T47" s="75">
        <v>2242154</v>
      </c>
      <c r="U47" s="12" t="s">
        <v>61</v>
      </c>
    </row>
    <row r="48" spans="1:21" ht="15" customHeight="1" x14ac:dyDescent="0.25">
      <c r="A48" s="12" t="s">
        <v>3</v>
      </c>
      <c r="B48" s="12" t="s">
        <v>4</v>
      </c>
      <c r="C48" s="58" t="s">
        <v>328</v>
      </c>
      <c r="D48" s="4">
        <v>1367835.72</v>
      </c>
      <c r="E48" s="4">
        <v>1394780.2919999999</v>
      </c>
      <c r="F48" s="4">
        <v>1420026.9410000003</v>
      </c>
      <c r="G48" s="4">
        <v>1447314.1819999998</v>
      </c>
      <c r="H48" s="4">
        <v>1472853.4319999998</v>
      </c>
      <c r="I48" s="4">
        <v>1498560.7420000001</v>
      </c>
      <c r="J48" s="4">
        <v>1526273.7119999998</v>
      </c>
      <c r="K48" s="4">
        <v>1552139.352</v>
      </c>
      <c r="L48" s="4">
        <v>1578009.4680000001</v>
      </c>
      <c r="M48" s="4">
        <v>1603856.2320000001</v>
      </c>
      <c r="N48" s="4">
        <v>1627660</v>
      </c>
      <c r="O48" s="4">
        <v>1663823</v>
      </c>
      <c r="P48" s="4">
        <v>1644939.879</v>
      </c>
      <c r="Q48" s="4">
        <v>1722287.5519999999</v>
      </c>
      <c r="R48" s="4">
        <v>1782640.1294353798</v>
      </c>
      <c r="S48" s="4">
        <v>1820390.7390000001</v>
      </c>
      <c r="T48" s="75" t="s">
        <v>173</v>
      </c>
      <c r="U48" s="12" t="s">
        <v>61</v>
      </c>
    </row>
    <row r="49" spans="1:21" ht="15" customHeight="1" x14ac:dyDescent="0.25">
      <c r="A49" s="12" t="s">
        <v>3</v>
      </c>
      <c r="B49" s="12" t="s">
        <v>4</v>
      </c>
      <c r="C49" s="58" t="s">
        <v>329</v>
      </c>
      <c r="D49" s="4">
        <v>827540.61060000001</v>
      </c>
      <c r="E49" s="4">
        <v>853605.53870399995</v>
      </c>
      <c r="F49" s="4">
        <v>847756.0837770002</v>
      </c>
      <c r="G49" s="4">
        <v>875625.08010999986</v>
      </c>
      <c r="H49" s="4">
        <v>901386.30038399994</v>
      </c>
      <c r="I49" s="4">
        <v>933603.34226600011</v>
      </c>
      <c r="J49" s="4">
        <v>958499.89113599993</v>
      </c>
      <c r="K49" s="4">
        <v>979399.93111200002</v>
      </c>
      <c r="L49" s="4">
        <v>1008348.050052</v>
      </c>
      <c r="M49" s="4">
        <v>1064960.5380480001</v>
      </c>
      <c r="N49" s="4">
        <v>1080766</v>
      </c>
      <c r="O49" s="4">
        <v>1128072</v>
      </c>
      <c r="P49" s="4">
        <v>1120204.0575989999</v>
      </c>
      <c r="Q49" s="4">
        <v>1155654.9473919999</v>
      </c>
      <c r="R49" s="4">
        <v>1174843.5484901699</v>
      </c>
      <c r="S49" s="4">
        <v>1161409.2914820001</v>
      </c>
      <c r="T49" s="75" t="s">
        <v>173</v>
      </c>
      <c r="U49" s="12" t="s">
        <v>61</v>
      </c>
    </row>
    <row r="50" spans="1:21" ht="15" customHeight="1" x14ac:dyDescent="0.25">
      <c r="A50" s="12" t="s">
        <v>3</v>
      </c>
      <c r="B50" s="12" t="s">
        <v>4</v>
      </c>
      <c r="C50" s="58" t="s">
        <v>330</v>
      </c>
      <c r="D50" s="4">
        <v>657928.98132000002</v>
      </c>
      <c r="E50" s="4">
        <v>689021.46424799995</v>
      </c>
      <c r="F50" s="4">
        <v>690133.09332600015</v>
      </c>
      <c r="G50" s="4">
        <v>725104.4051819999</v>
      </c>
      <c r="H50" s="4">
        <v>759992.37091199995</v>
      </c>
      <c r="I50" s="4">
        <v>812219.92216400011</v>
      </c>
      <c r="J50" s="4">
        <v>836397.99417599989</v>
      </c>
      <c r="K50" s="4">
        <v>862989.479712</v>
      </c>
      <c r="L50" s="4">
        <v>888419.33048400003</v>
      </c>
      <c r="M50" s="4">
        <v>936652.03948799998</v>
      </c>
      <c r="N50" s="4">
        <v>957064</v>
      </c>
      <c r="O50" s="4">
        <v>991638</v>
      </c>
      <c r="P50" s="4">
        <v>978739.22800499992</v>
      </c>
      <c r="Q50" s="4">
        <v>1017871.943232</v>
      </c>
      <c r="R50" s="4">
        <v>956087.79663540865</v>
      </c>
      <c r="S50" s="4">
        <v>1003035.2971890001</v>
      </c>
      <c r="T50" s="75" t="s">
        <v>173</v>
      </c>
      <c r="U50" s="12" t="s">
        <v>61</v>
      </c>
    </row>
    <row r="51" spans="1:21" ht="15" customHeight="1" x14ac:dyDescent="0.25">
      <c r="A51" s="12" t="s">
        <v>3</v>
      </c>
      <c r="B51" s="12" t="s">
        <v>4</v>
      </c>
      <c r="C51" s="58" t="s">
        <v>331</v>
      </c>
      <c r="D51" s="4">
        <v>169611.62927999999</v>
      </c>
      <c r="E51" s="4">
        <v>164584.074456</v>
      </c>
      <c r="F51" s="4">
        <v>157622.99045100005</v>
      </c>
      <c r="G51" s="4">
        <v>150520.67492799999</v>
      </c>
      <c r="H51" s="4">
        <v>141393.92947199999</v>
      </c>
      <c r="I51" s="4">
        <v>121383.42010199999</v>
      </c>
      <c r="J51" s="4">
        <v>122101.89695999998</v>
      </c>
      <c r="K51" s="4">
        <v>116410.45140000001</v>
      </c>
      <c r="L51" s="4">
        <v>119928.719568</v>
      </c>
      <c r="M51" s="4">
        <v>128308.49856000001</v>
      </c>
      <c r="N51" s="4">
        <v>123702</v>
      </c>
      <c r="O51" s="4">
        <v>136433</v>
      </c>
      <c r="P51" s="4">
        <v>141464.82959399998</v>
      </c>
      <c r="Q51" s="4">
        <v>137783.00415999998</v>
      </c>
      <c r="R51" s="4">
        <v>218755.75185476127</v>
      </c>
      <c r="S51" s="4">
        <v>158373.994293</v>
      </c>
      <c r="T51" s="75" t="s">
        <v>173</v>
      </c>
      <c r="U51" s="12" t="s">
        <v>61</v>
      </c>
    </row>
    <row r="52" spans="1:21" ht="15" customHeight="1" x14ac:dyDescent="0.25">
      <c r="A52" s="12" t="s">
        <v>3</v>
      </c>
      <c r="B52" s="12" t="s">
        <v>4</v>
      </c>
      <c r="C52" s="58" t="s">
        <v>332</v>
      </c>
      <c r="D52" s="4">
        <v>157301.1078</v>
      </c>
      <c r="E52" s="4">
        <v>154820.61241199999</v>
      </c>
      <c r="F52" s="4">
        <v>150522.85574600004</v>
      </c>
      <c r="G52" s="4">
        <v>141836.78983600001</v>
      </c>
      <c r="H52" s="4">
        <v>131083.95544799999</v>
      </c>
      <c r="I52" s="4">
        <v>113890.616392</v>
      </c>
      <c r="J52" s="4">
        <v>114470.52839999998</v>
      </c>
      <c r="K52" s="4">
        <v>110201.893992</v>
      </c>
      <c r="L52" s="4">
        <v>110460.66276000001</v>
      </c>
      <c r="M52" s="4">
        <v>113873.79247199999</v>
      </c>
      <c r="N52" s="4">
        <v>112309</v>
      </c>
      <c r="O52" s="4">
        <v>126451</v>
      </c>
      <c r="P52" s="4">
        <v>115145.79152999999</v>
      </c>
      <c r="Q52" s="4">
        <v>127449.278848</v>
      </c>
      <c r="R52" s="4">
        <v>209580.40369218829</v>
      </c>
      <c r="S52" s="4">
        <v>145631.25912</v>
      </c>
      <c r="T52" s="75" t="s">
        <v>173</v>
      </c>
      <c r="U52" s="12" t="s">
        <v>61</v>
      </c>
    </row>
    <row r="53" spans="1:21" ht="15" customHeight="1" x14ac:dyDescent="0.25">
      <c r="A53" s="12" t="s">
        <v>3</v>
      </c>
      <c r="B53" s="12" t="s">
        <v>4</v>
      </c>
      <c r="C53" s="58" t="s">
        <v>333</v>
      </c>
      <c r="D53" s="4">
        <v>12310.521480000001</v>
      </c>
      <c r="E53" s="4">
        <v>9763.4620439999981</v>
      </c>
      <c r="F53" s="4">
        <v>7100.1347050000013</v>
      </c>
      <c r="G53" s="4">
        <v>7236.5709099999985</v>
      </c>
      <c r="H53" s="4">
        <v>10309.974023999997</v>
      </c>
      <c r="I53" s="4">
        <v>7492.8037100000001</v>
      </c>
      <c r="J53" s="4">
        <v>6105.0948479999997</v>
      </c>
      <c r="K53" s="4">
        <v>7760.6967599999998</v>
      </c>
      <c r="L53" s="4">
        <v>9468.0568079999994</v>
      </c>
      <c r="M53" s="4">
        <v>14434.706088000001</v>
      </c>
      <c r="N53" s="4">
        <v>11394</v>
      </c>
      <c r="O53" s="4">
        <v>9983</v>
      </c>
      <c r="P53" s="4">
        <v>6579.7595160000001</v>
      </c>
      <c r="Q53" s="4">
        <v>10333.725311999999</v>
      </c>
      <c r="R53" s="4">
        <v>9174.7310835385688</v>
      </c>
      <c r="S53" s="4">
        <v>12742.735172999999</v>
      </c>
      <c r="T53" s="75" t="s">
        <v>173</v>
      </c>
      <c r="U53" s="12" t="s">
        <v>61</v>
      </c>
    </row>
    <row r="54" spans="1:21" ht="15" customHeight="1" x14ac:dyDescent="0.25">
      <c r="A54" s="12" t="s">
        <v>3</v>
      </c>
      <c r="B54" s="12" t="s">
        <v>4</v>
      </c>
      <c r="C54" s="58" t="s">
        <v>334</v>
      </c>
      <c r="D54" s="4">
        <v>540295.10939999996</v>
      </c>
      <c r="E54" s="4">
        <v>541174.75329599995</v>
      </c>
      <c r="F54" s="4">
        <v>572270.85722300014</v>
      </c>
      <c r="G54" s="4">
        <v>571689.10188999993</v>
      </c>
      <c r="H54" s="4">
        <v>571467.13161599985</v>
      </c>
      <c r="I54" s="4">
        <v>564957.39973399998</v>
      </c>
      <c r="J54" s="4">
        <v>567773.82086399989</v>
      </c>
      <c r="K54" s="4">
        <v>572739.42088799994</v>
      </c>
      <c r="L54" s="4">
        <v>569661.41794800013</v>
      </c>
      <c r="M54" s="4">
        <v>538895.693952</v>
      </c>
      <c r="N54" s="4">
        <v>546894</v>
      </c>
      <c r="O54" s="4">
        <v>535751</v>
      </c>
      <c r="P54" s="4">
        <v>524735.82140100002</v>
      </c>
      <c r="Q54" s="4">
        <v>566632.60460800002</v>
      </c>
      <c r="R54" s="4">
        <v>607796.58094520983</v>
      </c>
      <c r="S54" s="4">
        <v>658981.44751799991</v>
      </c>
      <c r="T54" s="75" t="s">
        <v>173</v>
      </c>
      <c r="U54" s="12" t="s">
        <v>61</v>
      </c>
    </row>
    <row r="55" spans="1:21" ht="15" customHeight="1" x14ac:dyDescent="0.25">
      <c r="A55" s="12" t="s">
        <v>3</v>
      </c>
      <c r="B55" s="12" t="s">
        <v>4</v>
      </c>
      <c r="C55" s="58" t="s">
        <v>335</v>
      </c>
      <c r="D55" s="4">
        <v>241641.85829519999</v>
      </c>
      <c r="E55" s="4">
        <v>235595.128682304</v>
      </c>
      <c r="F55" s="4">
        <v>142423.02207453604</v>
      </c>
      <c r="G55" s="4">
        <v>150607.51377891997</v>
      </c>
      <c r="H55" s="4">
        <v>191093.89568140797</v>
      </c>
      <c r="I55" s="4">
        <v>214728.76872118004</v>
      </c>
      <c r="J55" s="4">
        <v>217579.47528787199</v>
      </c>
      <c r="K55" s="4">
        <v>204694.58560240798</v>
      </c>
      <c r="L55" s="4">
        <v>227886.65931175201</v>
      </c>
      <c r="M55" s="4">
        <v>366346.42508851201</v>
      </c>
      <c r="N55" s="4">
        <v>325311</v>
      </c>
      <c r="O55" s="4">
        <v>285402</v>
      </c>
      <c r="P55" s="4">
        <v>304695.50366692798</v>
      </c>
      <c r="Q55" s="4">
        <v>307404.21600627201</v>
      </c>
      <c r="R55" s="4">
        <v>344584.62272221973</v>
      </c>
      <c r="S55" s="4">
        <v>308934.87153421203</v>
      </c>
      <c r="T55" s="75" t="s">
        <v>173</v>
      </c>
      <c r="U55" s="12" t="s">
        <v>61</v>
      </c>
    </row>
    <row r="56" spans="1:21" ht="15" customHeight="1" x14ac:dyDescent="0.25">
      <c r="A56" s="12" t="s">
        <v>3</v>
      </c>
      <c r="B56" s="12" t="s">
        <v>4</v>
      </c>
      <c r="C56" s="58" t="s">
        <v>336</v>
      </c>
      <c r="D56" s="4">
        <v>103442.576325</v>
      </c>
      <c r="E56" s="4">
        <v>85360.553870400006</v>
      </c>
      <c r="F56" s="4">
        <v>59342.92586439001</v>
      </c>
      <c r="G56" s="4">
        <v>61293.755607699997</v>
      </c>
      <c r="H56" s="4">
        <v>75716.449232255996</v>
      </c>
      <c r="I56" s="4">
        <v>113899.60775645199</v>
      </c>
      <c r="J56" s="4">
        <v>114061.487045184</v>
      </c>
      <c r="K56" s="4">
        <v>94022.393386751995</v>
      </c>
      <c r="L56" s="4">
        <v>97809.760855043991</v>
      </c>
      <c r="M56" s="4">
        <v>139509.83048428799</v>
      </c>
      <c r="N56" s="4">
        <v>127530</v>
      </c>
      <c r="O56" s="4">
        <v>131984</v>
      </c>
      <c r="P56" s="4">
        <v>140025.50719987499</v>
      </c>
      <c r="Q56" s="4">
        <v>159480.38274009599</v>
      </c>
      <c r="R56" s="4">
        <v>175791.21765742966</v>
      </c>
      <c r="S56" s="4">
        <v>159113.07293303401</v>
      </c>
      <c r="T56" s="75" t="s">
        <v>173</v>
      </c>
      <c r="U56" s="12" t="s">
        <v>61</v>
      </c>
    </row>
    <row r="57" spans="1:21" ht="15" customHeight="1" x14ac:dyDescent="0.25">
      <c r="A57" s="12" t="s">
        <v>3</v>
      </c>
      <c r="B57" s="12" t="s">
        <v>4</v>
      </c>
      <c r="C57" s="58" t="s">
        <v>337</v>
      </c>
      <c r="D57" s="25">
        <v>76.2</v>
      </c>
      <c r="E57" s="25">
        <v>76.599999999999994</v>
      </c>
      <c r="F57" s="25">
        <v>76.900000000000006</v>
      </c>
      <c r="G57" s="25">
        <v>77.3</v>
      </c>
      <c r="H57" s="25">
        <v>77.599999999999994</v>
      </c>
      <c r="I57" s="25">
        <v>77.900000000000006</v>
      </c>
      <c r="J57" s="25">
        <v>78.3</v>
      </c>
      <c r="K57" s="25">
        <v>78.599999999999994</v>
      </c>
      <c r="L57" s="25">
        <v>78.900000000000006</v>
      </c>
      <c r="M57" s="25">
        <v>79.2</v>
      </c>
      <c r="N57" s="7">
        <v>79.400000000000006</v>
      </c>
      <c r="O57" s="7">
        <v>80.2</v>
      </c>
      <c r="P57" s="7">
        <v>80.3</v>
      </c>
      <c r="Q57" s="26">
        <v>80.8</v>
      </c>
      <c r="R57" s="26">
        <v>81.047258746409071</v>
      </c>
      <c r="S57" s="26">
        <v>81.3</v>
      </c>
      <c r="T57" s="75" t="s">
        <v>173</v>
      </c>
      <c r="U57" s="12" t="s">
        <v>61</v>
      </c>
    </row>
    <row r="58" spans="1:21" ht="15" customHeight="1" x14ac:dyDescent="0.25">
      <c r="A58" s="12" t="s">
        <v>3</v>
      </c>
      <c r="B58" s="12" t="s">
        <v>4</v>
      </c>
      <c r="C58" s="58" t="s">
        <v>338</v>
      </c>
      <c r="D58" s="25">
        <v>55</v>
      </c>
      <c r="E58" s="25">
        <v>56</v>
      </c>
      <c r="F58" s="25">
        <v>54.7</v>
      </c>
      <c r="G58" s="25">
        <v>55.9</v>
      </c>
      <c r="H58" s="25">
        <v>57.1</v>
      </c>
      <c r="I58" s="25">
        <v>59</v>
      </c>
      <c r="J58" s="25">
        <v>59.6</v>
      </c>
      <c r="K58" s="25">
        <v>60.1</v>
      </c>
      <c r="L58" s="25">
        <v>60.9</v>
      </c>
      <c r="M58" s="25">
        <v>63.4</v>
      </c>
      <c r="N58" s="7">
        <v>63.7</v>
      </c>
      <c r="O58" s="7">
        <v>64.900000000000006</v>
      </c>
      <c r="P58" s="7">
        <v>65.099999999999994</v>
      </c>
      <c r="Q58" s="26">
        <v>64.2</v>
      </c>
      <c r="R58" s="26">
        <v>61.135452872450102</v>
      </c>
      <c r="S58" s="26">
        <v>60.3</v>
      </c>
      <c r="T58" s="75" t="s">
        <v>173</v>
      </c>
      <c r="U58" s="12" t="s">
        <v>61</v>
      </c>
    </row>
    <row r="59" spans="1:21" ht="15" customHeight="1" x14ac:dyDescent="0.25">
      <c r="A59" s="12" t="s">
        <v>3</v>
      </c>
      <c r="B59" s="12" t="s">
        <v>4</v>
      </c>
      <c r="C59" s="58" t="s">
        <v>339</v>
      </c>
      <c r="D59" s="25">
        <v>48.1</v>
      </c>
      <c r="E59" s="25">
        <v>49.4</v>
      </c>
      <c r="F59" s="25">
        <v>48.6</v>
      </c>
      <c r="G59" s="25">
        <v>50.1</v>
      </c>
      <c r="H59" s="25">
        <v>51.6</v>
      </c>
      <c r="I59" s="25">
        <v>54.2</v>
      </c>
      <c r="J59" s="25">
        <v>54.8</v>
      </c>
      <c r="K59" s="25">
        <v>55.6</v>
      </c>
      <c r="L59" s="25">
        <v>56.3</v>
      </c>
      <c r="M59" s="25">
        <v>58.4</v>
      </c>
      <c r="N59" s="7">
        <v>58.8</v>
      </c>
      <c r="O59" s="7">
        <v>59.6</v>
      </c>
      <c r="P59" s="7">
        <v>59.5</v>
      </c>
      <c r="Q59" s="26">
        <v>59.1</v>
      </c>
      <c r="R59" s="26">
        <v>53.633247723321077</v>
      </c>
      <c r="S59" s="26">
        <v>55.1</v>
      </c>
      <c r="T59" s="75" t="s">
        <v>173</v>
      </c>
      <c r="U59" s="12" t="s">
        <v>61</v>
      </c>
    </row>
    <row r="60" spans="1:21" ht="15" customHeight="1" x14ac:dyDescent="0.25">
      <c r="A60" s="12" t="s">
        <v>3</v>
      </c>
      <c r="B60" s="12" t="s">
        <v>4</v>
      </c>
      <c r="C60" s="58" t="s">
        <v>340</v>
      </c>
      <c r="D60" s="25">
        <v>12.4</v>
      </c>
      <c r="E60" s="25">
        <v>11.8</v>
      </c>
      <c r="F60" s="25">
        <v>11.1</v>
      </c>
      <c r="G60" s="25">
        <v>10.4</v>
      </c>
      <c r="H60" s="25">
        <v>9.6</v>
      </c>
      <c r="I60" s="25">
        <v>8.1</v>
      </c>
      <c r="J60" s="25">
        <v>8</v>
      </c>
      <c r="K60" s="25">
        <v>7.5</v>
      </c>
      <c r="L60" s="25">
        <v>7.6</v>
      </c>
      <c r="M60" s="25">
        <v>8</v>
      </c>
      <c r="N60" s="7">
        <v>7.6</v>
      </c>
      <c r="O60" s="7">
        <v>8.1999999999999993</v>
      </c>
      <c r="P60" s="7">
        <v>8.6</v>
      </c>
      <c r="Q60" s="26">
        <v>8</v>
      </c>
      <c r="R60" s="26">
        <v>12.271447738812451</v>
      </c>
      <c r="S60" s="26">
        <v>8.6999999999999993</v>
      </c>
      <c r="T60" s="75" t="s">
        <v>173</v>
      </c>
      <c r="U60" s="12" t="s">
        <v>61</v>
      </c>
    </row>
    <row r="61" spans="1:21" ht="15" customHeight="1" x14ac:dyDescent="0.25">
      <c r="A61" s="12" t="s">
        <v>3</v>
      </c>
      <c r="B61" s="12" t="s">
        <v>4</v>
      </c>
      <c r="C61" s="58" t="s">
        <v>341</v>
      </c>
      <c r="D61" s="25">
        <v>11.5</v>
      </c>
      <c r="E61" s="25">
        <v>11.1</v>
      </c>
      <c r="F61" s="25">
        <v>10.6</v>
      </c>
      <c r="G61" s="25">
        <v>9.8000000000000007</v>
      </c>
      <c r="H61" s="25">
        <v>8.9</v>
      </c>
      <c r="I61" s="25">
        <v>7.6</v>
      </c>
      <c r="J61" s="25">
        <v>7.5</v>
      </c>
      <c r="K61" s="25">
        <v>7.1</v>
      </c>
      <c r="L61" s="25">
        <v>7</v>
      </c>
      <c r="M61" s="25">
        <v>7.1</v>
      </c>
      <c r="N61" s="7">
        <v>6.9</v>
      </c>
      <c r="O61" s="7">
        <v>7.6</v>
      </c>
      <c r="P61" s="7">
        <v>7</v>
      </c>
      <c r="Q61" s="26">
        <v>7.4</v>
      </c>
      <c r="R61" s="26">
        <v>11.756742161894966</v>
      </c>
      <c r="S61" s="26">
        <v>8</v>
      </c>
      <c r="T61" s="75" t="s">
        <v>173</v>
      </c>
      <c r="U61" s="12" t="s">
        <v>61</v>
      </c>
    </row>
    <row r="62" spans="1:21" ht="15" customHeight="1" x14ac:dyDescent="0.25">
      <c r="A62" s="12" t="s">
        <v>3</v>
      </c>
      <c r="B62" s="12" t="s">
        <v>4</v>
      </c>
      <c r="C62" s="58" t="s">
        <v>342</v>
      </c>
      <c r="D62" s="25">
        <v>0.9</v>
      </c>
      <c r="E62" s="25">
        <v>0.7</v>
      </c>
      <c r="F62" s="25">
        <v>0.5</v>
      </c>
      <c r="G62" s="25">
        <v>0.5</v>
      </c>
      <c r="H62" s="25">
        <v>0.7</v>
      </c>
      <c r="I62" s="25">
        <v>0.5</v>
      </c>
      <c r="J62" s="25">
        <v>0.4</v>
      </c>
      <c r="K62" s="25">
        <v>0.5</v>
      </c>
      <c r="L62" s="25">
        <v>0.6</v>
      </c>
      <c r="M62" s="25">
        <v>0.9</v>
      </c>
      <c r="N62" s="7">
        <v>0.7</v>
      </c>
      <c r="O62" s="7">
        <v>0.6</v>
      </c>
      <c r="P62" s="7">
        <v>0.4</v>
      </c>
      <c r="Q62" s="26">
        <v>0.6</v>
      </c>
      <c r="R62" s="26">
        <v>0.51467096089913034</v>
      </c>
      <c r="S62" s="26">
        <v>0.7</v>
      </c>
      <c r="T62" s="75" t="s">
        <v>173</v>
      </c>
      <c r="U62" s="12" t="s">
        <v>61</v>
      </c>
    </row>
    <row r="63" spans="1:21" ht="15" customHeight="1" x14ac:dyDescent="0.25">
      <c r="A63" s="12" t="s">
        <v>3</v>
      </c>
      <c r="B63" s="12" t="s">
        <v>4</v>
      </c>
      <c r="C63" s="58" t="s">
        <v>343</v>
      </c>
      <c r="D63" s="25">
        <v>29.2</v>
      </c>
      <c r="E63" s="25">
        <v>27.6</v>
      </c>
      <c r="F63" s="25">
        <v>16.8</v>
      </c>
      <c r="G63" s="25">
        <v>17.2</v>
      </c>
      <c r="H63" s="25">
        <v>21.2</v>
      </c>
      <c r="I63" s="25">
        <v>23</v>
      </c>
      <c r="J63" s="25">
        <v>22.7</v>
      </c>
      <c r="K63" s="25">
        <v>20.9</v>
      </c>
      <c r="L63" s="25">
        <v>22.6</v>
      </c>
      <c r="M63" s="25">
        <v>34.4</v>
      </c>
      <c r="N63" s="7">
        <v>30.1</v>
      </c>
      <c r="O63" s="7">
        <v>25.3</v>
      </c>
      <c r="P63" s="7">
        <v>27.2</v>
      </c>
      <c r="Q63" s="26">
        <v>26.6</v>
      </c>
      <c r="R63" s="26">
        <v>29.330256200075048</v>
      </c>
      <c r="S63" s="26">
        <v>26.6</v>
      </c>
      <c r="T63" s="75" t="s">
        <v>173</v>
      </c>
      <c r="U63" s="12" t="s">
        <v>61</v>
      </c>
    </row>
    <row r="64" spans="1:21" ht="15" customHeight="1" x14ac:dyDescent="0.25">
      <c r="A64" s="12" t="s">
        <v>3</v>
      </c>
      <c r="B64" s="12" t="s">
        <v>4</v>
      </c>
      <c r="C64" s="58" t="s">
        <v>344</v>
      </c>
      <c r="D64" s="25">
        <v>12.5</v>
      </c>
      <c r="E64" s="25">
        <v>10</v>
      </c>
      <c r="F64" s="25">
        <v>7</v>
      </c>
      <c r="G64" s="25">
        <v>7</v>
      </c>
      <c r="H64" s="25">
        <v>8.4</v>
      </c>
      <c r="I64" s="25">
        <v>12.2</v>
      </c>
      <c r="J64" s="25">
        <v>11.9</v>
      </c>
      <c r="K64" s="25">
        <v>9.6</v>
      </c>
      <c r="L64" s="25">
        <v>9.6999999999999993</v>
      </c>
      <c r="M64" s="25">
        <v>13.1</v>
      </c>
      <c r="N64" s="7">
        <v>11.8</v>
      </c>
      <c r="O64" s="7">
        <v>11.7</v>
      </c>
      <c r="P64" s="7">
        <v>12.5</v>
      </c>
      <c r="Q64" s="26">
        <v>13.8</v>
      </c>
      <c r="R64" s="26">
        <v>14.962947013953027</v>
      </c>
      <c r="S64" s="26">
        <v>13.7</v>
      </c>
      <c r="T64" s="75" t="s">
        <v>173</v>
      </c>
      <c r="U64" s="12" t="s">
        <v>61</v>
      </c>
    </row>
    <row r="65" spans="1:21" ht="15" customHeight="1" x14ac:dyDescent="0.25">
      <c r="A65" s="12" t="s">
        <v>3</v>
      </c>
      <c r="B65" s="12" t="s">
        <v>4</v>
      </c>
      <c r="C65" s="58" t="s">
        <v>347</v>
      </c>
      <c r="D65" s="25" t="s">
        <v>173</v>
      </c>
      <c r="E65" s="25" t="s">
        <v>173</v>
      </c>
      <c r="F65" s="25" t="s">
        <v>173</v>
      </c>
      <c r="G65" s="25" t="s">
        <v>173</v>
      </c>
      <c r="H65" s="25" t="s">
        <v>173</v>
      </c>
      <c r="I65" s="25" t="s">
        <v>173</v>
      </c>
      <c r="J65" s="25" t="s">
        <v>173</v>
      </c>
      <c r="K65" s="25" t="s">
        <v>173</v>
      </c>
      <c r="L65" s="25" t="s">
        <v>173</v>
      </c>
      <c r="M65" s="25" t="s">
        <v>173</v>
      </c>
      <c r="N65" s="25" t="s">
        <v>173</v>
      </c>
      <c r="O65" s="25" t="s">
        <v>173</v>
      </c>
      <c r="P65" s="25" t="s">
        <v>173</v>
      </c>
      <c r="Q65" s="25" t="s">
        <v>173</v>
      </c>
      <c r="R65" s="25" t="s">
        <v>173</v>
      </c>
      <c r="S65" s="26">
        <v>1297082</v>
      </c>
      <c r="T65" s="76">
        <v>1310163</v>
      </c>
      <c r="U65" s="12" t="s">
        <v>61</v>
      </c>
    </row>
    <row r="66" spans="1:21" ht="15" customHeight="1" x14ac:dyDescent="0.25">
      <c r="A66" s="12" t="s">
        <v>3</v>
      </c>
      <c r="B66" s="12" t="s">
        <v>4</v>
      </c>
      <c r="C66" s="58" t="s">
        <v>348</v>
      </c>
      <c r="D66" s="25" t="s">
        <v>173</v>
      </c>
      <c r="E66" s="25" t="s">
        <v>173</v>
      </c>
      <c r="F66" s="25" t="s">
        <v>173</v>
      </c>
      <c r="G66" s="25" t="s">
        <v>173</v>
      </c>
      <c r="H66" s="25" t="s">
        <v>173</v>
      </c>
      <c r="I66" s="25" t="s">
        <v>173</v>
      </c>
      <c r="J66" s="25" t="s">
        <v>173</v>
      </c>
      <c r="K66" s="25" t="s">
        <v>173</v>
      </c>
      <c r="L66" s="25" t="s">
        <v>173</v>
      </c>
      <c r="M66" s="25" t="s">
        <v>173</v>
      </c>
      <c r="N66" s="25" t="s">
        <v>173</v>
      </c>
      <c r="O66" s="25" t="s">
        <v>173</v>
      </c>
      <c r="P66" s="25" t="s">
        <v>173</v>
      </c>
      <c r="Q66" s="25" t="s">
        <v>173</v>
      </c>
      <c r="R66" s="25" t="s">
        <v>173</v>
      </c>
      <c r="S66" s="26">
        <v>1002883</v>
      </c>
      <c r="T66" s="76">
        <v>1016595</v>
      </c>
      <c r="U66" s="12" t="s">
        <v>61</v>
      </c>
    </row>
    <row r="67" spans="1:21" ht="15" customHeight="1" x14ac:dyDescent="0.25">
      <c r="A67" s="12" t="s">
        <v>3</v>
      </c>
      <c r="B67" s="12" t="s">
        <v>4</v>
      </c>
      <c r="C67" s="58" t="s">
        <v>349</v>
      </c>
      <c r="D67" s="25" t="s">
        <v>173</v>
      </c>
      <c r="E67" s="25" t="s">
        <v>173</v>
      </c>
      <c r="F67" s="25" t="s">
        <v>173</v>
      </c>
      <c r="G67" s="25" t="s">
        <v>173</v>
      </c>
      <c r="H67" s="25" t="s">
        <v>173</v>
      </c>
      <c r="I67" s="25" t="s">
        <v>173</v>
      </c>
      <c r="J67" s="25" t="s">
        <v>173</v>
      </c>
      <c r="K67" s="25" t="s">
        <v>173</v>
      </c>
      <c r="L67" s="25" t="s">
        <v>173</v>
      </c>
      <c r="M67" s="25" t="s">
        <v>173</v>
      </c>
      <c r="N67" s="25" t="s">
        <v>173</v>
      </c>
      <c r="O67" s="25" t="s">
        <v>173</v>
      </c>
      <c r="P67" s="25" t="s">
        <v>173</v>
      </c>
      <c r="Q67" s="25" t="s">
        <v>173</v>
      </c>
      <c r="R67" s="25" t="s">
        <v>173</v>
      </c>
      <c r="S67" s="26">
        <v>631790</v>
      </c>
      <c r="T67" s="76">
        <v>660461</v>
      </c>
      <c r="U67" s="12" t="s">
        <v>61</v>
      </c>
    </row>
    <row r="68" spans="1:21" ht="15" customHeight="1" x14ac:dyDescent="0.25">
      <c r="A68" s="12" t="s">
        <v>3</v>
      </c>
      <c r="B68" s="12" t="s">
        <v>4</v>
      </c>
      <c r="C68" s="58" t="s">
        <v>350</v>
      </c>
      <c r="D68" s="25" t="s">
        <v>173</v>
      </c>
      <c r="E68" s="25" t="s">
        <v>173</v>
      </c>
      <c r="F68" s="25" t="s">
        <v>173</v>
      </c>
      <c r="G68" s="25" t="s">
        <v>173</v>
      </c>
      <c r="H68" s="25" t="s">
        <v>173</v>
      </c>
      <c r="I68" s="25" t="s">
        <v>173</v>
      </c>
      <c r="J68" s="25" t="s">
        <v>173</v>
      </c>
      <c r="K68" s="25" t="s">
        <v>173</v>
      </c>
      <c r="L68" s="25" t="s">
        <v>173</v>
      </c>
      <c r="M68" s="25" t="s">
        <v>173</v>
      </c>
      <c r="N68" s="25" t="s">
        <v>173</v>
      </c>
      <c r="O68" s="25" t="s">
        <v>173</v>
      </c>
      <c r="P68" s="25" t="s">
        <v>173</v>
      </c>
      <c r="Q68" s="25" t="s">
        <v>173</v>
      </c>
      <c r="R68" s="25" t="s">
        <v>173</v>
      </c>
      <c r="S68" s="26">
        <v>550729</v>
      </c>
      <c r="T68" s="76">
        <v>592094</v>
      </c>
      <c r="U68" s="12" t="s">
        <v>61</v>
      </c>
    </row>
    <row r="69" spans="1:21" ht="15" customHeight="1" x14ac:dyDescent="0.25">
      <c r="A69" s="12" t="s">
        <v>3</v>
      </c>
      <c r="B69" s="12" t="s">
        <v>4</v>
      </c>
      <c r="C69" s="58" t="s">
        <v>351</v>
      </c>
      <c r="D69" s="25" t="s">
        <v>173</v>
      </c>
      <c r="E69" s="25" t="s">
        <v>173</v>
      </c>
      <c r="F69" s="25" t="s">
        <v>173</v>
      </c>
      <c r="G69" s="25" t="s">
        <v>173</v>
      </c>
      <c r="H69" s="25" t="s">
        <v>173</v>
      </c>
      <c r="I69" s="25" t="s">
        <v>173</v>
      </c>
      <c r="J69" s="25" t="s">
        <v>173</v>
      </c>
      <c r="K69" s="25" t="s">
        <v>173</v>
      </c>
      <c r="L69" s="25" t="s">
        <v>173</v>
      </c>
      <c r="M69" s="25" t="s">
        <v>173</v>
      </c>
      <c r="N69" s="25" t="s">
        <v>173</v>
      </c>
      <c r="O69" s="25" t="s">
        <v>173</v>
      </c>
      <c r="P69" s="25" t="s">
        <v>173</v>
      </c>
      <c r="Q69" s="25" t="s">
        <v>173</v>
      </c>
      <c r="R69" s="25" t="s">
        <v>173</v>
      </c>
      <c r="S69" s="26">
        <v>81061</v>
      </c>
      <c r="T69" s="76">
        <v>68368</v>
      </c>
      <c r="U69" s="12" t="s">
        <v>61</v>
      </c>
    </row>
    <row r="70" spans="1:21" ht="15" customHeight="1" x14ac:dyDescent="0.25">
      <c r="A70" s="12" t="s">
        <v>3</v>
      </c>
      <c r="B70" s="12" t="s">
        <v>4</v>
      </c>
      <c r="C70" s="58" t="s">
        <v>352</v>
      </c>
      <c r="D70" s="25" t="s">
        <v>173</v>
      </c>
      <c r="E70" s="25" t="s">
        <v>173</v>
      </c>
      <c r="F70" s="25" t="s">
        <v>173</v>
      </c>
      <c r="G70" s="25" t="s">
        <v>173</v>
      </c>
      <c r="H70" s="25" t="s">
        <v>173</v>
      </c>
      <c r="I70" s="25" t="s">
        <v>173</v>
      </c>
      <c r="J70" s="25" t="s">
        <v>173</v>
      </c>
      <c r="K70" s="25" t="s">
        <v>173</v>
      </c>
      <c r="L70" s="25" t="s">
        <v>173</v>
      </c>
      <c r="M70" s="25" t="s">
        <v>173</v>
      </c>
      <c r="N70" s="25" t="s">
        <v>173</v>
      </c>
      <c r="O70" s="25" t="s">
        <v>173</v>
      </c>
      <c r="P70" s="25" t="s">
        <v>173</v>
      </c>
      <c r="Q70" s="25" t="s">
        <v>173</v>
      </c>
      <c r="R70" s="25" t="s">
        <v>173</v>
      </c>
      <c r="S70" s="26">
        <v>371093</v>
      </c>
      <c r="T70" s="76">
        <v>356134</v>
      </c>
      <c r="U70" s="12" t="s">
        <v>61</v>
      </c>
    </row>
    <row r="71" spans="1:21" ht="15" customHeight="1" x14ac:dyDescent="0.25">
      <c r="A71" s="12" t="s">
        <v>3</v>
      </c>
      <c r="B71" s="12" t="s">
        <v>4</v>
      </c>
      <c r="C71" s="58" t="s">
        <v>353</v>
      </c>
      <c r="D71" s="25" t="s">
        <v>173</v>
      </c>
      <c r="E71" s="25" t="s">
        <v>173</v>
      </c>
      <c r="F71" s="25" t="s">
        <v>173</v>
      </c>
      <c r="G71" s="25" t="s">
        <v>173</v>
      </c>
      <c r="H71" s="25" t="s">
        <v>173</v>
      </c>
      <c r="I71" s="25" t="s">
        <v>173</v>
      </c>
      <c r="J71" s="25" t="s">
        <v>173</v>
      </c>
      <c r="K71" s="25" t="s">
        <v>173</v>
      </c>
      <c r="L71" s="25" t="s">
        <v>173</v>
      </c>
      <c r="M71" s="25" t="s">
        <v>173</v>
      </c>
      <c r="N71" s="25" t="s">
        <v>173</v>
      </c>
      <c r="O71" s="25" t="s">
        <v>173</v>
      </c>
      <c r="P71" s="25" t="s">
        <v>173</v>
      </c>
      <c r="Q71" s="25" t="s">
        <v>173</v>
      </c>
      <c r="R71" s="25" t="s">
        <v>173</v>
      </c>
      <c r="S71" s="26">
        <v>88873</v>
      </c>
      <c r="T71" s="76">
        <v>80399</v>
      </c>
      <c r="U71" s="12" t="s">
        <v>61</v>
      </c>
    </row>
    <row r="72" spans="1:21" ht="15" customHeight="1" x14ac:dyDescent="0.25">
      <c r="A72" s="12" t="s">
        <v>3</v>
      </c>
      <c r="B72" s="12" t="s">
        <v>4</v>
      </c>
      <c r="C72" s="58" t="s">
        <v>354</v>
      </c>
      <c r="D72" s="25" t="s">
        <v>173</v>
      </c>
      <c r="E72" s="25" t="s">
        <v>173</v>
      </c>
      <c r="F72" s="25" t="s">
        <v>173</v>
      </c>
      <c r="G72" s="25" t="s">
        <v>173</v>
      </c>
      <c r="H72" s="25" t="s">
        <v>173</v>
      </c>
      <c r="I72" s="25" t="s">
        <v>173</v>
      </c>
      <c r="J72" s="25" t="s">
        <v>173</v>
      </c>
      <c r="K72" s="25" t="s">
        <v>173</v>
      </c>
      <c r="L72" s="25" t="s">
        <v>173</v>
      </c>
      <c r="M72" s="25" t="s">
        <v>173</v>
      </c>
      <c r="N72" s="25" t="s">
        <v>173</v>
      </c>
      <c r="O72" s="25" t="s">
        <v>173</v>
      </c>
      <c r="P72" s="25" t="s">
        <v>173</v>
      </c>
      <c r="Q72" s="25" t="s">
        <v>173</v>
      </c>
      <c r="R72" s="25" t="s">
        <v>173</v>
      </c>
      <c r="S72" s="26">
        <v>29625</v>
      </c>
      <c r="T72" s="76">
        <v>54803</v>
      </c>
      <c r="U72" s="12" t="s">
        <v>61</v>
      </c>
    </row>
    <row r="73" spans="1:21" ht="15" customHeight="1" x14ac:dyDescent="0.25">
      <c r="A73" s="12" t="s">
        <v>3</v>
      </c>
      <c r="B73" s="12" t="s">
        <v>4</v>
      </c>
      <c r="C73" s="58" t="s">
        <v>355</v>
      </c>
      <c r="D73" s="25" t="s">
        <v>173</v>
      </c>
      <c r="E73" s="25" t="s">
        <v>173</v>
      </c>
      <c r="F73" s="25" t="s">
        <v>173</v>
      </c>
      <c r="G73" s="25" t="s">
        <v>173</v>
      </c>
      <c r="H73" s="25" t="s">
        <v>173</v>
      </c>
      <c r="I73" s="25" t="s">
        <v>173</v>
      </c>
      <c r="J73" s="25" t="s">
        <v>173</v>
      </c>
      <c r="K73" s="25" t="s">
        <v>173</v>
      </c>
      <c r="L73" s="25" t="s">
        <v>173</v>
      </c>
      <c r="M73" s="25" t="s">
        <v>173</v>
      </c>
      <c r="N73" s="25" t="s">
        <v>173</v>
      </c>
      <c r="O73" s="25" t="s">
        <v>173</v>
      </c>
      <c r="P73" s="25" t="s">
        <v>173</v>
      </c>
      <c r="Q73" s="25" t="s">
        <v>173</v>
      </c>
      <c r="R73" s="25" t="s">
        <v>173</v>
      </c>
      <c r="S73" s="26">
        <v>77.318371722350577</v>
      </c>
      <c r="T73" s="76">
        <v>77.592951301071494</v>
      </c>
      <c r="U73" s="12" t="s">
        <v>61</v>
      </c>
    </row>
    <row r="74" spans="1:21" ht="15" customHeight="1" x14ac:dyDescent="0.25">
      <c r="A74" s="12" t="s">
        <v>3</v>
      </c>
      <c r="B74" s="12" t="s">
        <v>4</v>
      </c>
      <c r="C74" s="58" t="s">
        <v>356</v>
      </c>
      <c r="D74" s="25" t="s">
        <v>173</v>
      </c>
      <c r="E74" s="25" t="s">
        <v>173</v>
      </c>
      <c r="F74" s="25" t="s">
        <v>173</v>
      </c>
      <c r="G74" s="25" t="s">
        <v>173</v>
      </c>
      <c r="H74" s="25" t="s">
        <v>173</v>
      </c>
      <c r="I74" s="25" t="s">
        <v>173</v>
      </c>
      <c r="J74" s="25" t="s">
        <v>173</v>
      </c>
      <c r="K74" s="25" t="s">
        <v>173</v>
      </c>
      <c r="L74" s="25" t="s">
        <v>173</v>
      </c>
      <c r="M74" s="25" t="s">
        <v>173</v>
      </c>
      <c r="N74" s="25" t="s">
        <v>173</v>
      </c>
      <c r="O74" s="25" t="s">
        <v>173</v>
      </c>
      <c r="P74" s="25" t="s">
        <v>173</v>
      </c>
      <c r="Q74" s="25" t="s">
        <v>173</v>
      </c>
      <c r="R74" s="25" t="s">
        <v>173</v>
      </c>
      <c r="S74" s="26">
        <v>62.997332998027879</v>
      </c>
      <c r="T74" s="76">
        <v>64.967879513035214</v>
      </c>
      <c r="U74" s="12" t="s">
        <v>61</v>
      </c>
    </row>
    <row r="75" spans="1:21" ht="15" customHeight="1" x14ac:dyDescent="0.25">
      <c r="A75" s="12" t="s">
        <v>3</v>
      </c>
      <c r="B75" s="12" t="s">
        <v>4</v>
      </c>
      <c r="C75" s="58" t="s">
        <v>357</v>
      </c>
      <c r="D75" s="25" t="s">
        <v>173</v>
      </c>
      <c r="E75" s="25" t="s">
        <v>173</v>
      </c>
      <c r="F75" s="25" t="s">
        <v>173</v>
      </c>
      <c r="G75" s="25" t="s">
        <v>173</v>
      </c>
      <c r="H75" s="25" t="s">
        <v>173</v>
      </c>
      <c r="I75" s="25" t="s">
        <v>173</v>
      </c>
      <c r="J75" s="25" t="s">
        <v>173</v>
      </c>
      <c r="K75" s="25" t="s">
        <v>173</v>
      </c>
      <c r="L75" s="25" t="s">
        <v>173</v>
      </c>
      <c r="M75" s="25" t="s">
        <v>173</v>
      </c>
      <c r="N75" s="25" t="s">
        <v>173</v>
      </c>
      <c r="O75" s="25" t="s">
        <v>173</v>
      </c>
      <c r="P75" s="25" t="s">
        <v>173</v>
      </c>
      <c r="Q75" s="25" t="s">
        <v>173</v>
      </c>
      <c r="R75" s="25" t="s">
        <v>173</v>
      </c>
      <c r="S75" s="26">
        <v>54.914563286699405</v>
      </c>
      <c r="T75" s="76">
        <v>58.242779942623692</v>
      </c>
      <c r="U75" s="12" t="s">
        <v>61</v>
      </c>
    </row>
    <row r="76" spans="1:21" ht="15" customHeight="1" x14ac:dyDescent="0.25">
      <c r="A76" s="12" t="s">
        <v>3</v>
      </c>
      <c r="B76" s="12" t="s">
        <v>4</v>
      </c>
      <c r="C76" s="58" t="s">
        <v>358</v>
      </c>
      <c r="D76" s="25" t="s">
        <v>173</v>
      </c>
      <c r="E76" s="25" t="s">
        <v>173</v>
      </c>
      <c r="F76" s="25" t="s">
        <v>173</v>
      </c>
      <c r="G76" s="25" t="s">
        <v>173</v>
      </c>
      <c r="H76" s="25" t="s">
        <v>173</v>
      </c>
      <c r="I76" s="25" t="s">
        <v>173</v>
      </c>
      <c r="J76" s="25" t="s">
        <v>173</v>
      </c>
      <c r="K76" s="25" t="s">
        <v>173</v>
      </c>
      <c r="L76" s="25" t="s">
        <v>173</v>
      </c>
      <c r="M76" s="25" t="s">
        <v>173</v>
      </c>
      <c r="N76" s="25" t="s">
        <v>173</v>
      </c>
      <c r="O76" s="25" t="s">
        <v>173</v>
      </c>
      <c r="P76" s="25" t="s">
        <v>173</v>
      </c>
      <c r="Q76" s="25" t="s">
        <v>173</v>
      </c>
      <c r="R76" s="25" t="s">
        <v>173</v>
      </c>
      <c r="S76" s="26">
        <v>12.830336343891737</v>
      </c>
      <c r="T76" s="76">
        <v>10.351472500112941</v>
      </c>
      <c r="U76" s="12" t="s">
        <v>61</v>
      </c>
    </row>
    <row r="77" spans="1:21" ht="15" customHeight="1" x14ac:dyDescent="0.25">
      <c r="A77" s="12" t="s">
        <v>3</v>
      </c>
      <c r="B77" s="12" t="s">
        <v>4</v>
      </c>
      <c r="C77" s="58" t="s">
        <v>359</v>
      </c>
      <c r="D77" s="25" t="s">
        <v>173</v>
      </c>
      <c r="E77" s="25" t="s">
        <v>173</v>
      </c>
      <c r="F77" s="25" t="s">
        <v>173</v>
      </c>
      <c r="G77" s="25" t="s">
        <v>173</v>
      </c>
      <c r="H77" s="25" t="s">
        <v>173</v>
      </c>
      <c r="I77" s="25" t="s">
        <v>173</v>
      </c>
      <c r="J77" s="25" t="s">
        <v>173</v>
      </c>
      <c r="K77" s="25" t="s">
        <v>173</v>
      </c>
      <c r="L77" s="25" t="s">
        <v>173</v>
      </c>
      <c r="M77" s="25" t="s">
        <v>173</v>
      </c>
      <c r="N77" s="25" t="s">
        <v>173</v>
      </c>
      <c r="O77" s="25" t="s">
        <v>173</v>
      </c>
      <c r="P77" s="25" t="s">
        <v>173</v>
      </c>
      <c r="Q77" s="25" t="s">
        <v>173</v>
      </c>
      <c r="R77" s="25" t="s">
        <v>173</v>
      </c>
      <c r="S77" s="26">
        <v>14.066722518259006</v>
      </c>
      <c r="T77" s="76">
        <v>12.17303570442578</v>
      </c>
      <c r="U77" s="12" t="s">
        <v>61</v>
      </c>
    </row>
    <row r="78" spans="1:21" ht="15" customHeight="1" x14ac:dyDescent="0.25">
      <c r="A78" s="10" t="s">
        <v>3</v>
      </c>
      <c r="B78" s="10" t="s">
        <v>4</v>
      </c>
      <c r="C78" s="61" t="s">
        <v>345</v>
      </c>
      <c r="D78" s="25"/>
      <c r="E78" s="25"/>
      <c r="F78" s="25"/>
      <c r="G78" s="25"/>
      <c r="H78" s="25"/>
      <c r="I78" s="25"/>
      <c r="J78" s="25"/>
      <c r="K78" s="25"/>
      <c r="L78" s="25"/>
      <c r="M78" s="25"/>
      <c r="N78" s="7"/>
      <c r="O78" s="7"/>
      <c r="P78" s="7"/>
      <c r="Q78" s="26"/>
      <c r="R78" s="26"/>
      <c r="S78" s="26"/>
      <c r="T78" s="76"/>
      <c r="U78" s="12"/>
    </row>
    <row r="79" spans="1:21" ht="15" customHeight="1" x14ac:dyDescent="0.25">
      <c r="A79" s="10" t="s">
        <v>3</v>
      </c>
      <c r="B79" s="10" t="s">
        <v>4</v>
      </c>
      <c r="C79" s="61" t="s">
        <v>346</v>
      </c>
      <c r="D79" s="25"/>
      <c r="E79" s="25"/>
      <c r="F79" s="25"/>
      <c r="G79" s="25"/>
      <c r="H79" s="25"/>
      <c r="I79" s="25"/>
      <c r="J79" s="25"/>
      <c r="K79" s="25"/>
      <c r="L79" s="25"/>
      <c r="M79" s="25"/>
      <c r="N79" s="7"/>
      <c r="O79" s="7"/>
      <c r="P79" s="7"/>
      <c r="Q79" s="26"/>
      <c r="R79" s="26"/>
      <c r="S79" s="26"/>
      <c r="T79" s="76"/>
      <c r="U79" s="12"/>
    </row>
    <row r="80" spans="1:21" ht="15" customHeight="1" x14ac:dyDescent="0.25">
      <c r="A80" s="12" t="s">
        <v>50</v>
      </c>
      <c r="B80" s="12" t="s">
        <v>51</v>
      </c>
      <c r="C80" s="58" t="s">
        <v>52</v>
      </c>
      <c r="D80" s="27">
        <v>1.07</v>
      </c>
      <c r="E80" s="27">
        <v>1.0900000000000001</v>
      </c>
      <c r="F80" s="27">
        <v>1.06</v>
      </c>
      <c r="G80" s="27">
        <v>1.1399999999999999</v>
      </c>
      <c r="H80" s="27">
        <v>1.2</v>
      </c>
      <c r="I80" s="27">
        <v>1.2390000000000001</v>
      </c>
      <c r="J80" s="27">
        <v>1.1043000000000001</v>
      </c>
      <c r="K80" s="27" t="s">
        <v>53</v>
      </c>
      <c r="L80" s="27">
        <v>0.97640000000000005</v>
      </c>
      <c r="M80" s="27">
        <v>1.0052000000000001</v>
      </c>
      <c r="N80" s="28">
        <v>1.0749</v>
      </c>
      <c r="O80" s="28">
        <v>1.0982000000000001</v>
      </c>
      <c r="P80" s="29">
        <v>1.0993999999999999</v>
      </c>
      <c r="Q80" s="29">
        <v>1.1125</v>
      </c>
      <c r="R80" s="30">
        <v>1.1066</v>
      </c>
      <c r="S80" s="30">
        <v>1.1026</v>
      </c>
      <c r="T80" s="77">
        <v>1.0750999999999999</v>
      </c>
      <c r="U80" s="12" t="s">
        <v>61</v>
      </c>
    </row>
    <row r="81" spans="1:21" ht="15" customHeight="1" x14ac:dyDescent="0.25">
      <c r="A81" s="12" t="s">
        <v>50</v>
      </c>
      <c r="B81" s="12" t="s">
        <v>51</v>
      </c>
      <c r="C81" s="58" t="s">
        <v>54</v>
      </c>
      <c r="D81" s="27">
        <v>0.96</v>
      </c>
      <c r="E81" s="27">
        <v>0.98</v>
      </c>
      <c r="F81" s="27">
        <v>0.96</v>
      </c>
      <c r="G81" s="27">
        <v>1.02</v>
      </c>
      <c r="H81" s="27">
        <v>1.0900000000000001</v>
      </c>
      <c r="I81" s="27">
        <v>1.1496999999999999</v>
      </c>
      <c r="J81" s="27">
        <v>1.0146999999999999</v>
      </c>
      <c r="K81" s="27">
        <v>0.92020000000000002</v>
      </c>
      <c r="L81" s="27">
        <v>0.89990000000000003</v>
      </c>
      <c r="M81" s="27">
        <v>0.93179999999999996</v>
      </c>
      <c r="N81" s="28">
        <v>0.97829999999999995</v>
      </c>
      <c r="O81" s="28">
        <v>0.99390000000000001</v>
      </c>
      <c r="P81" s="29">
        <v>1.0085</v>
      </c>
      <c r="Q81" s="29">
        <v>1.0125999999999999</v>
      </c>
      <c r="R81" s="30">
        <v>1.0185999999999999</v>
      </c>
      <c r="S81" s="30">
        <v>1.0157</v>
      </c>
      <c r="T81" s="77">
        <v>0.99260000000000004</v>
      </c>
      <c r="U81" s="12" t="s">
        <v>61</v>
      </c>
    </row>
    <row r="82" spans="1:21" ht="15" customHeight="1" x14ac:dyDescent="0.25">
      <c r="A82" s="12" t="s">
        <v>50</v>
      </c>
      <c r="B82" s="12" t="s">
        <v>51</v>
      </c>
      <c r="C82" s="58" t="s">
        <v>55</v>
      </c>
      <c r="D82" s="27">
        <v>0.93400000000000005</v>
      </c>
      <c r="E82" s="27">
        <v>0.89410000000000001</v>
      </c>
      <c r="F82" s="27">
        <v>0.9929</v>
      </c>
      <c r="G82" s="27">
        <v>0.91910000000000003</v>
      </c>
      <c r="H82" s="27">
        <v>1.0136000000000001</v>
      </c>
      <c r="I82" s="27">
        <v>0.77310000000000001</v>
      </c>
      <c r="J82" s="27">
        <v>0.72099999999999997</v>
      </c>
      <c r="K82" s="27">
        <v>0.83</v>
      </c>
      <c r="L82" s="27">
        <v>0.85</v>
      </c>
      <c r="M82" s="27">
        <v>0.82</v>
      </c>
      <c r="N82" s="28">
        <v>0.89810000000000001</v>
      </c>
      <c r="O82" s="28">
        <v>0.95860000000000001</v>
      </c>
      <c r="P82" s="29">
        <v>0.99780000000000002</v>
      </c>
      <c r="Q82" s="29">
        <v>1.0225</v>
      </c>
      <c r="R82" s="30">
        <v>1.0193000000000001</v>
      </c>
      <c r="S82" s="30">
        <v>0.94810000000000005</v>
      </c>
      <c r="T82" s="77">
        <v>1.0024999999999999</v>
      </c>
      <c r="U82" s="12" t="s">
        <v>61</v>
      </c>
    </row>
    <row r="83" spans="1:21" ht="15" customHeight="1" x14ac:dyDescent="0.25">
      <c r="A83" s="12" t="s">
        <v>50</v>
      </c>
      <c r="B83" s="12" t="s">
        <v>51</v>
      </c>
      <c r="C83" s="58" t="s">
        <v>56</v>
      </c>
      <c r="D83" s="27">
        <v>1.1400999999999999</v>
      </c>
      <c r="E83" s="27">
        <v>1.1677999999999999</v>
      </c>
      <c r="F83" s="27">
        <v>1.1667000000000001</v>
      </c>
      <c r="G83" s="27">
        <v>1.2453000000000001</v>
      </c>
      <c r="H83" s="27">
        <v>1.3274999999999999</v>
      </c>
      <c r="I83" s="27">
        <v>1.3711</v>
      </c>
      <c r="J83" s="27">
        <v>1.1739999999999999</v>
      </c>
      <c r="K83" s="27" t="s">
        <v>57</v>
      </c>
      <c r="L83" s="27">
        <v>1.02</v>
      </c>
      <c r="M83" s="27">
        <v>1.0462</v>
      </c>
      <c r="N83" s="28">
        <v>1.1200000000000001</v>
      </c>
      <c r="O83" s="28">
        <v>1.1373</v>
      </c>
      <c r="P83" s="29">
        <v>1.1357999999999999</v>
      </c>
      <c r="Q83" s="29">
        <v>1.1484000000000001</v>
      </c>
      <c r="R83" s="30">
        <v>1.1437999999999999</v>
      </c>
      <c r="S83" s="30">
        <v>1.1331</v>
      </c>
      <c r="T83" s="77">
        <v>1.0995999999999999</v>
      </c>
      <c r="U83" s="12" t="s">
        <v>61</v>
      </c>
    </row>
    <row r="84" spans="1:21" ht="15" customHeight="1" x14ac:dyDescent="0.25">
      <c r="A84" s="12" t="s">
        <v>50</v>
      </c>
      <c r="B84" s="12" t="s">
        <v>51</v>
      </c>
      <c r="C84" s="58" t="s">
        <v>58</v>
      </c>
      <c r="D84" s="27">
        <v>1.0824</v>
      </c>
      <c r="E84" s="27">
        <v>1.079</v>
      </c>
      <c r="F84" s="27">
        <v>1.0321</v>
      </c>
      <c r="G84" s="27">
        <v>1.1274</v>
      </c>
      <c r="H84" s="27">
        <v>1.1978</v>
      </c>
      <c r="I84" s="27">
        <v>1.266</v>
      </c>
      <c r="J84" s="27">
        <v>1.1819999999999999</v>
      </c>
      <c r="K84" s="27" t="s">
        <v>59</v>
      </c>
      <c r="L84" s="27">
        <v>1.03</v>
      </c>
      <c r="M84" s="27">
        <v>1.0588</v>
      </c>
      <c r="N84" s="28">
        <v>1.1200000000000001</v>
      </c>
      <c r="O84" s="28">
        <v>1.1324000000000001</v>
      </c>
      <c r="P84" s="29">
        <v>1.1629</v>
      </c>
      <c r="Q84" s="29">
        <v>1.1722999999999999</v>
      </c>
      <c r="R84" s="30">
        <v>1.1546000000000001</v>
      </c>
      <c r="S84" s="30">
        <v>1.1624000000000001</v>
      </c>
      <c r="T84" s="77">
        <v>1.1273</v>
      </c>
      <c r="U84" s="12" t="s">
        <v>61</v>
      </c>
    </row>
    <row r="85" spans="1:21" ht="15" customHeight="1" x14ac:dyDescent="0.25">
      <c r="A85" s="12" t="s">
        <v>50</v>
      </c>
      <c r="B85" s="12" t="s">
        <v>51</v>
      </c>
      <c r="C85" s="58" t="s">
        <v>60</v>
      </c>
      <c r="D85" s="27">
        <v>0.94299999999999995</v>
      </c>
      <c r="E85" s="27">
        <v>1.0031000000000001</v>
      </c>
      <c r="F85" s="27">
        <v>0.88200000000000001</v>
      </c>
      <c r="G85" s="27">
        <v>1.0351999999999999</v>
      </c>
      <c r="H85" s="27">
        <v>0.98019999999999996</v>
      </c>
      <c r="I85" s="27">
        <v>1.0880000000000001</v>
      </c>
      <c r="J85" s="27">
        <v>0.72</v>
      </c>
      <c r="K85" s="27">
        <v>0.74</v>
      </c>
      <c r="L85" s="27">
        <v>0.79900000000000004</v>
      </c>
      <c r="M85" s="27">
        <v>0.87</v>
      </c>
      <c r="N85" s="28">
        <v>0.96</v>
      </c>
      <c r="O85" s="28">
        <v>1.0025999999999999</v>
      </c>
      <c r="P85" s="29">
        <v>0.9345</v>
      </c>
      <c r="Q85" s="29">
        <v>0.95409999999999995</v>
      </c>
      <c r="R85" s="30">
        <v>0.96630000000000005</v>
      </c>
      <c r="S85" s="30">
        <v>0.98729999999999996</v>
      </c>
      <c r="T85" s="77">
        <v>0.94730000000000003</v>
      </c>
      <c r="U85" s="12" t="s">
        <v>61</v>
      </c>
    </row>
    <row r="86" spans="1:21" ht="15" customHeight="1" x14ac:dyDescent="0.25">
      <c r="A86" s="12" t="s">
        <v>50</v>
      </c>
      <c r="B86" s="12" t="s">
        <v>51</v>
      </c>
      <c r="C86" s="58" t="s">
        <v>62</v>
      </c>
      <c r="D86" s="27">
        <v>0.01</v>
      </c>
      <c r="E86" s="27">
        <v>0.03</v>
      </c>
      <c r="F86" s="27">
        <v>1.0999999999999999E-2</v>
      </c>
      <c r="G86" s="27">
        <v>1.0999999999999999E-2</v>
      </c>
      <c r="H86" s="27" t="s">
        <v>61</v>
      </c>
      <c r="I86" s="27" t="s">
        <v>61</v>
      </c>
      <c r="J86" s="27">
        <v>0.08</v>
      </c>
      <c r="K86" s="27">
        <v>0.10199999999999999</v>
      </c>
      <c r="L86" s="27">
        <v>5.8000000000000003E-2</v>
      </c>
      <c r="M86" s="27">
        <v>7.2999999999999995E-2</v>
      </c>
      <c r="N86" s="28">
        <v>1.9400000000000001E-2</v>
      </c>
      <c r="O86" s="28">
        <v>0.03</v>
      </c>
      <c r="P86" s="29">
        <v>0.06</v>
      </c>
      <c r="Q86" s="28">
        <v>6.8000000000000005E-2</v>
      </c>
      <c r="R86" s="30" t="s">
        <v>61</v>
      </c>
      <c r="S86" s="68">
        <v>4.3099999999999999E-2</v>
      </c>
      <c r="T86" s="78">
        <v>6.8900000000000003E-2</v>
      </c>
      <c r="U86" s="12" t="s">
        <v>61</v>
      </c>
    </row>
    <row r="87" spans="1:21" ht="15" customHeight="1" x14ac:dyDescent="0.25">
      <c r="A87" s="12" t="s">
        <v>50</v>
      </c>
      <c r="B87" s="12" t="s">
        <v>51</v>
      </c>
      <c r="C87" s="58" t="s">
        <v>63</v>
      </c>
      <c r="D87" s="7" t="s">
        <v>61</v>
      </c>
      <c r="E87" s="7">
        <v>1</v>
      </c>
      <c r="F87" s="7">
        <v>1</v>
      </c>
      <c r="G87" s="7">
        <v>1</v>
      </c>
      <c r="H87" s="7">
        <v>1</v>
      </c>
      <c r="I87" s="7">
        <v>2</v>
      </c>
      <c r="J87" s="7">
        <v>2</v>
      </c>
      <c r="K87" s="7">
        <v>3</v>
      </c>
      <c r="L87" s="7">
        <v>0</v>
      </c>
      <c r="M87" s="7">
        <v>0</v>
      </c>
      <c r="N87" s="7">
        <v>0</v>
      </c>
      <c r="O87" s="7">
        <v>0</v>
      </c>
      <c r="P87" s="7">
        <v>0</v>
      </c>
      <c r="Q87" s="7">
        <v>0</v>
      </c>
      <c r="R87" s="31">
        <v>0</v>
      </c>
      <c r="S87" s="31">
        <v>0</v>
      </c>
      <c r="T87" s="79">
        <v>0</v>
      </c>
      <c r="U87" s="12" t="s">
        <v>61</v>
      </c>
    </row>
    <row r="88" spans="1:21" ht="15" customHeight="1" x14ac:dyDescent="0.25">
      <c r="A88" s="12" t="s">
        <v>50</v>
      </c>
      <c r="B88" s="12" t="s">
        <v>51</v>
      </c>
      <c r="C88" s="58" t="s">
        <v>64</v>
      </c>
      <c r="D88" s="7" t="s">
        <v>61</v>
      </c>
      <c r="E88" s="7">
        <v>0</v>
      </c>
      <c r="F88" s="7">
        <v>0</v>
      </c>
      <c r="G88" s="7">
        <v>6</v>
      </c>
      <c r="H88" s="7">
        <v>6</v>
      </c>
      <c r="I88" s="7">
        <v>14</v>
      </c>
      <c r="J88" s="7">
        <v>18</v>
      </c>
      <c r="K88" s="7">
        <v>17</v>
      </c>
      <c r="L88" s="7">
        <v>0</v>
      </c>
      <c r="M88" s="7">
        <v>0</v>
      </c>
      <c r="N88" s="7">
        <v>0</v>
      </c>
      <c r="O88" s="7">
        <v>0</v>
      </c>
      <c r="P88" s="7">
        <v>0</v>
      </c>
      <c r="Q88" s="7">
        <v>0</v>
      </c>
      <c r="R88" s="31">
        <v>0</v>
      </c>
      <c r="S88" s="31">
        <v>0</v>
      </c>
      <c r="T88" s="79">
        <v>0</v>
      </c>
      <c r="U88" s="12" t="s">
        <v>61</v>
      </c>
    </row>
    <row r="89" spans="1:21" ht="15" customHeight="1" x14ac:dyDescent="0.25">
      <c r="A89" s="12" t="s">
        <v>50</v>
      </c>
      <c r="B89" s="12" t="s">
        <v>51</v>
      </c>
      <c r="C89" s="58" t="s">
        <v>65</v>
      </c>
      <c r="D89" s="7" t="s">
        <v>61</v>
      </c>
      <c r="E89" s="7">
        <v>6</v>
      </c>
      <c r="F89" s="7">
        <v>10</v>
      </c>
      <c r="G89" s="7">
        <v>18</v>
      </c>
      <c r="H89" s="7">
        <v>24</v>
      </c>
      <c r="I89" s="7">
        <v>28</v>
      </c>
      <c r="J89" s="7">
        <v>25</v>
      </c>
      <c r="K89" s="7">
        <v>26</v>
      </c>
      <c r="L89" s="7">
        <v>0</v>
      </c>
      <c r="M89" s="7">
        <v>0</v>
      </c>
      <c r="N89" s="7">
        <v>0</v>
      </c>
      <c r="O89" s="7">
        <v>0</v>
      </c>
      <c r="P89" s="7">
        <v>0</v>
      </c>
      <c r="Q89" s="7">
        <v>0</v>
      </c>
      <c r="R89" s="31">
        <v>0</v>
      </c>
      <c r="S89" s="31">
        <v>0</v>
      </c>
      <c r="T89" s="79">
        <v>0</v>
      </c>
      <c r="U89" s="12" t="s">
        <v>61</v>
      </c>
    </row>
    <row r="90" spans="1:21" ht="15" customHeight="1" x14ac:dyDescent="0.25">
      <c r="A90" s="12" t="s">
        <v>50</v>
      </c>
      <c r="B90" s="12" t="s">
        <v>51</v>
      </c>
      <c r="C90" s="58" t="s">
        <v>66</v>
      </c>
      <c r="D90" s="7" t="s">
        <v>61</v>
      </c>
      <c r="E90" s="7">
        <v>27</v>
      </c>
      <c r="F90" s="7">
        <v>39</v>
      </c>
      <c r="G90" s="7">
        <v>42</v>
      </c>
      <c r="H90" s="7">
        <v>36</v>
      </c>
      <c r="I90" s="7">
        <v>48</v>
      </c>
      <c r="J90" s="7">
        <v>59</v>
      </c>
      <c r="K90" s="7">
        <v>59</v>
      </c>
      <c r="L90" s="7">
        <v>0</v>
      </c>
      <c r="M90" s="7">
        <v>0</v>
      </c>
      <c r="N90" s="7">
        <v>0</v>
      </c>
      <c r="O90" s="7">
        <v>0</v>
      </c>
      <c r="P90" s="7">
        <v>0</v>
      </c>
      <c r="Q90" s="7">
        <v>0</v>
      </c>
      <c r="R90" s="31">
        <v>0</v>
      </c>
      <c r="S90" s="31">
        <v>0</v>
      </c>
      <c r="T90" s="79">
        <v>0</v>
      </c>
      <c r="U90" s="12" t="s">
        <v>61</v>
      </c>
    </row>
    <row r="91" spans="1:21" ht="15" customHeight="1" x14ac:dyDescent="0.25">
      <c r="A91" s="12" t="s">
        <v>50</v>
      </c>
      <c r="B91" s="12" t="s">
        <v>51</v>
      </c>
      <c r="C91" s="58" t="s">
        <v>67</v>
      </c>
      <c r="D91" s="7" t="s">
        <v>61</v>
      </c>
      <c r="E91" s="7">
        <v>84</v>
      </c>
      <c r="F91" s="7">
        <v>69</v>
      </c>
      <c r="G91" s="7">
        <v>69</v>
      </c>
      <c r="H91" s="7">
        <v>55</v>
      </c>
      <c r="I91" s="7">
        <v>53</v>
      </c>
      <c r="J91" s="7">
        <v>43</v>
      </c>
      <c r="K91" s="7">
        <v>43</v>
      </c>
      <c r="L91" s="7">
        <v>0</v>
      </c>
      <c r="M91" s="7">
        <v>0</v>
      </c>
      <c r="N91" s="7">
        <v>0</v>
      </c>
      <c r="O91" s="7">
        <v>0</v>
      </c>
      <c r="P91" s="7">
        <v>0</v>
      </c>
      <c r="Q91" s="7">
        <v>0</v>
      </c>
      <c r="R91" s="31">
        <v>0</v>
      </c>
      <c r="S91" s="31">
        <v>0</v>
      </c>
      <c r="T91" s="79">
        <v>0</v>
      </c>
      <c r="U91" s="12" t="s">
        <v>61</v>
      </c>
    </row>
    <row r="92" spans="1:21" ht="15" customHeight="1" x14ac:dyDescent="0.25">
      <c r="A92" s="12" t="s">
        <v>50</v>
      </c>
      <c r="B92" s="12" t="s">
        <v>51</v>
      </c>
      <c r="C92" s="58" t="s">
        <v>68</v>
      </c>
      <c r="D92" s="7" t="s">
        <v>61</v>
      </c>
      <c r="E92" s="7">
        <v>40</v>
      </c>
      <c r="F92" s="7">
        <v>32</v>
      </c>
      <c r="G92" s="7">
        <v>18</v>
      </c>
      <c r="H92" s="7">
        <v>25</v>
      </c>
      <c r="I92" s="7">
        <v>3</v>
      </c>
      <c r="J92" s="7">
        <v>4</v>
      </c>
      <c r="K92" s="7">
        <v>3</v>
      </c>
      <c r="L92" s="7">
        <v>0</v>
      </c>
      <c r="M92" s="7">
        <v>0</v>
      </c>
      <c r="N92" s="7">
        <v>0</v>
      </c>
      <c r="O92" s="7">
        <v>0</v>
      </c>
      <c r="P92" s="7">
        <v>0</v>
      </c>
      <c r="Q92" s="7">
        <v>0</v>
      </c>
      <c r="R92" s="31">
        <v>0</v>
      </c>
      <c r="S92" s="31">
        <v>0</v>
      </c>
      <c r="T92" s="79">
        <v>0</v>
      </c>
      <c r="U92" s="12" t="s">
        <v>61</v>
      </c>
    </row>
    <row r="93" spans="1:21" ht="15" customHeight="1" x14ac:dyDescent="0.25">
      <c r="A93" s="12" t="s">
        <v>50</v>
      </c>
      <c r="B93" s="12" t="s">
        <v>51</v>
      </c>
      <c r="C93" s="58" t="s">
        <v>69</v>
      </c>
      <c r="D93" s="7" t="s">
        <v>61</v>
      </c>
      <c r="E93" s="7">
        <v>0</v>
      </c>
      <c r="F93" s="7">
        <v>0</v>
      </c>
      <c r="G93" s="7">
        <v>0</v>
      </c>
      <c r="H93" s="7">
        <v>0</v>
      </c>
      <c r="I93" s="7">
        <v>0</v>
      </c>
      <c r="J93" s="7">
        <v>0</v>
      </c>
      <c r="K93" s="7">
        <v>0</v>
      </c>
      <c r="L93" s="7">
        <v>0</v>
      </c>
      <c r="M93" s="7">
        <v>0</v>
      </c>
      <c r="N93" s="7">
        <v>0</v>
      </c>
      <c r="O93" s="7">
        <v>0</v>
      </c>
      <c r="P93" s="7">
        <v>0</v>
      </c>
      <c r="Q93" s="7">
        <v>0</v>
      </c>
      <c r="R93" s="31">
        <v>0</v>
      </c>
      <c r="S93" s="31">
        <v>0</v>
      </c>
      <c r="T93" s="79">
        <v>0</v>
      </c>
      <c r="U93" s="12" t="s">
        <v>61</v>
      </c>
    </row>
    <row r="94" spans="1:21" ht="15" customHeight="1" x14ac:dyDescent="0.25">
      <c r="A94" s="12" t="s">
        <v>50</v>
      </c>
      <c r="B94" s="12" t="s">
        <v>51</v>
      </c>
      <c r="C94" s="58" t="s">
        <v>70</v>
      </c>
      <c r="D94" s="9">
        <v>0</v>
      </c>
      <c r="E94" s="9">
        <v>0</v>
      </c>
      <c r="F94" s="9">
        <v>0</v>
      </c>
      <c r="G94" s="9">
        <v>0</v>
      </c>
      <c r="H94" s="9">
        <v>0</v>
      </c>
      <c r="I94" s="9">
        <v>0</v>
      </c>
      <c r="J94" s="9">
        <v>0</v>
      </c>
      <c r="K94" s="9">
        <v>0</v>
      </c>
      <c r="L94" s="9">
        <v>2</v>
      </c>
      <c r="M94" s="9">
        <v>3</v>
      </c>
      <c r="N94" s="9">
        <v>6</v>
      </c>
      <c r="O94" s="9">
        <v>10</v>
      </c>
      <c r="P94" s="9">
        <v>12</v>
      </c>
      <c r="Q94" s="9">
        <v>12</v>
      </c>
      <c r="R94" s="31">
        <v>11</v>
      </c>
      <c r="S94" s="31">
        <v>11</v>
      </c>
      <c r="T94" s="79">
        <v>11</v>
      </c>
      <c r="U94" s="12" t="s">
        <v>61</v>
      </c>
    </row>
    <row r="95" spans="1:21" ht="15" customHeight="1" x14ac:dyDescent="0.25">
      <c r="A95" s="12" t="s">
        <v>50</v>
      </c>
      <c r="B95" s="12" t="s">
        <v>51</v>
      </c>
      <c r="C95" s="58" t="s">
        <v>71</v>
      </c>
      <c r="D95" s="9">
        <v>0</v>
      </c>
      <c r="E95" s="9">
        <v>0</v>
      </c>
      <c r="F95" s="9">
        <v>0</v>
      </c>
      <c r="G95" s="9">
        <v>0</v>
      </c>
      <c r="H95" s="9">
        <v>0</v>
      </c>
      <c r="I95" s="9">
        <v>0</v>
      </c>
      <c r="J95" s="9">
        <v>0</v>
      </c>
      <c r="K95" s="9">
        <v>0</v>
      </c>
      <c r="L95" s="9">
        <v>10</v>
      </c>
      <c r="M95" s="9">
        <v>11</v>
      </c>
      <c r="N95" s="9">
        <v>18</v>
      </c>
      <c r="O95" s="9">
        <v>19</v>
      </c>
      <c r="P95" s="9">
        <v>21</v>
      </c>
      <c r="Q95" s="9">
        <v>17</v>
      </c>
      <c r="R95" s="31">
        <v>18</v>
      </c>
      <c r="S95" s="31">
        <v>14</v>
      </c>
      <c r="T95" s="79">
        <v>13</v>
      </c>
      <c r="U95" s="12" t="s">
        <v>61</v>
      </c>
    </row>
    <row r="96" spans="1:21" ht="15" customHeight="1" x14ac:dyDescent="0.25">
      <c r="A96" s="12" t="s">
        <v>50</v>
      </c>
      <c r="B96" s="12" t="s">
        <v>51</v>
      </c>
      <c r="C96" s="58" t="s">
        <v>72</v>
      </c>
      <c r="D96" s="9">
        <v>0</v>
      </c>
      <c r="E96" s="9">
        <v>0</v>
      </c>
      <c r="F96" s="9">
        <v>0</v>
      </c>
      <c r="G96" s="9">
        <v>0</v>
      </c>
      <c r="H96" s="9">
        <v>0</v>
      </c>
      <c r="I96" s="9">
        <v>0</v>
      </c>
      <c r="J96" s="9">
        <v>0</v>
      </c>
      <c r="K96" s="9">
        <v>0</v>
      </c>
      <c r="L96" s="9">
        <v>36</v>
      </c>
      <c r="M96" s="9">
        <v>34</v>
      </c>
      <c r="N96" s="9">
        <v>40</v>
      </c>
      <c r="O96" s="9">
        <v>53</v>
      </c>
      <c r="P96" s="9">
        <v>53</v>
      </c>
      <c r="Q96" s="9">
        <v>43</v>
      </c>
      <c r="R96" s="31">
        <v>29</v>
      </c>
      <c r="S96" s="31">
        <v>27</v>
      </c>
      <c r="T96" s="79">
        <v>33</v>
      </c>
      <c r="U96" s="12" t="s">
        <v>61</v>
      </c>
    </row>
    <row r="97" spans="1:21" ht="15" customHeight="1" x14ac:dyDescent="0.25">
      <c r="A97" s="12" t="s">
        <v>50</v>
      </c>
      <c r="B97" s="12" t="s">
        <v>51</v>
      </c>
      <c r="C97" s="58" t="s">
        <v>73</v>
      </c>
      <c r="D97" s="9">
        <v>0</v>
      </c>
      <c r="E97" s="9">
        <v>0</v>
      </c>
      <c r="F97" s="9">
        <v>0</v>
      </c>
      <c r="G97" s="9">
        <v>0</v>
      </c>
      <c r="H97" s="9">
        <v>0</v>
      </c>
      <c r="I97" s="9">
        <v>0</v>
      </c>
      <c r="J97" s="9">
        <v>0</v>
      </c>
      <c r="K97" s="9">
        <v>0</v>
      </c>
      <c r="L97" s="9">
        <v>70</v>
      </c>
      <c r="M97" s="9">
        <v>72</v>
      </c>
      <c r="N97" s="9">
        <v>56</v>
      </c>
      <c r="O97" s="9">
        <v>48</v>
      </c>
      <c r="P97" s="9">
        <v>38</v>
      </c>
      <c r="Q97" s="9">
        <v>47</v>
      </c>
      <c r="R97" s="31">
        <v>58</v>
      </c>
      <c r="S97" s="31">
        <v>57</v>
      </c>
      <c r="T97" s="79">
        <v>53</v>
      </c>
      <c r="U97" s="12" t="s">
        <v>61</v>
      </c>
    </row>
    <row r="98" spans="1:21" ht="15" customHeight="1" x14ac:dyDescent="0.25">
      <c r="A98" s="12" t="s">
        <v>50</v>
      </c>
      <c r="B98" s="12" t="s">
        <v>51</v>
      </c>
      <c r="C98" s="58" t="s">
        <v>74</v>
      </c>
      <c r="D98" s="9">
        <v>0</v>
      </c>
      <c r="E98" s="9">
        <v>0</v>
      </c>
      <c r="F98" s="9">
        <v>0</v>
      </c>
      <c r="G98" s="9">
        <v>0</v>
      </c>
      <c r="H98" s="9">
        <v>0</v>
      </c>
      <c r="I98" s="9">
        <v>0</v>
      </c>
      <c r="J98" s="9">
        <v>0</v>
      </c>
      <c r="K98" s="9">
        <v>0</v>
      </c>
      <c r="L98" s="9">
        <v>32</v>
      </c>
      <c r="M98" s="9">
        <v>27</v>
      </c>
      <c r="N98" s="9">
        <v>25</v>
      </c>
      <c r="O98" s="9">
        <v>19</v>
      </c>
      <c r="P98" s="9">
        <v>25</v>
      </c>
      <c r="Q98" s="9">
        <v>32</v>
      </c>
      <c r="R98" s="31">
        <v>34</v>
      </c>
      <c r="S98" s="31">
        <v>44</v>
      </c>
      <c r="T98" s="79">
        <v>43</v>
      </c>
      <c r="U98" s="12" t="s">
        <v>61</v>
      </c>
    </row>
    <row r="99" spans="1:21" ht="15" customHeight="1" x14ac:dyDescent="0.25">
      <c r="A99" s="12" t="s">
        <v>50</v>
      </c>
      <c r="B99" s="12" t="s">
        <v>51</v>
      </c>
      <c r="C99" s="58" t="s">
        <v>75</v>
      </c>
      <c r="D99" s="9">
        <v>0</v>
      </c>
      <c r="E99" s="9">
        <v>0</v>
      </c>
      <c r="F99" s="9">
        <v>0</v>
      </c>
      <c r="G99" s="9">
        <v>0</v>
      </c>
      <c r="H99" s="9">
        <v>0</v>
      </c>
      <c r="I99" s="9">
        <v>0</v>
      </c>
      <c r="J99" s="9">
        <v>0</v>
      </c>
      <c r="K99" s="9">
        <v>0</v>
      </c>
      <c r="L99" s="9">
        <v>0</v>
      </c>
      <c r="M99" s="9">
        <v>2</v>
      </c>
      <c r="N99" s="9">
        <v>5</v>
      </c>
      <c r="O99" s="9">
        <v>4</v>
      </c>
      <c r="P99" s="9">
        <v>3</v>
      </c>
      <c r="Q99" s="9">
        <v>3</v>
      </c>
      <c r="R99" s="31">
        <v>3</v>
      </c>
      <c r="S99" s="31">
        <v>1</v>
      </c>
      <c r="T99" s="79">
        <v>1</v>
      </c>
      <c r="U99" s="12" t="s">
        <v>61</v>
      </c>
    </row>
    <row r="100" spans="1:21" ht="15" customHeight="1" x14ac:dyDescent="0.25">
      <c r="A100" s="12" t="s">
        <v>50</v>
      </c>
      <c r="B100" s="12" t="s">
        <v>51</v>
      </c>
      <c r="C100" s="58" t="s">
        <v>76</v>
      </c>
      <c r="D100" s="9">
        <v>157</v>
      </c>
      <c r="E100" s="9">
        <v>158</v>
      </c>
      <c r="F100" s="9">
        <v>151</v>
      </c>
      <c r="G100" s="9">
        <v>154</v>
      </c>
      <c r="H100" s="9">
        <v>147</v>
      </c>
      <c r="I100" s="9">
        <v>148</v>
      </c>
      <c r="J100" s="9">
        <v>151</v>
      </c>
      <c r="K100" s="9">
        <v>151</v>
      </c>
      <c r="L100" s="9">
        <v>150</v>
      </c>
      <c r="M100" s="9">
        <v>149</v>
      </c>
      <c r="N100" s="9">
        <v>150</v>
      </c>
      <c r="O100" s="9">
        <v>153</v>
      </c>
      <c r="P100" s="9">
        <v>152</v>
      </c>
      <c r="Q100" s="9">
        <f>SUM(Q94:Q99)</f>
        <v>154</v>
      </c>
      <c r="R100" s="31">
        <v>154</v>
      </c>
      <c r="S100" s="31">
        <v>154</v>
      </c>
      <c r="T100" s="79">
        <v>154</v>
      </c>
      <c r="U100" s="12" t="s">
        <v>61</v>
      </c>
    </row>
    <row r="101" spans="1:21" ht="15" customHeight="1" x14ac:dyDescent="0.25">
      <c r="A101" s="12" t="s">
        <v>50</v>
      </c>
      <c r="B101" s="12" t="s">
        <v>51</v>
      </c>
      <c r="C101" s="58" t="s">
        <v>77</v>
      </c>
      <c r="D101" s="9">
        <v>538</v>
      </c>
      <c r="E101" s="9">
        <v>572.99999999999909</v>
      </c>
      <c r="F101" s="9">
        <v>580.99999999999784</v>
      </c>
      <c r="G101" s="9">
        <v>577.99999999999943</v>
      </c>
      <c r="H101" s="9">
        <v>412.99999999999989</v>
      </c>
      <c r="I101" s="9">
        <v>389</v>
      </c>
      <c r="J101" s="9">
        <v>420</v>
      </c>
      <c r="K101" s="9">
        <v>420</v>
      </c>
      <c r="L101" s="9">
        <v>420</v>
      </c>
      <c r="M101" s="9">
        <v>420</v>
      </c>
      <c r="N101" s="9">
        <v>412</v>
      </c>
      <c r="O101" s="9">
        <v>407</v>
      </c>
      <c r="P101" s="9">
        <v>407</v>
      </c>
      <c r="Q101" s="9">
        <v>408</v>
      </c>
      <c r="R101" s="31">
        <v>397</v>
      </c>
      <c r="S101" s="31" t="s">
        <v>61</v>
      </c>
      <c r="T101" s="79" t="s">
        <v>61</v>
      </c>
      <c r="U101" s="12" t="s">
        <v>61</v>
      </c>
    </row>
    <row r="102" spans="1:21" ht="15" customHeight="1" x14ac:dyDescent="0.25">
      <c r="A102" s="12" t="s">
        <v>50</v>
      </c>
      <c r="B102" s="12" t="s">
        <v>51</v>
      </c>
      <c r="C102" s="58" t="s">
        <v>78</v>
      </c>
      <c r="D102" s="11">
        <v>280331</v>
      </c>
      <c r="E102" s="11">
        <v>278397</v>
      </c>
      <c r="F102" s="11">
        <v>276634</v>
      </c>
      <c r="G102" s="11">
        <v>274874</v>
      </c>
      <c r="H102" s="11">
        <v>273029</v>
      </c>
      <c r="I102" s="11">
        <v>271290</v>
      </c>
      <c r="J102" s="11">
        <v>269424</v>
      </c>
      <c r="K102" s="11">
        <v>267444</v>
      </c>
      <c r="L102" s="11">
        <v>244634</v>
      </c>
      <c r="M102" s="11">
        <v>242365</v>
      </c>
      <c r="N102" s="11">
        <v>239963</v>
      </c>
      <c r="O102" s="11">
        <v>237521</v>
      </c>
      <c r="P102" s="11">
        <v>235071</v>
      </c>
      <c r="Q102" s="11">
        <v>232665</v>
      </c>
      <c r="R102" s="32">
        <v>237390</v>
      </c>
      <c r="S102" s="32">
        <v>238329</v>
      </c>
      <c r="T102" s="80">
        <v>240504</v>
      </c>
      <c r="U102" s="12" t="s">
        <v>61</v>
      </c>
    </row>
    <row r="103" spans="1:21" ht="15" customHeight="1" x14ac:dyDescent="0.25">
      <c r="A103" s="12" t="s">
        <v>50</v>
      </c>
      <c r="B103" s="12" t="s">
        <v>51</v>
      </c>
      <c r="C103" s="58" t="s">
        <v>79</v>
      </c>
      <c r="D103" s="11">
        <v>296609</v>
      </c>
      <c r="E103" s="11">
        <v>298600</v>
      </c>
      <c r="F103" s="11">
        <v>290447</v>
      </c>
      <c r="G103" s="11">
        <v>305853</v>
      </c>
      <c r="H103" s="11">
        <v>306222</v>
      </c>
      <c r="I103" s="11">
        <v>316307</v>
      </c>
      <c r="J103" s="11">
        <v>276165</v>
      </c>
      <c r="K103" s="11">
        <v>251241</v>
      </c>
      <c r="L103" s="11">
        <v>244027</v>
      </c>
      <c r="M103" s="11">
        <v>250593</v>
      </c>
      <c r="N103" s="11">
        <v>266549</v>
      </c>
      <c r="O103" s="11">
        <v>269594</v>
      </c>
      <c r="P103" s="11">
        <v>266925</v>
      </c>
      <c r="Q103" s="11">
        <v>270523</v>
      </c>
      <c r="R103" s="32">
        <v>270359</v>
      </c>
      <c r="S103" s="32">
        <v>267875</v>
      </c>
      <c r="T103" s="80">
        <v>266330</v>
      </c>
      <c r="U103" s="12" t="s">
        <v>61</v>
      </c>
    </row>
    <row r="104" spans="1:21" ht="15" customHeight="1" x14ac:dyDescent="0.25">
      <c r="A104" s="12" t="s">
        <v>50</v>
      </c>
      <c r="B104" s="12" t="s">
        <v>51</v>
      </c>
      <c r="C104" s="58" t="s">
        <v>80</v>
      </c>
      <c r="D104" s="11">
        <v>200443</v>
      </c>
      <c r="E104" s="11">
        <v>203851</v>
      </c>
      <c r="F104" s="11">
        <v>194600</v>
      </c>
      <c r="G104" s="11">
        <v>217238</v>
      </c>
      <c r="H104" s="11">
        <v>222006</v>
      </c>
      <c r="I104" s="11">
        <v>240131</v>
      </c>
      <c r="J104" s="11">
        <v>195069</v>
      </c>
      <c r="K104" s="11">
        <v>239961</v>
      </c>
      <c r="L104" s="11">
        <v>198283</v>
      </c>
      <c r="M104" s="11">
        <v>229420</v>
      </c>
      <c r="N104" s="11">
        <v>200128</v>
      </c>
      <c r="O104" s="11">
        <v>206033</v>
      </c>
      <c r="P104" s="11">
        <v>206624</v>
      </c>
      <c r="Q104" s="11">
        <v>210532</v>
      </c>
      <c r="R104" s="32">
        <v>211956</v>
      </c>
      <c r="S104" s="32">
        <v>215548</v>
      </c>
      <c r="T104" s="80">
        <v>209673</v>
      </c>
      <c r="U104" s="12" t="s">
        <v>61</v>
      </c>
    </row>
    <row r="105" spans="1:21" ht="15" customHeight="1" x14ac:dyDescent="0.25">
      <c r="A105" s="12" t="s">
        <v>50</v>
      </c>
      <c r="B105" s="12" t="s">
        <v>51</v>
      </c>
      <c r="C105" s="58" t="s">
        <v>81</v>
      </c>
      <c r="D105" s="11">
        <v>96166</v>
      </c>
      <c r="E105" s="11">
        <v>94749</v>
      </c>
      <c r="F105" s="11">
        <v>95847</v>
      </c>
      <c r="G105" s="11">
        <v>88615</v>
      </c>
      <c r="H105" s="11">
        <v>84216</v>
      </c>
      <c r="I105" s="11">
        <v>76176</v>
      </c>
      <c r="J105" s="11">
        <v>71822</v>
      </c>
      <c r="K105" s="11">
        <v>57067</v>
      </c>
      <c r="L105" s="11">
        <v>47036</v>
      </c>
      <c r="M105" s="11">
        <v>55043</v>
      </c>
      <c r="N105" s="11">
        <v>62645</v>
      </c>
      <c r="O105" s="11">
        <v>63561</v>
      </c>
      <c r="P105" s="11">
        <v>60301</v>
      </c>
      <c r="Q105" s="11">
        <v>59991</v>
      </c>
      <c r="R105" s="32">
        <v>58403</v>
      </c>
      <c r="S105" s="32">
        <v>52327</v>
      </c>
      <c r="T105" s="80">
        <v>56657</v>
      </c>
      <c r="U105" s="12" t="s">
        <v>61</v>
      </c>
    </row>
    <row r="106" spans="1:21" ht="15" customHeight="1" x14ac:dyDescent="0.25">
      <c r="A106" s="12" t="s">
        <v>50</v>
      </c>
      <c r="B106" s="12" t="s">
        <v>51</v>
      </c>
      <c r="C106" s="58" t="s">
        <v>82</v>
      </c>
      <c r="D106" s="11">
        <v>39879</v>
      </c>
      <c r="E106" s="11">
        <v>38070</v>
      </c>
      <c r="F106" s="11">
        <v>40750</v>
      </c>
      <c r="G106" s="11">
        <v>34813</v>
      </c>
      <c r="H106" s="11">
        <v>24783</v>
      </c>
      <c r="I106" s="11">
        <v>22015</v>
      </c>
      <c r="J106" s="11">
        <v>18501</v>
      </c>
      <c r="K106" s="11">
        <v>19542</v>
      </c>
      <c r="L106" s="11">
        <v>22356</v>
      </c>
      <c r="M106" s="11">
        <v>24505</v>
      </c>
      <c r="N106" s="11">
        <v>26086</v>
      </c>
      <c r="O106" s="11">
        <v>27194</v>
      </c>
      <c r="P106" s="11">
        <v>27257</v>
      </c>
      <c r="Q106" s="11">
        <v>28167</v>
      </c>
      <c r="R106" s="32">
        <v>27615</v>
      </c>
      <c r="S106" s="32">
        <v>23945</v>
      </c>
      <c r="T106" s="80">
        <v>27525</v>
      </c>
      <c r="U106" s="12" t="s">
        <v>61</v>
      </c>
    </row>
    <row r="107" spans="1:21" ht="15" customHeight="1" x14ac:dyDescent="0.25">
      <c r="A107" s="12" t="s">
        <v>50</v>
      </c>
      <c r="B107" s="12" t="s">
        <v>51</v>
      </c>
      <c r="C107" s="58" t="s">
        <v>83</v>
      </c>
      <c r="D107" s="11">
        <v>122533</v>
      </c>
      <c r="E107" s="11">
        <v>124960</v>
      </c>
      <c r="F107" s="11">
        <v>124191</v>
      </c>
      <c r="G107" s="11">
        <v>131721</v>
      </c>
      <c r="H107" s="11">
        <v>139287</v>
      </c>
      <c r="I107" s="11">
        <v>142521</v>
      </c>
      <c r="J107" s="11">
        <v>120841</v>
      </c>
      <c r="K107" s="11">
        <v>110784</v>
      </c>
      <c r="L107" s="11">
        <v>103091</v>
      </c>
      <c r="M107" s="11">
        <v>104718</v>
      </c>
      <c r="N107" s="11">
        <v>110735</v>
      </c>
      <c r="O107" s="11">
        <v>111201</v>
      </c>
      <c r="P107" s="11">
        <v>109339</v>
      </c>
      <c r="Q107" s="11">
        <v>110836</v>
      </c>
      <c r="R107" s="32">
        <v>111759</v>
      </c>
      <c r="S107" s="32">
        <v>111535</v>
      </c>
      <c r="T107" s="80">
        <v>109793</v>
      </c>
      <c r="U107" s="12" t="s">
        <v>61</v>
      </c>
    </row>
    <row r="108" spans="1:21" ht="15" customHeight="1" x14ac:dyDescent="0.25">
      <c r="A108" s="12" t="s">
        <v>50</v>
      </c>
      <c r="B108" s="12" t="s">
        <v>51</v>
      </c>
      <c r="C108" s="58" t="s">
        <v>84</v>
      </c>
      <c r="D108" s="11">
        <v>93254</v>
      </c>
      <c r="E108" s="11">
        <v>92418</v>
      </c>
      <c r="F108" s="11">
        <v>87923</v>
      </c>
      <c r="G108" s="11">
        <v>95529</v>
      </c>
      <c r="H108" s="11">
        <v>100921</v>
      </c>
      <c r="I108" s="11">
        <v>106192</v>
      </c>
      <c r="J108" s="11">
        <v>98644</v>
      </c>
      <c r="K108" s="11">
        <v>88115</v>
      </c>
      <c r="L108" s="11">
        <v>84800</v>
      </c>
      <c r="M108" s="11">
        <v>86360</v>
      </c>
      <c r="N108" s="11">
        <v>90575</v>
      </c>
      <c r="O108" s="11">
        <v>90640</v>
      </c>
      <c r="P108" s="11">
        <v>91005</v>
      </c>
      <c r="Q108" s="11">
        <v>92613</v>
      </c>
      <c r="R108" s="32">
        <v>91533</v>
      </c>
      <c r="S108" s="32">
        <v>92218</v>
      </c>
      <c r="T108" s="80">
        <v>90455</v>
      </c>
      <c r="U108" s="12" t="s">
        <v>61</v>
      </c>
    </row>
    <row r="109" spans="1:21" ht="15" customHeight="1" x14ac:dyDescent="0.25">
      <c r="A109" s="12" t="s">
        <v>50</v>
      </c>
      <c r="B109" s="12" t="s">
        <v>51</v>
      </c>
      <c r="C109" s="58" t="s">
        <v>85</v>
      </c>
      <c r="D109" s="11">
        <v>40943</v>
      </c>
      <c r="E109" s="11">
        <v>43152</v>
      </c>
      <c r="F109" s="11">
        <v>37583</v>
      </c>
      <c r="G109" s="11">
        <v>43790</v>
      </c>
      <c r="H109" s="11">
        <v>41231</v>
      </c>
      <c r="I109" s="11">
        <v>45579</v>
      </c>
      <c r="J109" s="11">
        <v>38179</v>
      </c>
      <c r="K109" s="11">
        <v>32800</v>
      </c>
      <c r="L109" s="11">
        <v>33780</v>
      </c>
      <c r="M109" s="11">
        <v>35010</v>
      </c>
      <c r="N109" s="11">
        <v>39153</v>
      </c>
      <c r="O109" s="11">
        <v>40559</v>
      </c>
      <c r="P109" s="11">
        <v>39324</v>
      </c>
      <c r="Q109" s="11">
        <v>38907</v>
      </c>
      <c r="R109" s="32">
        <v>39452</v>
      </c>
      <c r="S109" s="32">
        <v>40177</v>
      </c>
      <c r="T109" s="80">
        <v>38557</v>
      </c>
      <c r="U109" s="12" t="s">
        <v>61</v>
      </c>
    </row>
    <row r="110" spans="1:21" ht="15" customHeight="1" x14ac:dyDescent="0.25">
      <c r="A110" s="10" t="s">
        <v>50</v>
      </c>
      <c r="B110" s="10" t="s">
        <v>51</v>
      </c>
      <c r="C110" s="61" t="s">
        <v>360</v>
      </c>
      <c r="D110" s="11"/>
      <c r="E110" s="11"/>
      <c r="F110" s="11"/>
      <c r="G110" s="11"/>
      <c r="H110" s="11"/>
      <c r="I110" s="11"/>
      <c r="J110" s="11"/>
      <c r="K110" s="11"/>
      <c r="L110" s="11"/>
      <c r="M110" s="11"/>
      <c r="N110" s="11"/>
      <c r="O110" s="11"/>
      <c r="P110" s="11"/>
      <c r="Q110" s="11"/>
      <c r="R110" s="32"/>
      <c r="S110" s="32"/>
      <c r="T110" s="80"/>
      <c r="U110" s="12"/>
    </row>
    <row r="111" spans="1:21" ht="15" customHeight="1" x14ac:dyDescent="0.25">
      <c r="A111" s="10" t="s">
        <v>50</v>
      </c>
      <c r="B111" s="10" t="s">
        <v>51</v>
      </c>
      <c r="C111" s="61" t="s">
        <v>361</v>
      </c>
      <c r="D111" s="11"/>
      <c r="E111" s="11"/>
      <c r="F111" s="11"/>
      <c r="G111" s="11"/>
      <c r="H111" s="11"/>
      <c r="I111" s="11"/>
      <c r="J111" s="11"/>
      <c r="K111" s="11"/>
      <c r="L111" s="11"/>
      <c r="M111" s="11"/>
      <c r="N111" s="11"/>
      <c r="O111" s="11"/>
      <c r="P111" s="11"/>
      <c r="Q111" s="11"/>
      <c r="R111" s="32"/>
      <c r="S111" s="32"/>
      <c r="T111" s="80"/>
      <c r="U111" s="12"/>
    </row>
    <row r="112" spans="1:21" ht="15" customHeight="1" x14ac:dyDescent="0.25">
      <c r="A112" s="12" t="s">
        <v>86</v>
      </c>
      <c r="B112" s="12" t="s">
        <v>87</v>
      </c>
      <c r="C112" s="58" t="s">
        <v>291</v>
      </c>
      <c r="D112" s="2">
        <v>1154642</v>
      </c>
      <c r="E112" s="11">
        <v>1162855</v>
      </c>
      <c r="F112" s="11">
        <v>1170940</v>
      </c>
      <c r="G112" s="11">
        <v>1178827</v>
      </c>
      <c r="H112" s="11">
        <v>1186412</v>
      </c>
      <c r="I112" s="11">
        <v>1193667</v>
      </c>
      <c r="J112" s="11">
        <v>1200513</v>
      </c>
      <c r="K112" s="11">
        <v>1206946</v>
      </c>
      <c r="L112" s="11">
        <v>1212943</v>
      </c>
      <c r="M112" s="11">
        <v>1218475</v>
      </c>
      <c r="N112" s="11">
        <v>1223616</v>
      </c>
      <c r="O112" s="11">
        <v>1228271</v>
      </c>
      <c r="P112" s="11">
        <v>1232462</v>
      </c>
      <c r="Q112" s="33">
        <v>1243056</v>
      </c>
      <c r="R112" s="33">
        <v>1274250</v>
      </c>
      <c r="S112" s="33">
        <v>1297082</v>
      </c>
      <c r="T112" s="81">
        <v>1310163</v>
      </c>
      <c r="U112" s="12" t="s">
        <v>61</v>
      </c>
    </row>
    <row r="113" spans="1:21" ht="15" customHeight="1" x14ac:dyDescent="0.25">
      <c r="A113" s="12" t="s">
        <v>86</v>
      </c>
      <c r="B113" s="12" t="s">
        <v>87</v>
      </c>
      <c r="C113" s="58" t="s">
        <v>292</v>
      </c>
      <c r="D113" s="2">
        <v>711796</v>
      </c>
      <c r="E113" s="11">
        <v>688627</v>
      </c>
      <c r="F113" s="11">
        <v>822917</v>
      </c>
      <c r="G113" s="11">
        <v>874523</v>
      </c>
      <c r="H113" s="11">
        <v>920825</v>
      </c>
      <c r="I113" s="11">
        <v>966326</v>
      </c>
      <c r="J113" s="11">
        <v>775640</v>
      </c>
      <c r="K113" s="11">
        <v>851309</v>
      </c>
      <c r="L113" s="11">
        <v>903922</v>
      </c>
      <c r="M113" s="11">
        <v>922463</v>
      </c>
      <c r="N113" s="11">
        <v>970883</v>
      </c>
      <c r="O113" s="11">
        <v>871240</v>
      </c>
      <c r="P113" s="11">
        <v>975367</v>
      </c>
      <c r="Q113" s="33">
        <v>1003548</v>
      </c>
      <c r="R113" s="33">
        <v>1029169</v>
      </c>
      <c r="S113" s="33">
        <f>138500+294101+237240</f>
        <v>669841</v>
      </c>
      <c r="T113" s="81">
        <v>776784</v>
      </c>
      <c r="U113" s="12" t="s">
        <v>61</v>
      </c>
    </row>
    <row r="114" spans="1:21" ht="15" customHeight="1" x14ac:dyDescent="0.25">
      <c r="A114" s="12" t="s">
        <v>86</v>
      </c>
      <c r="B114" s="12" t="s">
        <v>87</v>
      </c>
      <c r="C114" s="58" t="s">
        <v>88</v>
      </c>
      <c r="D114" s="11">
        <v>473314</v>
      </c>
      <c r="E114" s="11">
        <v>521057</v>
      </c>
      <c r="F114" s="11">
        <v>675873</v>
      </c>
      <c r="G114" s="11">
        <v>470649</v>
      </c>
      <c r="H114" s="11">
        <v>507502</v>
      </c>
      <c r="I114" s="11">
        <v>581188</v>
      </c>
      <c r="J114" s="11">
        <v>607239</v>
      </c>
      <c r="K114" s="11">
        <v>625381</v>
      </c>
      <c r="L114" s="11">
        <v>647746</v>
      </c>
      <c r="M114" s="11">
        <v>680341</v>
      </c>
      <c r="N114" s="11">
        <v>642622</v>
      </c>
      <c r="O114" s="11">
        <v>630675</v>
      </c>
      <c r="P114" s="11">
        <v>621907</v>
      </c>
      <c r="Q114" s="33">
        <v>634436</v>
      </c>
      <c r="R114" s="33">
        <v>678788</v>
      </c>
      <c r="S114" s="33">
        <v>712295</v>
      </c>
      <c r="T114" s="81">
        <v>746964</v>
      </c>
      <c r="U114" s="12" t="s">
        <v>61</v>
      </c>
    </row>
    <row r="115" spans="1:21" ht="15" customHeight="1" x14ac:dyDescent="0.25">
      <c r="A115" s="12" t="s">
        <v>86</v>
      </c>
      <c r="B115" s="12" t="s">
        <v>87</v>
      </c>
      <c r="C115" s="58" t="s">
        <v>89</v>
      </c>
      <c r="D115" s="9" t="s">
        <v>61</v>
      </c>
      <c r="E115" s="9" t="s">
        <v>61</v>
      </c>
      <c r="F115" s="9" t="s">
        <v>61</v>
      </c>
      <c r="G115" s="9">
        <v>36</v>
      </c>
      <c r="H115" s="9">
        <v>36</v>
      </c>
      <c r="I115" s="9">
        <v>36</v>
      </c>
      <c r="J115" s="9">
        <v>36</v>
      </c>
      <c r="K115" s="9">
        <v>36</v>
      </c>
      <c r="L115" s="9">
        <v>36</v>
      </c>
      <c r="M115" s="9">
        <v>36</v>
      </c>
      <c r="N115" s="11">
        <v>36</v>
      </c>
      <c r="O115" s="11">
        <v>30</v>
      </c>
      <c r="P115" s="11">
        <v>32</v>
      </c>
      <c r="Q115" s="33">
        <v>32</v>
      </c>
      <c r="R115" s="66">
        <v>32</v>
      </c>
      <c r="S115" s="66">
        <v>29</v>
      </c>
      <c r="T115" s="82">
        <v>28</v>
      </c>
      <c r="U115" s="12" t="s">
        <v>61</v>
      </c>
    </row>
    <row r="116" spans="1:21" ht="15" customHeight="1" x14ac:dyDescent="0.25">
      <c r="A116" s="12" t="s">
        <v>86</v>
      </c>
      <c r="B116" s="12" t="s">
        <v>87</v>
      </c>
      <c r="C116" s="58" t="s">
        <v>90</v>
      </c>
      <c r="D116" s="9" t="s">
        <v>61</v>
      </c>
      <c r="E116" s="9" t="s">
        <v>61</v>
      </c>
      <c r="F116" s="9" t="s">
        <v>61</v>
      </c>
      <c r="G116" s="11">
        <v>6</v>
      </c>
      <c r="H116" s="9">
        <v>6</v>
      </c>
      <c r="I116" s="9">
        <v>6</v>
      </c>
      <c r="J116" s="9">
        <v>6</v>
      </c>
      <c r="K116" s="9">
        <v>6</v>
      </c>
      <c r="L116" s="9">
        <v>6</v>
      </c>
      <c r="M116" s="9">
        <v>6</v>
      </c>
      <c r="N116" s="11">
        <v>6</v>
      </c>
      <c r="O116" s="11">
        <v>8</v>
      </c>
      <c r="P116" s="11">
        <v>8</v>
      </c>
      <c r="Q116" s="33">
        <v>8</v>
      </c>
      <c r="R116" s="66">
        <v>8</v>
      </c>
      <c r="S116" s="66">
        <v>9</v>
      </c>
      <c r="T116" s="82">
        <v>9</v>
      </c>
      <c r="U116" s="12" t="s">
        <v>61</v>
      </c>
    </row>
    <row r="117" spans="1:21" ht="15" customHeight="1" x14ac:dyDescent="0.25">
      <c r="A117" s="12" t="s">
        <v>86</v>
      </c>
      <c r="B117" s="12" t="s">
        <v>87</v>
      </c>
      <c r="C117" s="58" t="s">
        <v>91</v>
      </c>
      <c r="D117" s="9" t="s">
        <v>61</v>
      </c>
      <c r="E117" s="9" t="s">
        <v>61</v>
      </c>
      <c r="F117" s="9" t="s">
        <v>61</v>
      </c>
      <c r="G117" s="9">
        <v>2</v>
      </c>
      <c r="H117" s="9">
        <v>2</v>
      </c>
      <c r="I117" s="9">
        <v>2</v>
      </c>
      <c r="J117" s="9">
        <v>2</v>
      </c>
      <c r="K117" s="9">
        <v>2</v>
      </c>
      <c r="L117" s="9">
        <v>2</v>
      </c>
      <c r="M117" s="9">
        <v>2</v>
      </c>
      <c r="N117" s="11">
        <v>2</v>
      </c>
      <c r="O117" s="11">
        <v>2</v>
      </c>
      <c r="P117" s="11">
        <v>2</v>
      </c>
      <c r="Q117" s="33">
        <v>2</v>
      </c>
      <c r="R117" s="66">
        <v>2</v>
      </c>
      <c r="S117" s="66">
        <v>2</v>
      </c>
      <c r="T117" s="82">
        <v>2</v>
      </c>
      <c r="U117" s="12" t="s">
        <v>61</v>
      </c>
    </row>
    <row r="118" spans="1:21" ht="15" customHeight="1" x14ac:dyDescent="0.25">
      <c r="A118" s="12" t="s">
        <v>86</v>
      </c>
      <c r="B118" s="12" t="s">
        <v>87</v>
      </c>
      <c r="C118" s="58" t="s">
        <v>92</v>
      </c>
      <c r="D118" s="30">
        <v>0.6649573754277911</v>
      </c>
      <c r="E118" s="30">
        <v>0.75666071763087994</v>
      </c>
      <c r="F118" s="30">
        <v>0.82131369263242826</v>
      </c>
      <c r="G118" s="30">
        <v>0.53817795529677326</v>
      </c>
      <c r="H118" s="30">
        <v>0.55126589703371232</v>
      </c>
      <c r="I118" s="30">
        <v>0.60162894503656228</v>
      </c>
      <c r="J118" s="30">
        <v>0.82857669163698877</v>
      </c>
      <c r="K118" s="30">
        <v>0.748</v>
      </c>
      <c r="L118" s="30">
        <v>0.69099999999999995</v>
      </c>
      <c r="M118" s="30">
        <v>0.73799999999999999</v>
      </c>
      <c r="N118" s="29">
        <v>0.72399999999999998</v>
      </c>
      <c r="O118" s="29">
        <v>0.72399999999999998</v>
      </c>
      <c r="P118" s="30">
        <v>0.63800000000000001</v>
      </c>
      <c r="Q118" s="30">
        <v>0.63200000000000001</v>
      </c>
      <c r="R118" s="30">
        <v>0.65954959778228839</v>
      </c>
      <c r="S118" s="30">
        <v>1.0633792198447094</v>
      </c>
      <c r="T118" s="77">
        <v>0.96161094976209605</v>
      </c>
      <c r="U118" s="12" t="s">
        <v>61</v>
      </c>
    </row>
    <row r="119" spans="1:21" ht="15" customHeight="1" x14ac:dyDescent="0.25">
      <c r="A119" s="12" t="s">
        <v>86</v>
      </c>
      <c r="B119" s="12" t="s">
        <v>87</v>
      </c>
      <c r="C119" s="58" t="s">
        <v>93</v>
      </c>
      <c r="D119" s="30">
        <v>0.39524796379932631</v>
      </c>
      <c r="E119" s="30">
        <v>0.40992272929618012</v>
      </c>
      <c r="F119" s="30">
        <v>0.44808424094147592</v>
      </c>
      <c r="G119" s="30">
        <v>0.57720549302269974</v>
      </c>
      <c r="H119" s="30">
        <v>0.3992519682701533</v>
      </c>
      <c r="I119" s="30">
        <v>0.42776202533352664</v>
      </c>
      <c r="J119" s="30">
        <v>0.48689291066939105</v>
      </c>
      <c r="K119" s="30">
        <v>0.51814828501026555</v>
      </c>
      <c r="L119" s="30">
        <v>0.53400000000000003</v>
      </c>
      <c r="M119" s="30">
        <v>0.56200000000000006</v>
      </c>
      <c r="N119" s="29">
        <v>0.52500000000000002</v>
      </c>
      <c r="O119" s="29">
        <v>0.51300000000000001</v>
      </c>
      <c r="P119" s="30">
        <v>0.505</v>
      </c>
      <c r="Q119" s="30">
        <v>0.498</v>
      </c>
      <c r="R119" s="30">
        <v>0.53269609574259369</v>
      </c>
      <c r="S119" s="30">
        <v>0.54915186549501116</v>
      </c>
      <c r="T119" s="77">
        <v>0.57013058680484796</v>
      </c>
      <c r="U119" s="12" t="s">
        <v>61</v>
      </c>
    </row>
    <row r="120" spans="1:21" ht="15" customHeight="1" x14ac:dyDescent="0.25">
      <c r="A120" s="12" t="s">
        <v>86</v>
      </c>
      <c r="B120" s="12" t="s">
        <v>87</v>
      </c>
      <c r="C120" s="58" t="s">
        <v>94</v>
      </c>
      <c r="D120" s="9">
        <v>17</v>
      </c>
      <c r="E120" s="9">
        <v>14</v>
      </c>
      <c r="F120" s="9">
        <v>16</v>
      </c>
      <c r="G120" s="9">
        <v>20</v>
      </c>
      <c r="H120" s="9">
        <v>15</v>
      </c>
      <c r="I120" s="9">
        <v>10</v>
      </c>
      <c r="J120" s="9">
        <v>8</v>
      </c>
      <c r="K120" s="9">
        <v>6</v>
      </c>
      <c r="L120" s="9">
        <v>10</v>
      </c>
      <c r="M120" s="9">
        <v>14</v>
      </c>
      <c r="N120" s="11">
        <v>6</v>
      </c>
      <c r="O120" s="11">
        <v>12</v>
      </c>
      <c r="P120" s="11">
        <v>9</v>
      </c>
      <c r="Q120" s="33">
        <v>12</v>
      </c>
      <c r="R120" s="33">
        <v>16</v>
      </c>
      <c r="S120" s="33">
        <v>9</v>
      </c>
      <c r="T120" s="81">
        <v>8</v>
      </c>
      <c r="U120" s="12" t="s">
        <v>61</v>
      </c>
    </row>
    <row r="121" spans="1:21" ht="15" customHeight="1" x14ac:dyDescent="0.25">
      <c r="A121" s="12" t="s">
        <v>86</v>
      </c>
      <c r="B121" s="12" t="s">
        <v>87</v>
      </c>
      <c r="C121" s="58" t="s">
        <v>95</v>
      </c>
      <c r="D121" s="9">
        <v>374</v>
      </c>
      <c r="E121" s="9">
        <v>317</v>
      </c>
      <c r="F121" s="9">
        <v>271</v>
      </c>
      <c r="G121" s="9">
        <v>277</v>
      </c>
      <c r="H121" s="9">
        <v>261</v>
      </c>
      <c r="I121" s="9">
        <v>255</v>
      </c>
      <c r="J121" s="9">
        <v>253</v>
      </c>
      <c r="K121" s="9">
        <v>290</v>
      </c>
      <c r="L121" s="9">
        <v>340</v>
      </c>
      <c r="M121" s="9">
        <v>348</v>
      </c>
      <c r="N121" s="11">
        <v>371</v>
      </c>
      <c r="O121" s="11">
        <v>339</v>
      </c>
      <c r="P121" s="11">
        <v>394</v>
      </c>
      <c r="Q121" s="33">
        <v>390</v>
      </c>
      <c r="R121" s="33">
        <v>346</v>
      </c>
      <c r="S121" s="33">
        <v>372</v>
      </c>
      <c r="T121" s="81">
        <v>404</v>
      </c>
      <c r="U121" s="12" t="s">
        <v>61</v>
      </c>
    </row>
    <row r="122" spans="1:21" ht="15" customHeight="1" x14ac:dyDescent="0.25">
      <c r="A122" s="12" t="s">
        <v>86</v>
      </c>
      <c r="B122" s="12" t="s">
        <v>87</v>
      </c>
      <c r="C122" s="58" t="s">
        <v>302</v>
      </c>
      <c r="D122" s="9">
        <v>7</v>
      </c>
      <c r="E122" s="9">
        <v>0</v>
      </c>
      <c r="F122" s="9">
        <v>2</v>
      </c>
      <c r="G122" s="9">
        <v>0</v>
      </c>
      <c r="H122" s="9">
        <v>1</v>
      </c>
      <c r="I122" s="9">
        <v>1</v>
      </c>
      <c r="J122" s="9">
        <v>4</v>
      </c>
      <c r="K122" s="9">
        <v>1</v>
      </c>
      <c r="L122" s="9">
        <v>3</v>
      </c>
      <c r="M122" s="9">
        <v>2</v>
      </c>
      <c r="N122" s="11">
        <v>4</v>
      </c>
      <c r="O122" s="11">
        <v>3</v>
      </c>
      <c r="P122" s="11">
        <v>7</v>
      </c>
      <c r="Q122" s="33">
        <v>3</v>
      </c>
      <c r="R122" s="33">
        <v>0</v>
      </c>
      <c r="S122" s="33">
        <v>3</v>
      </c>
      <c r="T122" s="81">
        <v>1</v>
      </c>
      <c r="U122" s="12" t="s">
        <v>61</v>
      </c>
    </row>
    <row r="123" spans="1:21" ht="15" customHeight="1" x14ac:dyDescent="0.25">
      <c r="A123" s="12" t="s">
        <v>86</v>
      </c>
      <c r="B123" s="12" t="s">
        <v>87</v>
      </c>
      <c r="C123" s="58" t="s">
        <v>303</v>
      </c>
      <c r="D123" s="9">
        <v>7</v>
      </c>
      <c r="E123" s="9">
        <v>1</v>
      </c>
      <c r="F123" s="9">
        <v>0</v>
      </c>
      <c r="G123" s="9">
        <v>1</v>
      </c>
      <c r="H123" s="9">
        <v>1</v>
      </c>
      <c r="I123" s="9">
        <v>16</v>
      </c>
      <c r="J123" s="9">
        <v>11</v>
      </c>
      <c r="K123" s="9">
        <v>24</v>
      </c>
      <c r="L123" s="9">
        <v>10</v>
      </c>
      <c r="M123" s="9">
        <v>23</v>
      </c>
      <c r="N123" s="11">
        <v>19</v>
      </c>
      <c r="O123" s="11">
        <v>22</v>
      </c>
      <c r="P123" s="11">
        <v>13</v>
      </c>
      <c r="Q123" s="33">
        <v>17</v>
      </c>
      <c r="R123" s="33">
        <v>10</v>
      </c>
      <c r="S123" s="33">
        <v>9</v>
      </c>
      <c r="T123" s="81">
        <v>8</v>
      </c>
      <c r="U123" s="12" t="s">
        <v>61</v>
      </c>
    </row>
    <row r="124" spans="1:21" ht="15" customHeight="1" x14ac:dyDescent="0.25">
      <c r="A124" s="12" t="s">
        <v>86</v>
      </c>
      <c r="B124" s="12" t="s">
        <v>87</v>
      </c>
      <c r="C124" s="58" t="s">
        <v>96</v>
      </c>
      <c r="D124" s="11">
        <v>2470</v>
      </c>
      <c r="E124" s="11">
        <v>5860</v>
      </c>
      <c r="F124" s="11">
        <v>5941</v>
      </c>
      <c r="G124" s="11">
        <v>3243</v>
      </c>
      <c r="H124" s="11" t="s">
        <v>61</v>
      </c>
      <c r="I124" s="11" t="s">
        <v>61</v>
      </c>
      <c r="J124" s="11">
        <v>35525</v>
      </c>
      <c r="K124" s="11">
        <v>55749</v>
      </c>
      <c r="L124" s="11">
        <v>72650</v>
      </c>
      <c r="M124" s="11">
        <v>81022</v>
      </c>
      <c r="N124" s="11">
        <v>86596</v>
      </c>
      <c r="O124" s="11">
        <v>81478</v>
      </c>
      <c r="P124" s="11">
        <v>89558</v>
      </c>
      <c r="Q124" s="33">
        <v>100286</v>
      </c>
      <c r="R124" s="33">
        <v>48641</v>
      </c>
      <c r="S124" s="33">
        <v>42042</v>
      </c>
      <c r="T124" s="81">
        <v>63837</v>
      </c>
      <c r="U124" s="12" t="s">
        <v>61</v>
      </c>
    </row>
    <row r="125" spans="1:21" ht="15" customHeight="1" x14ac:dyDescent="0.25">
      <c r="A125" s="12" t="s">
        <v>86</v>
      </c>
      <c r="B125" s="12" t="s">
        <v>87</v>
      </c>
      <c r="C125" s="58" t="s">
        <v>97</v>
      </c>
      <c r="D125" s="11">
        <v>6836</v>
      </c>
      <c r="E125" s="11">
        <v>19932</v>
      </c>
      <c r="F125" s="11">
        <v>21456</v>
      </c>
      <c r="G125" s="11">
        <v>8758</v>
      </c>
      <c r="H125" s="11" t="s">
        <v>61</v>
      </c>
      <c r="I125" s="11" t="s">
        <v>61</v>
      </c>
      <c r="J125" s="11">
        <v>539617</v>
      </c>
      <c r="K125" s="11">
        <v>236561</v>
      </c>
      <c r="L125" s="11">
        <v>230910</v>
      </c>
      <c r="M125" s="11">
        <v>195465</v>
      </c>
      <c r="N125" s="11">
        <v>223407</v>
      </c>
      <c r="O125" s="11">
        <v>230200</v>
      </c>
      <c r="P125" s="11">
        <v>214795</v>
      </c>
      <c r="Q125" s="33">
        <v>205848</v>
      </c>
      <c r="R125" s="33">
        <v>107398</v>
      </c>
      <c r="S125" s="33">
        <v>146045</v>
      </c>
      <c r="T125" s="81">
        <v>258659</v>
      </c>
      <c r="U125" s="12" t="s">
        <v>61</v>
      </c>
    </row>
    <row r="126" spans="1:21" ht="15" customHeight="1" x14ac:dyDescent="0.25">
      <c r="A126" s="12" t="s">
        <v>86</v>
      </c>
      <c r="B126" s="12" t="s">
        <v>87</v>
      </c>
      <c r="C126" s="58" t="s">
        <v>388</v>
      </c>
      <c r="D126" s="9">
        <v>15.42</v>
      </c>
      <c r="E126" s="9">
        <v>15.24</v>
      </c>
      <c r="F126" s="9">
        <v>15.07</v>
      </c>
      <c r="G126" s="9">
        <v>14.9</v>
      </c>
      <c r="H126" s="9">
        <v>14.72</v>
      </c>
      <c r="I126" s="9">
        <v>14.33</v>
      </c>
      <c r="J126" s="9">
        <v>14.33</v>
      </c>
      <c r="K126" s="9">
        <v>14.02</v>
      </c>
      <c r="L126" s="9">
        <v>12.66</v>
      </c>
      <c r="M126" s="9">
        <v>12.66</v>
      </c>
      <c r="N126" s="9">
        <v>12.49</v>
      </c>
      <c r="O126" s="9">
        <v>12.4</v>
      </c>
      <c r="P126" s="9">
        <v>12.76</v>
      </c>
      <c r="Q126" s="9">
        <v>14.86</v>
      </c>
      <c r="R126" s="9">
        <v>9.27</v>
      </c>
      <c r="S126" s="9">
        <v>15.09</v>
      </c>
      <c r="T126" s="73" t="s">
        <v>61</v>
      </c>
      <c r="U126" s="12" t="s">
        <v>61</v>
      </c>
    </row>
    <row r="127" spans="1:21" ht="15" customHeight="1" x14ac:dyDescent="0.25">
      <c r="A127" s="12" t="s">
        <v>86</v>
      </c>
      <c r="B127" s="12" t="s">
        <v>87</v>
      </c>
      <c r="C127" s="58" t="s">
        <v>389</v>
      </c>
      <c r="D127" s="9">
        <v>13.48</v>
      </c>
      <c r="E127" s="9">
        <v>11.98</v>
      </c>
      <c r="F127" s="9">
        <v>10.11</v>
      </c>
      <c r="G127" s="9">
        <v>9.94</v>
      </c>
      <c r="H127" s="9">
        <v>9.09</v>
      </c>
      <c r="I127" s="9">
        <v>9.9499999999999993</v>
      </c>
      <c r="J127" s="9">
        <v>7.62</v>
      </c>
      <c r="K127" s="9">
        <v>10.220000000000001</v>
      </c>
      <c r="L127" s="9">
        <v>10.11</v>
      </c>
      <c r="M127" s="9">
        <v>9.16</v>
      </c>
      <c r="N127" s="9">
        <v>9.0500000000000007</v>
      </c>
      <c r="O127" s="9">
        <v>8.7200000000000006</v>
      </c>
      <c r="P127" s="9">
        <v>8.27</v>
      </c>
      <c r="Q127" s="9">
        <v>10.54</v>
      </c>
      <c r="R127" s="9">
        <v>10.49</v>
      </c>
      <c r="S127" s="9">
        <v>11.52</v>
      </c>
      <c r="T127" s="73" t="s">
        <v>61</v>
      </c>
      <c r="U127" s="12" t="s">
        <v>61</v>
      </c>
    </row>
    <row r="128" spans="1:21" ht="15" customHeight="1" x14ac:dyDescent="0.25">
      <c r="A128" s="12" t="s">
        <v>86</v>
      </c>
      <c r="B128" s="12" t="s">
        <v>87</v>
      </c>
      <c r="C128" s="58" t="s">
        <v>390</v>
      </c>
      <c r="D128" s="9"/>
      <c r="E128" s="9"/>
      <c r="F128" s="9"/>
      <c r="G128" s="9"/>
      <c r="H128" s="9"/>
      <c r="I128" s="9"/>
      <c r="J128" s="11" t="s">
        <v>61</v>
      </c>
      <c r="K128" s="11" t="s">
        <v>61</v>
      </c>
      <c r="L128" s="11" t="s">
        <v>61</v>
      </c>
      <c r="M128" s="11" t="s">
        <v>61</v>
      </c>
      <c r="N128" s="11" t="s">
        <v>61</v>
      </c>
      <c r="O128" s="9">
        <v>3.57</v>
      </c>
      <c r="P128" s="9">
        <v>4.7699999999999996</v>
      </c>
      <c r="Q128" s="9">
        <v>3.58</v>
      </c>
      <c r="R128" s="9">
        <v>3.42</v>
      </c>
      <c r="S128" s="11" t="s">
        <v>61</v>
      </c>
      <c r="T128" s="73" t="s">
        <v>61</v>
      </c>
      <c r="U128" s="12" t="s">
        <v>61</v>
      </c>
    </row>
    <row r="129" spans="1:21" ht="15" customHeight="1" x14ac:dyDescent="0.25">
      <c r="A129" s="12" t="s">
        <v>86</v>
      </c>
      <c r="B129" s="12" t="s">
        <v>87</v>
      </c>
      <c r="C129" s="58" t="s">
        <v>293</v>
      </c>
      <c r="D129" s="9">
        <v>37</v>
      </c>
      <c r="E129" s="9">
        <v>16</v>
      </c>
      <c r="F129" s="9">
        <v>11</v>
      </c>
      <c r="G129" s="9">
        <v>16</v>
      </c>
      <c r="H129" s="9">
        <v>17</v>
      </c>
      <c r="I129" s="9">
        <v>10</v>
      </c>
      <c r="J129" s="9">
        <v>5</v>
      </c>
      <c r="K129" s="9">
        <v>10</v>
      </c>
      <c r="L129" s="9">
        <v>3</v>
      </c>
      <c r="M129" s="9">
        <v>1</v>
      </c>
      <c r="N129" s="11">
        <v>4</v>
      </c>
      <c r="O129" s="11">
        <v>5</v>
      </c>
      <c r="P129" s="11">
        <v>4</v>
      </c>
      <c r="Q129" s="33">
        <v>4</v>
      </c>
      <c r="R129" s="33">
        <v>6</v>
      </c>
      <c r="S129" s="33">
        <v>0</v>
      </c>
      <c r="T129" s="81">
        <v>6</v>
      </c>
      <c r="U129" s="12" t="s">
        <v>61</v>
      </c>
    </row>
    <row r="130" spans="1:21" ht="15" customHeight="1" x14ac:dyDescent="0.25">
      <c r="A130" s="12" t="s">
        <v>86</v>
      </c>
      <c r="B130" s="12" t="s">
        <v>87</v>
      </c>
      <c r="C130" s="58" t="s">
        <v>98</v>
      </c>
      <c r="D130" s="11">
        <v>1230</v>
      </c>
      <c r="E130" s="11">
        <v>2398</v>
      </c>
      <c r="F130" s="11">
        <v>2043</v>
      </c>
      <c r="G130" s="11">
        <v>1233</v>
      </c>
      <c r="H130" s="11">
        <v>2614</v>
      </c>
      <c r="I130" s="11" t="s">
        <v>61</v>
      </c>
      <c r="J130" s="11">
        <v>906</v>
      </c>
      <c r="K130" s="11">
        <v>3974</v>
      </c>
      <c r="L130" s="11">
        <v>2430</v>
      </c>
      <c r="M130" s="11">
        <v>1317</v>
      </c>
      <c r="N130" s="11">
        <v>628</v>
      </c>
      <c r="O130" s="11">
        <v>658</v>
      </c>
      <c r="P130" s="11">
        <v>1658</v>
      </c>
      <c r="Q130" s="33">
        <v>1856</v>
      </c>
      <c r="R130" s="33">
        <v>1443</v>
      </c>
      <c r="S130" s="33">
        <v>5178</v>
      </c>
      <c r="T130" s="81">
        <v>6205</v>
      </c>
      <c r="U130" s="12" t="s">
        <v>61</v>
      </c>
    </row>
    <row r="131" spans="1:21" ht="15" customHeight="1" x14ac:dyDescent="0.25">
      <c r="A131" s="12" t="s">
        <v>86</v>
      </c>
      <c r="B131" s="12" t="s">
        <v>87</v>
      </c>
      <c r="C131" s="58" t="s">
        <v>99</v>
      </c>
      <c r="D131" s="9">
        <v>24</v>
      </c>
      <c r="E131" s="9">
        <v>76</v>
      </c>
      <c r="F131" s="9">
        <v>19</v>
      </c>
      <c r="G131" s="9">
        <v>13</v>
      </c>
      <c r="H131" s="9">
        <v>65</v>
      </c>
      <c r="I131" s="9" t="s">
        <v>61</v>
      </c>
      <c r="J131" s="9">
        <v>26</v>
      </c>
      <c r="K131" s="9">
        <v>103</v>
      </c>
      <c r="L131" s="9">
        <v>80</v>
      </c>
      <c r="M131" s="9">
        <v>42</v>
      </c>
      <c r="N131" s="11">
        <v>15</v>
      </c>
      <c r="O131" s="11">
        <v>25</v>
      </c>
      <c r="P131" s="11">
        <v>27</v>
      </c>
      <c r="Q131" s="33">
        <v>25</v>
      </c>
      <c r="R131" s="33">
        <v>21</v>
      </c>
      <c r="S131" s="33">
        <v>106</v>
      </c>
      <c r="T131" s="81">
        <v>130</v>
      </c>
      <c r="U131" s="12" t="s">
        <v>61</v>
      </c>
    </row>
    <row r="132" spans="1:21" ht="15" customHeight="1" x14ac:dyDescent="0.25">
      <c r="A132" s="12" t="s">
        <v>86</v>
      </c>
      <c r="B132" s="12" t="s">
        <v>87</v>
      </c>
      <c r="C132" s="58" t="s">
        <v>100</v>
      </c>
      <c r="D132" s="9">
        <v>102</v>
      </c>
      <c r="E132" s="9">
        <v>334</v>
      </c>
      <c r="F132" s="9">
        <v>282</v>
      </c>
      <c r="G132" s="9">
        <v>413</v>
      </c>
      <c r="H132" s="9">
        <v>407</v>
      </c>
      <c r="I132" s="9">
        <v>403</v>
      </c>
      <c r="J132" s="9">
        <v>393</v>
      </c>
      <c r="K132" s="9">
        <v>468</v>
      </c>
      <c r="L132" s="9">
        <v>592</v>
      </c>
      <c r="M132" s="9">
        <v>526</v>
      </c>
      <c r="N132" s="11">
        <v>627</v>
      </c>
      <c r="O132" s="11">
        <v>615</v>
      </c>
      <c r="P132" s="11">
        <v>673</v>
      </c>
      <c r="Q132" s="33">
        <v>553</v>
      </c>
      <c r="R132" s="33">
        <v>480</v>
      </c>
      <c r="S132" s="33">
        <v>715</v>
      </c>
      <c r="T132" s="81">
        <v>874</v>
      </c>
      <c r="U132" s="12" t="s">
        <v>61</v>
      </c>
    </row>
    <row r="133" spans="1:21" ht="15" customHeight="1" x14ac:dyDescent="0.25">
      <c r="A133" s="12" t="s">
        <v>86</v>
      </c>
      <c r="B133" s="12" t="s">
        <v>87</v>
      </c>
      <c r="C133" s="58" t="s">
        <v>101</v>
      </c>
      <c r="D133" s="9" t="s">
        <v>61</v>
      </c>
      <c r="E133" s="9">
        <v>153</v>
      </c>
      <c r="F133" s="9">
        <v>180</v>
      </c>
      <c r="G133" s="9">
        <v>182</v>
      </c>
      <c r="H133" s="9">
        <v>154</v>
      </c>
      <c r="I133" s="9">
        <v>150</v>
      </c>
      <c r="J133" s="9">
        <v>155</v>
      </c>
      <c r="K133" s="9">
        <v>122</v>
      </c>
      <c r="L133" s="9">
        <v>55</v>
      </c>
      <c r="M133" s="9">
        <v>39</v>
      </c>
      <c r="N133" s="11">
        <v>14</v>
      </c>
      <c r="O133" s="11">
        <v>28</v>
      </c>
      <c r="P133" s="11">
        <v>49</v>
      </c>
      <c r="Q133" s="33">
        <v>85</v>
      </c>
      <c r="R133" s="33">
        <v>19</v>
      </c>
      <c r="S133" s="33">
        <v>13</v>
      </c>
      <c r="T133" s="81">
        <v>10</v>
      </c>
      <c r="U133" s="12" t="s">
        <v>61</v>
      </c>
    </row>
    <row r="134" spans="1:21" ht="15" customHeight="1" x14ac:dyDescent="0.25">
      <c r="A134" s="12" t="s">
        <v>86</v>
      </c>
      <c r="B134" s="12" t="s">
        <v>87</v>
      </c>
      <c r="C134" s="58" t="s">
        <v>102</v>
      </c>
      <c r="D134" s="9">
        <v>7</v>
      </c>
      <c r="E134" s="9">
        <v>30</v>
      </c>
      <c r="F134" s="9">
        <v>12</v>
      </c>
      <c r="G134" s="9">
        <v>69</v>
      </c>
      <c r="H134" s="9">
        <v>46</v>
      </c>
      <c r="I134" s="9">
        <v>44</v>
      </c>
      <c r="J134" s="9">
        <v>64</v>
      </c>
      <c r="K134" s="9">
        <v>75</v>
      </c>
      <c r="L134" s="9">
        <v>132</v>
      </c>
      <c r="M134" s="9">
        <v>75</v>
      </c>
      <c r="N134" s="11">
        <v>103</v>
      </c>
      <c r="O134" s="11">
        <v>118</v>
      </c>
      <c r="P134" s="11">
        <v>82</v>
      </c>
      <c r="Q134" s="33">
        <v>78</v>
      </c>
      <c r="R134" s="33">
        <v>82</v>
      </c>
      <c r="S134" s="33">
        <v>100</v>
      </c>
      <c r="T134" s="81">
        <v>78</v>
      </c>
      <c r="U134" s="12" t="s">
        <v>61</v>
      </c>
    </row>
    <row r="135" spans="1:21" ht="15" customHeight="1" x14ac:dyDescent="0.25">
      <c r="A135" s="12" t="s">
        <v>86</v>
      </c>
      <c r="B135" s="12" t="s">
        <v>87</v>
      </c>
      <c r="C135" s="58" t="s">
        <v>103</v>
      </c>
      <c r="D135" s="9" t="s">
        <v>61</v>
      </c>
      <c r="E135" s="9">
        <v>104</v>
      </c>
      <c r="F135" s="9">
        <v>53</v>
      </c>
      <c r="G135" s="9">
        <v>69</v>
      </c>
      <c r="H135" s="9">
        <v>159</v>
      </c>
      <c r="I135" s="9">
        <v>118</v>
      </c>
      <c r="J135" s="9">
        <v>98</v>
      </c>
      <c r="K135" s="9">
        <v>93</v>
      </c>
      <c r="L135" s="9">
        <v>80</v>
      </c>
      <c r="M135" s="9">
        <v>115</v>
      </c>
      <c r="N135" s="11">
        <v>61</v>
      </c>
      <c r="O135" s="11">
        <v>75</v>
      </c>
      <c r="P135" s="11">
        <v>79</v>
      </c>
      <c r="Q135" s="33">
        <v>73</v>
      </c>
      <c r="R135" s="33">
        <v>68</v>
      </c>
      <c r="S135" s="33">
        <v>95</v>
      </c>
      <c r="T135" s="81">
        <v>98</v>
      </c>
      <c r="U135" s="12" t="s">
        <v>61</v>
      </c>
    </row>
    <row r="136" spans="1:21" ht="15" customHeight="1" x14ac:dyDescent="0.25">
      <c r="A136" s="12" t="s">
        <v>86</v>
      </c>
      <c r="B136" s="12" t="s">
        <v>87</v>
      </c>
      <c r="C136" s="58" t="s">
        <v>104</v>
      </c>
      <c r="D136" s="9" t="s">
        <v>61</v>
      </c>
      <c r="E136" s="9">
        <v>4</v>
      </c>
      <c r="F136" s="9">
        <v>1</v>
      </c>
      <c r="G136" s="9" t="s">
        <v>61</v>
      </c>
      <c r="H136" s="9" t="s">
        <v>61</v>
      </c>
      <c r="I136" s="9" t="s">
        <v>61</v>
      </c>
      <c r="J136" s="9" t="s">
        <v>61</v>
      </c>
      <c r="K136" s="9">
        <v>1</v>
      </c>
      <c r="L136" s="9">
        <v>2</v>
      </c>
      <c r="M136" s="9">
        <v>0</v>
      </c>
      <c r="N136" s="11">
        <v>2</v>
      </c>
      <c r="O136" s="11">
        <v>0</v>
      </c>
      <c r="P136" s="11">
        <v>0</v>
      </c>
      <c r="Q136" s="33">
        <v>0</v>
      </c>
      <c r="R136" s="33">
        <v>1</v>
      </c>
      <c r="S136" s="33">
        <v>2</v>
      </c>
      <c r="T136" s="81">
        <v>6</v>
      </c>
      <c r="U136" s="12" t="s">
        <v>61</v>
      </c>
    </row>
    <row r="137" spans="1:21" ht="15" customHeight="1" x14ac:dyDescent="0.25">
      <c r="A137" s="12" t="s">
        <v>86</v>
      </c>
      <c r="B137" s="12" t="s">
        <v>87</v>
      </c>
      <c r="C137" s="58" t="s">
        <v>105</v>
      </c>
      <c r="D137" s="9" t="s">
        <v>61</v>
      </c>
      <c r="E137" s="9">
        <v>354</v>
      </c>
      <c r="F137" s="9">
        <v>405</v>
      </c>
      <c r="G137" s="9">
        <v>262</v>
      </c>
      <c r="H137" s="9" t="s">
        <v>61</v>
      </c>
      <c r="I137" s="9" t="s">
        <v>61</v>
      </c>
      <c r="J137" s="11">
        <v>486</v>
      </c>
      <c r="K137" s="11">
        <v>508</v>
      </c>
      <c r="L137" s="11">
        <v>531</v>
      </c>
      <c r="M137" s="11">
        <v>471</v>
      </c>
      <c r="N137" s="11">
        <v>495</v>
      </c>
      <c r="O137" s="11">
        <v>506</v>
      </c>
      <c r="P137" s="11">
        <v>520</v>
      </c>
      <c r="Q137" s="33">
        <v>482</v>
      </c>
      <c r="R137" s="33">
        <v>451</v>
      </c>
      <c r="S137" s="33">
        <v>557</v>
      </c>
      <c r="T137" s="81">
        <v>732</v>
      </c>
      <c r="U137" s="12" t="s">
        <v>61</v>
      </c>
    </row>
    <row r="138" spans="1:21" ht="15" customHeight="1" x14ac:dyDescent="0.25">
      <c r="A138" s="12" t="s">
        <v>86</v>
      </c>
      <c r="B138" s="12" t="s">
        <v>87</v>
      </c>
      <c r="C138" s="58" t="s">
        <v>106</v>
      </c>
      <c r="D138" s="9" t="s">
        <v>61</v>
      </c>
      <c r="E138" s="9">
        <v>24</v>
      </c>
      <c r="F138" s="9">
        <v>35</v>
      </c>
      <c r="G138" s="9">
        <v>18</v>
      </c>
      <c r="H138" s="9" t="s">
        <v>61</v>
      </c>
      <c r="I138" s="9" t="s">
        <v>61</v>
      </c>
      <c r="J138" s="11">
        <v>75</v>
      </c>
      <c r="K138" s="11">
        <v>96</v>
      </c>
      <c r="L138" s="11">
        <v>67</v>
      </c>
      <c r="M138" s="11">
        <v>62</v>
      </c>
      <c r="N138" s="11">
        <v>75</v>
      </c>
      <c r="O138" s="11">
        <v>82</v>
      </c>
      <c r="P138" s="11">
        <v>80</v>
      </c>
      <c r="Q138" s="33">
        <v>73</v>
      </c>
      <c r="R138" s="33">
        <v>59</v>
      </c>
      <c r="S138" s="33">
        <v>62</v>
      </c>
      <c r="T138" s="81">
        <v>65</v>
      </c>
      <c r="U138" s="12" t="s">
        <v>61</v>
      </c>
    </row>
    <row r="139" spans="1:21" ht="15" customHeight="1" x14ac:dyDescent="0.25">
      <c r="A139" s="12" t="s">
        <v>86</v>
      </c>
      <c r="B139" s="12" t="s">
        <v>87</v>
      </c>
      <c r="C139" s="58" t="s">
        <v>107</v>
      </c>
      <c r="D139" s="9">
        <v>482</v>
      </c>
      <c r="E139" s="9">
        <v>491</v>
      </c>
      <c r="F139" s="9">
        <v>345</v>
      </c>
      <c r="G139" s="9">
        <v>494</v>
      </c>
      <c r="H139" s="9">
        <v>465</v>
      </c>
      <c r="I139" s="9" t="s">
        <v>61</v>
      </c>
      <c r="J139" s="11">
        <v>574</v>
      </c>
      <c r="K139" s="11">
        <v>619</v>
      </c>
      <c r="L139" s="11">
        <v>618</v>
      </c>
      <c r="M139" s="11">
        <v>551</v>
      </c>
      <c r="N139" s="11">
        <v>594</v>
      </c>
      <c r="O139" s="11">
        <v>598</v>
      </c>
      <c r="P139" s="11">
        <v>602</v>
      </c>
      <c r="Q139" s="33">
        <f>+Q138+Q137+10</f>
        <v>565</v>
      </c>
      <c r="R139" s="33">
        <v>510</v>
      </c>
      <c r="S139" s="33">
        <v>619</v>
      </c>
      <c r="T139" s="81">
        <v>797</v>
      </c>
      <c r="U139" s="12" t="s">
        <v>61</v>
      </c>
    </row>
    <row r="140" spans="1:21" ht="15" customHeight="1" x14ac:dyDescent="0.25">
      <c r="A140" s="12" t="s">
        <v>86</v>
      </c>
      <c r="B140" s="12" t="s">
        <v>87</v>
      </c>
      <c r="C140" s="58" t="s">
        <v>108</v>
      </c>
      <c r="D140" s="9">
        <v>33</v>
      </c>
      <c r="E140" s="9">
        <v>50</v>
      </c>
      <c r="F140" s="9">
        <v>21</v>
      </c>
      <c r="G140" s="9">
        <v>29</v>
      </c>
      <c r="H140" s="9">
        <v>15</v>
      </c>
      <c r="I140" s="9">
        <v>9</v>
      </c>
      <c r="J140" s="11">
        <v>17</v>
      </c>
      <c r="K140" s="11">
        <v>20</v>
      </c>
      <c r="L140" s="11">
        <v>9</v>
      </c>
      <c r="M140" s="11">
        <v>12</v>
      </c>
      <c r="N140" s="11">
        <v>12</v>
      </c>
      <c r="O140" s="11">
        <v>8</v>
      </c>
      <c r="P140" s="11">
        <v>8</v>
      </c>
      <c r="Q140" s="33">
        <v>17</v>
      </c>
      <c r="R140" s="33">
        <v>3</v>
      </c>
      <c r="S140" s="33">
        <v>5</v>
      </c>
      <c r="T140" s="81">
        <v>8</v>
      </c>
      <c r="U140" s="12" t="s">
        <v>61</v>
      </c>
    </row>
    <row r="141" spans="1:21" ht="15" customHeight="1" x14ac:dyDescent="0.25">
      <c r="A141" s="12" t="s">
        <v>86</v>
      </c>
      <c r="B141" s="12" t="s">
        <v>87</v>
      </c>
      <c r="C141" s="58" t="s">
        <v>294</v>
      </c>
      <c r="D141" s="9" t="s">
        <v>61</v>
      </c>
      <c r="E141" s="9">
        <v>10</v>
      </c>
      <c r="F141" s="9">
        <v>28</v>
      </c>
      <c r="G141" s="9">
        <v>415</v>
      </c>
      <c r="H141" s="9" t="s">
        <v>61</v>
      </c>
      <c r="I141" s="9" t="s">
        <v>61</v>
      </c>
      <c r="J141" s="11">
        <v>984</v>
      </c>
      <c r="K141" s="11">
        <v>1798</v>
      </c>
      <c r="L141" s="11">
        <v>1881</v>
      </c>
      <c r="M141" s="11">
        <v>1852</v>
      </c>
      <c r="N141" s="11">
        <v>1912</v>
      </c>
      <c r="O141" s="11">
        <v>2060</v>
      </c>
      <c r="P141" s="11">
        <v>1990</v>
      </c>
      <c r="Q141" s="33">
        <v>2530</v>
      </c>
      <c r="R141" s="33">
        <v>1800</v>
      </c>
      <c r="S141" s="33">
        <v>1964</v>
      </c>
      <c r="T141" s="81">
        <v>2910</v>
      </c>
      <c r="U141" s="12" t="s">
        <v>61</v>
      </c>
    </row>
    <row r="142" spans="1:21" ht="15" customHeight="1" x14ac:dyDescent="0.25">
      <c r="A142" s="12" t="s">
        <v>86</v>
      </c>
      <c r="B142" s="12" t="s">
        <v>87</v>
      </c>
      <c r="C142" s="58" t="s">
        <v>109</v>
      </c>
      <c r="D142" s="9" t="s">
        <v>61</v>
      </c>
      <c r="E142" s="9">
        <v>2</v>
      </c>
      <c r="F142" s="9">
        <v>0</v>
      </c>
      <c r="G142" s="9" t="s">
        <v>61</v>
      </c>
      <c r="H142" s="9" t="s">
        <v>61</v>
      </c>
      <c r="I142" s="9" t="s">
        <v>61</v>
      </c>
      <c r="J142" s="11">
        <v>0</v>
      </c>
      <c r="K142" s="11">
        <v>0</v>
      </c>
      <c r="L142" s="11">
        <v>0</v>
      </c>
      <c r="M142" s="11">
        <v>0</v>
      </c>
      <c r="N142" s="11">
        <v>0</v>
      </c>
      <c r="O142" s="11">
        <v>0</v>
      </c>
      <c r="P142" s="11">
        <v>0</v>
      </c>
      <c r="Q142" s="33">
        <v>0</v>
      </c>
      <c r="R142" s="33">
        <v>0</v>
      </c>
      <c r="S142" s="33">
        <v>0</v>
      </c>
      <c r="T142" s="81">
        <v>0</v>
      </c>
      <c r="U142" s="12" t="s">
        <v>61</v>
      </c>
    </row>
    <row r="143" spans="1:21" ht="15" customHeight="1" x14ac:dyDescent="0.25">
      <c r="A143" s="12" t="s">
        <v>86</v>
      </c>
      <c r="B143" s="12" t="s">
        <v>87</v>
      </c>
      <c r="C143" s="58" t="s">
        <v>295</v>
      </c>
      <c r="D143" s="9" t="s">
        <v>61</v>
      </c>
      <c r="E143" s="9">
        <v>49</v>
      </c>
      <c r="F143" s="9">
        <v>7</v>
      </c>
      <c r="G143" s="9" t="s">
        <v>61</v>
      </c>
      <c r="H143" s="9" t="s">
        <v>61</v>
      </c>
      <c r="I143" s="9" t="s">
        <v>61</v>
      </c>
      <c r="J143" s="11">
        <v>589</v>
      </c>
      <c r="K143" s="11">
        <v>276</v>
      </c>
      <c r="L143" s="11">
        <v>262</v>
      </c>
      <c r="M143" s="11">
        <v>280</v>
      </c>
      <c r="N143" s="11">
        <v>294</v>
      </c>
      <c r="O143" s="11">
        <v>639</v>
      </c>
      <c r="P143" s="11">
        <v>185</v>
      </c>
      <c r="Q143" s="33">
        <v>232</v>
      </c>
      <c r="R143" s="33">
        <v>157</v>
      </c>
      <c r="S143" s="33">
        <v>226</v>
      </c>
      <c r="T143" s="81">
        <v>200</v>
      </c>
      <c r="U143" s="12" t="s">
        <v>61</v>
      </c>
    </row>
    <row r="144" spans="1:21" ht="15" customHeight="1" x14ac:dyDescent="0.25">
      <c r="A144" s="12" t="s">
        <v>86</v>
      </c>
      <c r="B144" s="12" t="s">
        <v>87</v>
      </c>
      <c r="C144" s="58" t="s">
        <v>296</v>
      </c>
      <c r="D144" s="9" t="s">
        <v>61</v>
      </c>
      <c r="E144" s="9">
        <v>132</v>
      </c>
      <c r="F144" s="9">
        <v>6</v>
      </c>
      <c r="G144" s="9">
        <v>4</v>
      </c>
      <c r="H144" s="9" t="s">
        <v>61</v>
      </c>
      <c r="I144" s="9" t="s">
        <v>61</v>
      </c>
      <c r="J144" s="11">
        <v>20</v>
      </c>
      <c r="K144" s="11">
        <v>32</v>
      </c>
      <c r="L144" s="11" t="s">
        <v>61</v>
      </c>
      <c r="M144" s="11">
        <v>16</v>
      </c>
      <c r="N144" s="11">
        <v>5</v>
      </c>
      <c r="O144" s="11">
        <v>3</v>
      </c>
      <c r="P144" s="11">
        <v>3</v>
      </c>
      <c r="Q144" s="33">
        <v>12</v>
      </c>
      <c r="R144" s="33">
        <v>2</v>
      </c>
      <c r="S144" s="33">
        <v>3</v>
      </c>
      <c r="T144" s="81">
        <v>6</v>
      </c>
      <c r="U144" s="12" t="s">
        <v>61</v>
      </c>
    </row>
    <row r="145" spans="1:21" ht="15" customHeight="1" x14ac:dyDescent="0.25">
      <c r="A145" s="10" t="s">
        <v>86</v>
      </c>
      <c r="B145" s="10" t="s">
        <v>87</v>
      </c>
      <c r="C145" s="61" t="s">
        <v>279</v>
      </c>
      <c r="D145" s="9"/>
      <c r="E145" s="9"/>
      <c r="F145" s="9"/>
      <c r="G145" s="9"/>
      <c r="H145" s="9"/>
      <c r="I145" s="9"/>
      <c r="J145" s="11"/>
      <c r="K145" s="11"/>
      <c r="L145" s="11"/>
      <c r="M145" s="11"/>
      <c r="N145" s="11"/>
      <c r="O145" s="11"/>
      <c r="P145" s="11"/>
      <c r="Q145" s="33"/>
      <c r="R145" s="33"/>
      <c r="S145" s="33"/>
      <c r="T145" s="81"/>
      <c r="U145" s="12"/>
    </row>
    <row r="146" spans="1:21" ht="15" customHeight="1" x14ac:dyDescent="0.25">
      <c r="A146" s="12" t="s">
        <v>110</v>
      </c>
      <c r="B146" s="12" t="s">
        <v>111</v>
      </c>
      <c r="C146" s="58" t="s">
        <v>112</v>
      </c>
      <c r="D146" s="29">
        <v>0.9</v>
      </c>
      <c r="E146" s="69">
        <v>0.99</v>
      </c>
      <c r="F146" s="69">
        <v>0.99</v>
      </c>
      <c r="G146" s="29">
        <v>0.99</v>
      </c>
      <c r="H146" s="29">
        <v>0.99</v>
      </c>
      <c r="I146" s="29">
        <v>1</v>
      </c>
      <c r="J146" s="29">
        <v>1</v>
      </c>
      <c r="K146" s="29">
        <v>1</v>
      </c>
      <c r="L146" s="29">
        <v>1</v>
      </c>
      <c r="M146" s="29">
        <v>1</v>
      </c>
      <c r="N146" s="29">
        <v>1</v>
      </c>
      <c r="O146" s="29">
        <v>1</v>
      </c>
      <c r="P146" s="29">
        <v>1</v>
      </c>
      <c r="Q146" s="29">
        <v>1</v>
      </c>
      <c r="R146" s="29">
        <v>1</v>
      </c>
      <c r="S146" s="29">
        <v>1</v>
      </c>
      <c r="T146" s="83">
        <v>1</v>
      </c>
      <c r="U146" s="12" t="s">
        <v>61</v>
      </c>
    </row>
    <row r="147" spans="1:21" ht="15" customHeight="1" x14ac:dyDescent="0.25">
      <c r="A147" s="12" t="s">
        <v>110</v>
      </c>
      <c r="B147" s="12" t="s">
        <v>111</v>
      </c>
      <c r="C147" s="58" t="s">
        <v>113</v>
      </c>
      <c r="D147" s="29">
        <v>0.87</v>
      </c>
      <c r="E147" s="69">
        <v>0.91</v>
      </c>
      <c r="F147" s="69">
        <v>0.91</v>
      </c>
      <c r="G147" s="29">
        <v>0.94</v>
      </c>
      <c r="H147" s="29">
        <v>0.96</v>
      </c>
      <c r="I147" s="29">
        <v>0.96</v>
      </c>
      <c r="J147" s="29">
        <v>0.96</v>
      </c>
      <c r="K147" s="29">
        <v>0.96</v>
      </c>
      <c r="L147" s="29">
        <v>0.97799999999999998</v>
      </c>
      <c r="M147" s="29">
        <v>0.97799999999999998</v>
      </c>
      <c r="N147" s="29">
        <v>0.98899999999999999</v>
      </c>
      <c r="O147" s="29">
        <v>0.96</v>
      </c>
      <c r="P147" s="29">
        <v>0.96</v>
      </c>
      <c r="Q147" s="29">
        <v>0.96</v>
      </c>
      <c r="R147" s="29">
        <v>0.96</v>
      </c>
      <c r="S147" s="29">
        <v>0.9859</v>
      </c>
      <c r="T147" s="83">
        <v>0.98619999999999997</v>
      </c>
      <c r="U147" s="12" t="s">
        <v>61</v>
      </c>
    </row>
    <row r="148" spans="1:21" ht="15" customHeight="1" x14ac:dyDescent="0.25">
      <c r="A148" s="12" t="s">
        <v>110</v>
      </c>
      <c r="B148" s="12" t="s">
        <v>111</v>
      </c>
      <c r="C148" s="58" t="s">
        <v>114</v>
      </c>
      <c r="D148" s="29">
        <v>0.9</v>
      </c>
      <c r="E148" s="29">
        <v>1</v>
      </c>
      <c r="F148" s="29">
        <v>1</v>
      </c>
      <c r="G148" s="29">
        <v>1</v>
      </c>
      <c r="H148" s="29">
        <v>1</v>
      </c>
      <c r="I148" s="29">
        <v>1</v>
      </c>
      <c r="J148" s="29">
        <v>1</v>
      </c>
      <c r="K148" s="29">
        <v>1</v>
      </c>
      <c r="L148" s="29">
        <v>1</v>
      </c>
      <c r="M148" s="29">
        <v>1</v>
      </c>
      <c r="N148" s="29">
        <v>1</v>
      </c>
      <c r="O148" s="29">
        <v>1</v>
      </c>
      <c r="P148" s="29">
        <v>1</v>
      </c>
      <c r="Q148" s="29">
        <v>1</v>
      </c>
      <c r="R148" s="29">
        <v>1</v>
      </c>
      <c r="S148" s="29">
        <v>1</v>
      </c>
      <c r="T148" s="83">
        <v>1</v>
      </c>
      <c r="U148" s="12" t="s">
        <v>61</v>
      </c>
    </row>
    <row r="149" spans="1:21" ht="15" customHeight="1" x14ac:dyDescent="0.25">
      <c r="A149" s="10" t="s">
        <v>110</v>
      </c>
      <c r="B149" s="10" t="s">
        <v>111</v>
      </c>
      <c r="C149" s="61" t="s">
        <v>363</v>
      </c>
      <c r="D149" s="14"/>
      <c r="E149" s="14"/>
      <c r="F149" s="14"/>
      <c r="G149" s="14"/>
      <c r="H149" s="14"/>
      <c r="I149" s="14"/>
      <c r="J149" s="14"/>
      <c r="K149" s="14"/>
      <c r="L149" s="14"/>
      <c r="M149" s="14"/>
      <c r="N149" s="14"/>
      <c r="O149" s="14"/>
      <c r="P149" s="14"/>
      <c r="Q149" s="14"/>
      <c r="R149" s="14"/>
      <c r="S149" s="14"/>
      <c r="T149" s="84"/>
      <c r="U149" s="12"/>
    </row>
    <row r="150" spans="1:21" ht="15" customHeight="1" x14ac:dyDescent="0.25">
      <c r="A150" s="12" t="s">
        <v>110</v>
      </c>
      <c r="B150" s="12" t="s">
        <v>111</v>
      </c>
      <c r="C150" s="58" t="s">
        <v>115</v>
      </c>
      <c r="D150" s="2">
        <v>240825</v>
      </c>
      <c r="E150" s="2">
        <v>242812</v>
      </c>
      <c r="F150" s="2">
        <v>231639</v>
      </c>
      <c r="G150" s="11">
        <v>233643</v>
      </c>
      <c r="H150" s="11">
        <v>245227</v>
      </c>
      <c r="I150" s="11">
        <v>245579</v>
      </c>
      <c r="J150" s="11">
        <v>253393</v>
      </c>
      <c r="K150" s="11">
        <v>264824</v>
      </c>
      <c r="L150" s="11">
        <v>265510</v>
      </c>
      <c r="M150" s="11">
        <v>270249</v>
      </c>
      <c r="N150" s="11">
        <v>565647</v>
      </c>
      <c r="O150" s="11">
        <v>294792</v>
      </c>
      <c r="P150" s="33">
        <v>306848</v>
      </c>
      <c r="Q150" s="11">
        <v>320640</v>
      </c>
      <c r="R150" s="11">
        <v>331672</v>
      </c>
      <c r="S150" s="11">
        <v>344964</v>
      </c>
      <c r="T150" s="73">
        <v>355763</v>
      </c>
      <c r="U150" s="12" t="s">
        <v>61</v>
      </c>
    </row>
    <row r="151" spans="1:21" ht="15" customHeight="1" x14ac:dyDescent="0.25">
      <c r="A151" s="12" t="s">
        <v>110</v>
      </c>
      <c r="B151" s="12" t="s">
        <v>111</v>
      </c>
      <c r="C151" s="58" t="s">
        <v>116</v>
      </c>
      <c r="D151" s="2">
        <v>228889</v>
      </c>
      <c r="E151" s="2">
        <v>230787</v>
      </c>
      <c r="F151" s="2">
        <v>219228</v>
      </c>
      <c r="G151" s="11">
        <v>222908</v>
      </c>
      <c r="H151" s="11">
        <v>241072</v>
      </c>
      <c r="I151" s="11">
        <v>233184</v>
      </c>
      <c r="J151" s="11">
        <v>240660</v>
      </c>
      <c r="K151" s="11">
        <v>252812</v>
      </c>
      <c r="L151" s="11">
        <v>253308</v>
      </c>
      <c r="M151" s="11">
        <v>257319</v>
      </c>
      <c r="N151" s="11">
        <v>269054</v>
      </c>
      <c r="O151" s="11">
        <v>283748</v>
      </c>
      <c r="P151" s="33">
        <v>295489</v>
      </c>
      <c r="Q151" s="11">
        <v>309088</v>
      </c>
      <c r="R151" s="11">
        <v>319340</v>
      </c>
      <c r="S151" s="11">
        <v>330882</v>
      </c>
      <c r="T151" s="73">
        <v>340945</v>
      </c>
      <c r="U151" s="12" t="s">
        <v>61</v>
      </c>
    </row>
    <row r="152" spans="1:21" ht="15" customHeight="1" x14ac:dyDescent="0.25">
      <c r="A152" s="12" t="s">
        <v>110</v>
      </c>
      <c r="B152" s="12" t="s">
        <v>111</v>
      </c>
      <c r="C152" s="58" t="s">
        <v>117</v>
      </c>
      <c r="D152" s="2">
        <v>244285</v>
      </c>
      <c r="E152" s="2">
        <v>246009</v>
      </c>
      <c r="F152" s="2">
        <v>230597</v>
      </c>
      <c r="G152" s="11">
        <v>232464</v>
      </c>
      <c r="H152" s="11">
        <v>242155</v>
      </c>
      <c r="I152" s="11">
        <v>242484</v>
      </c>
      <c r="J152" s="11">
        <v>252675</v>
      </c>
      <c r="K152" s="11" t="s">
        <v>275</v>
      </c>
      <c r="L152" s="11" t="s">
        <v>275</v>
      </c>
      <c r="M152" s="11" t="s">
        <v>275</v>
      </c>
      <c r="N152" s="11" t="s">
        <v>275</v>
      </c>
      <c r="O152" s="11" t="s">
        <v>275</v>
      </c>
      <c r="P152" s="33" t="s">
        <v>275</v>
      </c>
      <c r="Q152" s="11" t="s">
        <v>275</v>
      </c>
      <c r="R152" s="11">
        <v>368224</v>
      </c>
      <c r="S152" s="11">
        <v>378083</v>
      </c>
      <c r="T152" s="73">
        <v>388594</v>
      </c>
      <c r="U152" s="12" t="s">
        <v>61</v>
      </c>
    </row>
    <row r="153" spans="1:21" ht="28.5" customHeight="1" x14ac:dyDescent="0.25">
      <c r="A153" s="12" t="s">
        <v>110</v>
      </c>
      <c r="B153" s="12" t="s">
        <v>111</v>
      </c>
      <c r="C153" s="58" t="s">
        <v>362</v>
      </c>
      <c r="D153" s="70">
        <v>5.0999999999999996</v>
      </c>
      <c r="E153" s="70">
        <v>5.0999999999999996</v>
      </c>
      <c r="F153" s="70">
        <v>5.0999999999999996</v>
      </c>
      <c r="G153" s="70">
        <v>5.0999999999999996</v>
      </c>
      <c r="H153" s="70">
        <v>5.0999999999999996</v>
      </c>
      <c r="I153" s="70">
        <v>5.0999999999999996</v>
      </c>
      <c r="J153" s="70">
        <v>5.0999999999999996</v>
      </c>
      <c r="K153" s="70">
        <v>5.0999999999999996</v>
      </c>
      <c r="L153" s="70">
        <v>5.0999999999999996</v>
      </c>
      <c r="M153" s="70">
        <v>5.0999999999999996</v>
      </c>
      <c r="N153" s="70">
        <v>5.0999999999999996</v>
      </c>
      <c r="O153" s="70">
        <v>5.0999999999999996</v>
      </c>
      <c r="P153" s="70">
        <v>5.0999999999999996</v>
      </c>
      <c r="Q153" s="70">
        <v>5.0999999999999996</v>
      </c>
      <c r="R153" s="70">
        <v>5.0999999999999996</v>
      </c>
      <c r="S153" s="70">
        <v>4.42</v>
      </c>
      <c r="T153" s="85">
        <v>4.46</v>
      </c>
      <c r="U153" s="12" t="s">
        <v>61</v>
      </c>
    </row>
    <row r="154" spans="1:21" ht="15" customHeight="1" x14ac:dyDescent="0.25">
      <c r="A154" s="12" t="s">
        <v>110</v>
      </c>
      <c r="B154" s="12" t="s">
        <v>111</v>
      </c>
      <c r="C154" s="58" t="s">
        <v>118</v>
      </c>
      <c r="D154" s="1">
        <v>4</v>
      </c>
      <c r="E154" s="1">
        <v>4</v>
      </c>
      <c r="F154" s="1">
        <v>4</v>
      </c>
      <c r="G154" s="1">
        <v>4</v>
      </c>
      <c r="H154" s="1">
        <v>4</v>
      </c>
      <c r="I154" s="1">
        <v>4</v>
      </c>
      <c r="J154" s="1">
        <v>4</v>
      </c>
      <c r="K154" s="1">
        <v>4</v>
      </c>
      <c r="L154" s="1">
        <v>4</v>
      </c>
      <c r="M154" s="1">
        <v>4</v>
      </c>
      <c r="N154" s="1">
        <v>4</v>
      </c>
      <c r="O154" s="1">
        <v>4</v>
      </c>
      <c r="P154" s="1">
        <v>4</v>
      </c>
      <c r="Q154" s="1">
        <v>4</v>
      </c>
      <c r="R154" s="1">
        <v>4</v>
      </c>
      <c r="S154" s="1">
        <v>4</v>
      </c>
      <c r="T154" s="86">
        <v>4</v>
      </c>
      <c r="U154" s="12" t="s">
        <v>61</v>
      </c>
    </row>
    <row r="155" spans="1:21" ht="15" customHeight="1" x14ac:dyDescent="0.25">
      <c r="A155" s="12" t="s">
        <v>110</v>
      </c>
      <c r="B155" s="12" t="s">
        <v>111</v>
      </c>
      <c r="C155" s="58" t="s">
        <v>119</v>
      </c>
      <c r="D155" s="1">
        <v>6</v>
      </c>
      <c r="E155" s="1">
        <v>6</v>
      </c>
      <c r="F155" s="1">
        <v>6</v>
      </c>
      <c r="G155" s="1">
        <v>6</v>
      </c>
      <c r="H155" s="1">
        <v>6</v>
      </c>
      <c r="I155" s="1">
        <v>6</v>
      </c>
      <c r="J155" s="1">
        <v>6</v>
      </c>
      <c r="K155" s="1">
        <v>6</v>
      </c>
      <c r="L155" s="1">
        <v>6</v>
      </c>
      <c r="M155" s="1">
        <v>6</v>
      </c>
      <c r="N155" s="1">
        <v>6</v>
      </c>
      <c r="O155" s="1">
        <v>6</v>
      </c>
      <c r="P155" s="1">
        <v>6</v>
      </c>
      <c r="Q155" s="1">
        <v>6</v>
      </c>
      <c r="R155" s="1">
        <v>6</v>
      </c>
      <c r="S155" s="1">
        <v>1</v>
      </c>
      <c r="T155" s="86">
        <v>1</v>
      </c>
      <c r="U155" s="12" t="s">
        <v>61</v>
      </c>
    </row>
    <row r="156" spans="1:21" ht="15" customHeight="1" x14ac:dyDescent="0.25">
      <c r="A156" s="12" t="s">
        <v>110</v>
      </c>
      <c r="B156" s="12" t="s">
        <v>111</v>
      </c>
      <c r="C156" s="58" t="s">
        <v>120</v>
      </c>
      <c r="D156" s="1">
        <v>8</v>
      </c>
      <c r="E156" s="1">
        <v>8</v>
      </c>
      <c r="F156" s="1">
        <v>8</v>
      </c>
      <c r="G156" s="1">
        <v>8</v>
      </c>
      <c r="H156" s="1">
        <v>8</v>
      </c>
      <c r="I156" s="1">
        <v>8</v>
      </c>
      <c r="J156" s="1">
        <v>8</v>
      </c>
      <c r="K156" s="1">
        <v>8</v>
      </c>
      <c r="L156" s="1">
        <v>8</v>
      </c>
      <c r="M156" s="1">
        <v>8</v>
      </c>
      <c r="N156" s="1">
        <v>8</v>
      </c>
      <c r="O156" s="1">
        <v>8</v>
      </c>
      <c r="P156" s="1">
        <v>8</v>
      </c>
      <c r="Q156" s="1">
        <v>8</v>
      </c>
      <c r="R156" s="1">
        <v>8</v>
      </c>
      <c r="S156" s="1">
        <v>22</v>
      </c>
      <c r="T156" s="86">
        <v>22</v>
      </c>
      <c r="U156" s="12" t="s">
        <v>61</v>
      </c>
    </row>
    <row r="157" spans="1:21" ht="15" customHeight="1" x14ac:dyDescent="0.25">
      <c r="A157" s="12" t="s">
        <v>110</v>
      </c>
      <c r="B157" s="12" t="s">
        <v>111</v>
      </c>
      <c r="C157" s="58" t="s">
        <v>121</v>
      </c>
      <c r="D157" s="1">
        <v>1</v>
      </c>
      <c r="E157" s="1">
        <v>1</v>
      </c>
      <c r="F157" s="1">
        <v>1</v>
      </c>
      <c r="G157" s="1">
        <v>1</v>
      </c>
      <c r="H157" s="1">
        <v>1</v>
      </c>
      <c r="I157" s="1">
        <v>1</v>
      </c>
      <c r="J157" s="1">
        <v>1</v>
      </c>
      <c r="K157" s="1">
        <v>1</v>
      </c>
      <c r="L157" s="1">
        <v>1</v>
      </c>
      <c r="M157" s="1">
        <v>1</v>
      </c>
      <c r="N157" s="1">
        <v>1</v>
      </c>
      <c r="O157" s="1">
        <v>1</v>
      </c>
      <c r="P157" s="1">
        <v>1</v>
      </c>
      <c r="Q157" s="1">
        <v>1</v>
      </c>
      <c r="R157" s="1">
        <v>1</v>
      </c>
      <c r="S157" s="1">
        <v>2</v>
      </c>
      <c r="T157" s="86">
        <v>2</v>
      </c>
      <c r="U157" s="12" t="s">
        <v>61</v>
      </c>
    </row>
    <row r="158" spans="1:21" ht="15" customHeight="1" x14ac:dyDescent="0.25">
      <c r="A158" s="10" t="s">
        <v>110</v>
      </c>
      <c r="B158" s="10" t="s">
        <v>111</v>
      </c>
      <c r="C158" s="61" t="s">
        <v>363</v>
      </c>
      <c r="D158" s="1"/>
      <c r="E158" s="1"/>
      <c r="F158" s="1"/>
      <c r="G158" s="1"/>
      <c r="H158" s="1"/>
      <c r="I158" s="1"/>
      <c r="J158" s="1"/>
      <c r="K158" s="1"/>
      <c r="L158" s="1"/>
      <c r="M158" s="1"/>
      <c r="N158" s="1"/>
      <c r="O158" s="1"/>
      <c r="P158" s="1"/>
      <c r="Q158" s="1"/>
      <c r="R158" s="1"/>
      <c r="S158" s="1"/>
      <c r="T158" s="86"/>
      <c r="U158" s="12"/>
    </row>
    <row r="159" spans="1:21" ht="15" customHeight="1" x14ac:dyDescent="0.25">
      <c r="A159" s="12" t="s">
        <v>110</v>
      </c>
      <c r="B159" s="12" t="s">
        <v>111</v>
      </c>
      <c r="C159" s="58" t="s">
        <v>122</v>
      </c>
      <c r="D159" s="2">
        <v>201446</v>
      </c>
      <c r="E159" s="2">
        <v>205114</v>
      </c>
      <c r="F159" s="2">
        <v>202866</v>
      </c>
      <c r="G159" s="11">
        <v>231669</v>
      </c>
      <c r="H159" s="11">
        <v>233096</v>
      </c>
      <c r="I159" s="11">
        <v>247096</v>
      </c>
      <c r="J159" s="11">
        <v>252256</v>
      </c>
      <c r="K159" s="2">
        <v>271125</v>
      </c>
      <c r="L159" s="11">
        <v>294488</v>
      </c>
      <c r="M159" s="11">
        <v>323793</v>
      </c>
      <c r="N159" s="11">
        <v>334522</v>
      </c>
      <c r="O159" s="11">
        <v>337424</v>
      </c>
      <c r="P159" s="11">
        <v>348787</v>
      </c>
      <c r="Q159" s="4">
        <v>362181</v>
      </c>
      <c r="R159" s="4">
        <v>317433</v>
      </c>
      <c r="S159" s="4">
        <v>320546</v>
      </c>
      <c r="T159" s="75" t="s">
        <v>61</v>
      </c>
      <c r="U159" s="12" t="s">
        <v>61</v>
      </c>
    </row>
    <row r="160" spans="1:21" ht="15" customHeight="1" x14ac:dyDescent="0.25">
      <c r="A160" s="12" t="s">
        <v>110</v>
      </c>
      <c r="B160" s="12" t="s">
        <v>111</v>
      </c>
      <c r="C160" s="58" t="s">
        <v>123</v>
      </c>
      <c r="D160" s="35" t="s">
        <v>61</v>
      </c>
      <c r="E160" s="34">
        <v>0.99</v>
      </c>
      <c r="F160" s="34">
        <v>0.99</v>
      </c>
      <c r="G160" s="34">
        <v>0.99</v>
      </c>
      <c r="H160" s="34">
        <v>0.99</v>
      </c>
      <c r="I160" s="34">
        <v>1</v>
      </c>
      <c r="J160" s="34">
        <v>1</v>
      </c>
      <c r="K160" s="34">
        <v>1</v>
      </c>
      <c r="L160" s="34">
        <v>1</v>
      </c>
      <c r="M160" s="34">
        <v>1</v>
      </c>
      <c r="N160" s="34">
        <v>1</v>
      </c>
      <c r="O160" s="34">
        <v>1</v>
      </c>
      <c r="P160" s="34">
        <v>1</v>
      </c>
      <c r="Q160" s="34">
        <v>1</v>
      </c>
      <c r="R160" s="34">
        <v>1</v>
      </c>
      <c r="S160" s="34">
        <v>1</v>
      </c>
      <c r="T160" s="87" t="s">
        <v>61</v>
      </c>
      <c r="U160" s="12" t="s">
        <v>61</v>
      </c>
    </row>
    <row r="161" spans="1:21" ht="15" customHeight="1" x14ac:dyDescent="0.25">
      <c r="A161" s="10" t="s">
        <v>110</v>
      </c>
      <c r="B161" s="10" t="s">
        <v>111</v>
      </c>
      <c r="C161" s="61" t="s">
        <v>280</v>
      </c>
      <c r="D161" s="35"/>
      <c r="E161" s="34"/>
      <c r="F161" s="34"/>
      <c r="G161" s="34"/>
      <c r="H161" s="34"/>
      <c r="I161" s="34"/>
      <c r="J161" s="34"/>
      <c r="K161" s="34"/>
      <c r="L161" s="34"/>
      <c r="M161" s="34"/>
      <c r="N161" s="34"/>
      <c r="O161" s="34"/>
      <c r="P161" s="34"/>
      <c r="Q161" s="34"/>
      <c r="R161" s="34"/>
      <c r="S161" s="34"/>
      <c r="T161" s="87"/>
      <c r="U161" s="12"/>
    </row>
    <row r="162" spans="1:21" ht="15" customHeight="1" x14ac:dyDescent="0.25">
      <c r="A162" s="12" t="s">
        <v>110</v>
      </c>
      <c r="B162" s="12" t="s">
        <v>111</v>
      </c>
      <c r="C162" s="58" t="s">
        <v>124</v>
      </c>
      <c r="D162" s="2">
        <v>200791</v>
      </c>
      <c r="E162" s="2">
        <v>206608</v>
      </c>
      <c r="F162" s="2">
        <v>214274</v>
      </c>
      <c r="G162" s="2">
        <v>222907</v>
      </c>
      <c r="H162" s="2">
        <v>227404</v>
      </c>
      <c r="I162" s="2">
        <v>232218</v>
      </c>
      <c r="J162" s="2">
        <v>238117</v>
      </c>
      <c r="K162" s="2">
        <v>244774</v>
      </c>
      <c r="L162" s="11">
        <v>253650</v>
      </c>
      <c r="M162" s="11">
        <v>266774</v>
      </c>
      <c r="N162" s="11">
        <v>275767</v>
      </c>
      <c r="O162" s="11">
        <v>286676</v>
      </c>
      <c r="P162" s="11">
        <v>296608</v>
      </c>
      <c r="Q162" s="11">
        <v>310060</v>
      </c>
      <c r="R162" s="11">
        <v>320451</v>
      </c>
      <c r="S162" s="11">
        <v>320998</v>
      </c>
      <c r="T162" s="73" t="s">
        <v>61</v>
      </c>
      <c r="U162" s="12" t="s">
        <v>61</v>
      </c>
    </row>
    <row r="163" spans="1:21" ht="15" customHeight="1" x14ac:dyDescent="0.25">
      <c r="A163" s="12" t="s">
        <v>110</v>
      </c>
      <c r="B163" s="12" t="s">
        <v>111</v>
      </c>
      <c r="C163" s="58" t="s">
        <v>125</v>
      </c>
      <c r="D163" s="35" t="s">
        <v>61</v>
      </c>
      <c r="E163" s="34">
        <v>0.99</v>
      </c>
      <c r="F163" s="34">
        <v>0.99</v>
      </c>
      <c r="G163" s="34">
        <v>0.99</v>
      </c>
      <c r="H163" s="34">
        <v>0.99</v>
      </c>
      <c r="I163" s="34">
        <v>0.996</v>
      </c>
      <c r="J163" s="34">
        <v>1</v>
      </c>
      <c r="K163" s="34">
        <v>1</v>
      </c>
      <c r="L163" s="34">
        <v>1</v>
      </c>
      <c r="M163" s="34">
        <v>1</v>
      </c>
      <c r="N163" s="34">
        <v>1</v>
      </c>
      <c r="O163" s="34">
        <v>1</v>
      </c>
      <c r="P163" s="34">
        <v>1</v>
      </c>
      <c r="Q163" s="34">
        <v>1</v>
      </c>
      <c r="R163" s="34">
        <v>1</v>
      </c>
      <c r="S163" s="34">
        <v>1</v>
      </c>
      <c r="T163" s="87" t="s">
        <v>61</v>
      </c>
      <c r="U163" s="12" t="s">
        <v>61</v>
      </c>
    </row>
    <row r="164" spans="1:21" ht="15" customHeight="1" x14ac:dyDescent="0.25">
      <c r="A164" s="10" t="s">
        <v>110</v>
      </c>
      <c r="B164" s="10" t="s">
        <v>111</v>
      </c>
      <c r="C164" s="61" t="s">
        <v>280</v>
      </c>
      <c r="D164" s="35"/>
      <c r="E164" s="34"/>
      <c r="F164" s="34"/>
      <c r="G164" s="34"/>
      <c r="H164" s="34"/>
      <c r="I164" s="34"/>
      <c r="J164" s="34"/>
      <c r="K164" s="34"/>
      <c r="L164" s="34"/>
      <c r="M164" s="34"/>
      <c r="N164" s="34"/>
      <c r="O164" s="34"/>
      <c r="P164" s="34"/>
      <c r="Q164" s="34"/>
      <c r="R164" s="34"/>
      <c r="S164" s="34"/>
      <c r="T164" s="87"/>
      <c r="U164" s="12"/>
    </row>
    <row r="165" spans="1:21" ht="15" customHeight="1" x14ac:dyDescent="0.25">
      <c r="A165" s="12" t="s">
        <v>126</v>
      </c>
      <c r="B165" s="12" t="s">
        <v>127</v>
      </c>
      <c r="C165" s="58" t="s">
        <v>297</v>
      </c>
      <c r="D165" s="4">
        <v>6200</v>
      </c>
      <c r="E165" s="4">
        <v>6800</v>
      </c>
      <c r="F165" s="4">
        <v>2555</v>
      </c>
      <c r="G165" s="4">
        <v>1077</v>
      </c>
      <c r="H165" s="4">
        <v>1974</v>
      </c>
      <c r="I165" s="4">
        <v>3427</v>
      </c>
      <c r="J165" s="4">
        <v>1678</v>
      </c>
      <c r="K165" s="4">
        <v>1374</v>
      </c>
      <c r="L165" s="11">
        <v>2132</v>
      </c>
      <c r="M165" s="11">
        <v>1230</v>
      </c>
      <c r="N165" s="11">
        <v>1230</v>
      </c>
      <c r="O165" s="11">
        <v>2535</v>
      </c>
      <c r="P165" s="11">
        <v>2200</v>
      </c>
      <c r="Q165" s="11">
        <v>2080</v>
      </c>
      <c r="R165" s="11">
        <v>6507</v>
      </c>
      <c r="S165" s="11">
        <v>3635</v>
      </c>
      <c r="T165" s="73">
        <v>4500</v>
      </c>
      <c r="U165" s="12" t="s">
        <v>61</v>
      </c>
    </row>
    <row r="166" spans="1:21" ht="15" customHeight="1" x14ac:dyDescent="0.25">
      <c r="A166" s="12" t="s">
        <v>126</v>
      </c>
      <c r="B166" s="12" t="s">
        <v>127</v>
      </c>
      <c r="C166" s="58" t="s">
        <v>128</v>
      </c>
      <c r="D166" s="4">
        <v>6274</v>
      </c>
      <c r="E166" s="4">
        <v>5472</v>
      </c>
      <c r="F166" s="4">
        <v>8511</v>
      </c>
      <c r="G166" s="4">
        <v>8193</v>
      </c>
      <c r="H166" s="4">
        <v>9028</v>
      </c>
      <c r="I166" s="4">
        <v>7637</v>
      </c>
      <c r="J166" s="4">
        <v>8043</v>
      </c>
      <c r="K166" s="4">
        <v>7373</v>
      </c>
      <c r="L166" s="11">
        <v>10500</v>
      </c>
      <c r="M166" s="11">
        <v>9673</v>
      </c>
      <c r="N166" s="11">
        <v>8798</v>
      </c>
      <c r="O166" s="11">
        <v>9112</v>
      </c>
      <c r="P166" s="11">
        <v>11175</v>
      </c>
      <c r="Q166" s="11">
        <v>10983</v>
      </c>
      <c r="R166" s="11">
        <v>0</v>
      </c>
      <c r="S166" s="11">
        <v>288</v>
      </c>
      <c r="T166" s="73">
        <v>2734</v>
      </c>
      <c r="U166" s="12" t="s">
        <v>61</v>
      </c>
    </row>
    <row r="167" spans="1:21" ht="15" customHeight="1" x14ac:dyDescent="0.25">
      <c r="A167" s="12" t="s">
        <v>126</v>
      </c>
      <c r="B167" s="12" t="s">
        <v>127</v>
      </c>
      <c r="C167" s="58" t="s">
        <v>129</v>
      </c>
      <c r="D167" s="4">
        <v>135000</v>
      </c>
      <c r="E167" s="4">
        <v>75000</v>
      </c>
      <c r="F167" s="4">
        <v>660</v>
      </c>
      <c r="G167" s="4">
        <v>2177</v>
      </c>
      <c r="H167" s="4">
        <v>1687</v>
      </c>
      <c r="I167" s="4">
        <v>1789</v>
      </c>
      <c r="J167" s="4" t="s">
        <v>61</v>
      </c>
      <c r="K167" s="4">
        <v>3499</v>
      </c>
      <c r="L167" s="11">
        <v>4200</v>
      </c>
      <c r="M167" s="11">
        <v>4050</v>
      </c>
      <c r="N167" s="11">
        <v>4500</v>
      </c>
      <c r="O167" s="11">
        <v>5470</v>
      </c>
      <c r="P167" s="11">
        <v>67200</v>
      </c>
      <c r="Q167" s="36">
        <v>74587</v>
      </c>
      <c r="R167" s="11">
        <v>4742</v>
      </c>
      <c r="S167" s="11">
        <v>9708</v>
      </c>
      <c r="T167" s="73">
        <v>4524</v>
      </c>
      <c r="U167" s="12" t="s">
        <v>61</v>
      </c>
    </row>
    <row r="168" spans="1:21" ht="15" customHeight="1" x14ac:dyDescent="0.25">
      <c r="A168" s="12" t="s">
        <v>126</v>
      </c>
      <c r="B168" s="12" t="s">
        <v>127</v>
      </c>
      <c r="C168" s="58" t="s">
        <v>304</v>
      </c>
      <c r="D168" s="37" t="s">
        <v>61</v>
      </c>
      <c r="E168" s="1" t="s">
        <v>61</v>
      </c>
      <c r="F168" s="4">
        <v>41</v>
      </c>
      <c r="G168" s="4">
        <v>55</v>
      </c>
      <c r="H168" s="4">
        <v>92</v>
      </c>
      <c r="I168" s="4">
        <v>62</v>
      </c>
      <c r="J168" s="4">
        <v>12</v>
      </c>
      <c r="K168" s="4">
        <v>46</v>
      </c>
      <c r="L168" s="11">
        <v>18</v>
      </c>
      <c r="M168" s="11">
        <v>21</v>
      </c>
      <c r="N168" s="11">
        <v>50</v>
      </c>
      <c r="O168" s="11">
        <v>40</v>
      </c>
      <c r="P168" s="11">
        <v>34</v>
      </c>
      <c r="Q168" s="11">
        <v>32</v>
      </c>
      <c r="R168" s="11">
        <v>19</v>
      </c>
      <c r="S168" s="11">
        <v>122</v>
      </c>
      <c r="T168" s="73">
        <v>86</v>
      </c>
      <c r="U168" s="12" t="s">
        <v>61</v>
      </c>
    </row>
    <row r="169" spans="1:21" ht="15" customHeight="1" x14ac:dyDescent="0.25">
      <c r="A169" s="12" t="s">
        <v>126</v>
      </c>
      <c r="B169" s="12" t="s">
        <v>127</v>
      </c>
      <c r="C169" s="58" t="s">
        <v>298</v>
      </c>
      <c r="D169" s="7" t="s">
        <v>61</v>
      </c>
      <c r="E169" s="7" t="s">
        <v>61</v>
      </c>
      <c r="F169" s="4">
        <v>180</v>
      </c>
      <c r="G169" s="4">
        <v>449</v>
      </c>
      <c r="H169" s="7" t="s">
        <v>61</v>
      </c>
      <c r="I169" s="7" t="s">
        <v>61</v>
      </c>
      <c r="J169" s="7" t="s">
        <v>61</v>
      </c>
      <c r="K169" s="7" t="s">
        <v>61</v>
      </c>
      <c r="L169" s="11">
        <v>630</v>
      </c>
      <c r="M169" s="11">
        <v>1000</v>
      </c>
      <c r="N169" s="11">
        <v>1054</v>
      </c>
      <c r="O169" s="11">
        <v>1684</v>
      </c>
      <c r="P169" s="11">
        <v>1322</v>
      </c>
      <c r="Q169" s="11">
        <v>1033</v>
      </c>
      <c r="R169" s="11">
        <v>0</v>
      </c>
      <c r="S169" s="11">
        <v>1560</v>
      </c>
      <c r="T169" s="73">
        <v>5620</v>
      </c>
      <c r="U169" s="12" t="s">
        <v>61</v>
      </c>
    </row>
    <row r="170" spans="1:21" ht="15" customHeight="1" x14ac:dyDescent="0.25">
      <c r="A170" s="12" t="s">
        <v>126</v>
      </c>
      <c r="B170" s="12" t="s">
        <v>127</v>
      </c>
      <c r="C170" s="58" t="s">
        <v>130</v>
      </c>
      <c r="D170" s="7" t="s">
        <v>61</v>
      </c>
      <c r="E170" s="7" t="s">
        <v>61</v>
      </c>
      <c r="F170" s="4">
        <v>262</v>
      </c>
      <c r="G170" s="4">
        <v>262</v>
      </c>
      <c r="H170" s="4">
        <v>262</v>
      </c>
      <c r="I170" s="4">
        <v>264</v>
      </c>
      <c r="J170" s="4">
        <v>265</v>
      </c>
      <c r="K170" s="4">
        <v>265</v>
      </c>
      <c r="L170" s="11">
        <v>17</v>
      </c>
      <c r="M170" s="11">
        <v>30</v>
      </c>
      <c r="N170" s="11">
        <v>3</v>
      </c>
      <c r="O170" s="11">
        <v>4</v>
      </c>
      <c r="P170" s="11">
        <v>15</v>
      </c>
      <c r="Q170" s="11">
        <v>15</v>
      </c>
      <c r="R170" s="11">
        <v>15</v>
      </c>
      <c r="S170" s="11">
        <v>15</v>
      </c>
      <c r="T170" s="73">
        <v>15</v>
      </c>
      <c r="U170" s="12" t="s">
        <v>61</v>
      </c>
    </row>
    <row r="171" spans="1:21" ht="15" customHeight="1" x14ac:dyDescent="0.25">
      <c r="A171" s="12" t="s">
        <v>126</v>
      </c>
      <c r="B171" s="12" t="s">
        <v>127</v>
      </c>
      <c r="C171" s="58" t="s">
        <v>131</v>
      </c>
      <c r="D171" s="7" t="s">
        <v>61</v>
      </c>
      <c r="E171" s="7" t="s">
        <v>61</v>
      </c>
      <c r="F171" s="4">
        <v>277367</v>
      </c>
      <c r="G171" s="4">
        <v>277367</v>
      </c>
      <c r="H171" s="4">
        <v>277367</v>
      </c>
      <c r="I171" s="4">
        <v>322835</v>
      </c>
      <c r="J171" s="4">
        <v>323835</v>
      </c>
      <c r="K171" s="4">
        <v>323835</v>
      </c>
      <c r="L171" s="11">
        <v>323835</v>
      </c>
      <c r="M171" s="11">
        <v>323835</v>
      </c>
      <c r="N171" s="11">
        <v>323835</v>
      </c>
      <c r="O171" s="11">
        <v>323835</v>
      </c>
      <c r="P171" s="11">
        <v>323835</v>
      </c>
      <c r="Q171" s="11">
        <v>323835</v>
      </c>
      <c r="R171" s="11">
        <v>323835</v>
      </c>
      <c r="S171" s="11">
        <v>323835</v>
      </c>
      <c r="T171" s="73">
        <v>323835</v>
      </c>
      <c r="U171" s="12" t="s">
        <v>61</v>
      </c>
    </row>
    <row r="172" spans="1:21" ht="15" customHeight="1" x14ac:dyDescent="0.25">
      <c r="A172" s="12" t="s">
        <v>126</v>
      </c>
      <c r="B172" s="12" t="s">
        <v>127</v>
      </c>
      <c r="C172" s="58" t="s">
        <v>132</v>
      </c>
      <c r="D172" s="7" t="s">
        <v>61</v>
      </c>
      <c r="E172" s="7" t="s">
        <v>61</v>
      </c>
      <c r="F172" s="7" t="s">
        <v>61</v>
      </c>
      <c r="G172" s="4">
        <v>6421</v>
      </c>
      <c r="H172" s="4">
        <v>75124</v>
      </c>
      <c r="I172" s="4">
        <v>79100</v>
      </c>
      <c r="J172" s="4">
        <v>55468</v>
      </c>
      <c r="K172" s="7" t="s">
        <v>61</v>
      </c>
      <c r="L172" s="11">
        <v>24044</v>
      </c>
      <c r="M172" s="11">
        <v>10876</v>
      </c>
      <c r="N172" s="11">
        <v>5000</v>
      </c>
      <c r="O172" s="11">
        <v>12350</v>
      </c>
      <c r="P172" s="11">
        <v>447862</v>
      </c>
      <c r="Q172" s="11">
        <v>447862</v>
      </c>
      <c r="R172" s="11">
        <v>447862</v>
      </c>
      <c r="S172" s="11">
        <v>447862</v>
      </c>
      <c r="T172" s="73">
        <v>447862</v>
      </c>
      <c r="U172" s="12" t="s">
        <v>61</v>
      </c>
    </row>
    <row r="173" spans="1:21" ht="15" customHeight="1" x14ac:dyDescent="0.25">
      <c r="A173" s="10" t="s">
        <v>126</v>
      </c>
      <c r="B173" s="10" t="s">
        <v>127</v>
      </c>
      <c r="C173" s="61" t="s">
        <v>281</v>
      </c>
      <c r="D173" s="7"/>
      <c r="E173" s="7"/>
      <c r="F173" s="7"/>
      <c r="G173" s="4"/>
      <c r="H173" s="4"/>
      <c r="I173" s="4"/>
      <c r="J173" s="4"/>
      <c r="K173" s="7"/>
      <c r="L173" s="11"/>
      <c r="M173" s="11"/>
      <c r="N173" s="11"/>
      <c r="O173" s="11"/>
      <c r="P173" s="11"/>
      <c r="Q173" s="11"/>
      <c r="R173" s="11"/>
      <c r="S173" s="11"/>
      <c r="T173" s="73"/>
      <c r="U173" s="12"/>
    </row>
    <row r="174" spans="1:21" ht="15" customHeight="1" x14ac:dyDescent="0.25">
      <c r="A174" s="12" t="s">
        <v>133</v>
      </c>
      <c r="B174" s="12" t="s">
        <v>134</v>
      </c>
      <c r="C174" s="58" t="s">
        <v>135</v>
      </c>
      <c r="D174" s="9">
        <v>4.63</v>
      </c>
      <c r="E174" s="9">
        <v>4.63</v>
      </c>
      <c r="F174" s="9">
        <v>110</v>
      </c>
      <c r="G174" s="9">
        <v>4.4000000000000004</v>
      </c>
      <c r="H174" s="9">
        <v>4.8</v>
      </c>
      <c r="I174" s="9">
        <v>5.7</v>
      </c>
      <c r="J174" s="9">
        <v>9.0920000000000005</v>
      </c>
      <c r="K174" s="9">
        <v>11</v>
      </c>
      <c r="L174" s="9">
        <v>13.420999999999999</v>
      </c>
      <c r="M174" s="9">
        <v>13.871</v>
      </c>
      <c r="N174" s="9">
        <v>28.256</v>
      </c>
      <c r="O174" s="9">
        <v>24.236999999999998</v>
      </c>
      <c r="P174" s="9">
        <v>25.355</v>
      </c>
      <c r="Q174" s="11">
        <v>32238</v>
      </c>
      <c r="R174" s="11">
        <v>43000</v>
      </c>
      <c r="S174" s="11">
        <v>28457</v>
      </c>
      <c r="T174" s="73">
        <v>15940</v>
      </c>
      <c r="U174" s="12" t="s">
        <v>61</v>
      </c>
    </row>
    <row r="175" spans="1:21" ht="15" customHeight="1" x14ac:dyDescent="0.25">
      <c r="A175" s="12" t="s">
        <v>133</v>
      </c>
      <c r="B175" s="12" t="s">
        <v>134</v>
      </c>
      <c r="C175" s="58" t="s">
        <v>136</v>
      </c>
      <c r="D175" s="9">
        <v>0</v>
      </c>
      <c r="E175" s="9">
        <v>0</v>
      </c>
      <c r="F175" s="9">
        <v>0</v>
      </c>
      <c r="G175" s="9">
        <v>0</v>
      </c>
      <c r="H175" s="9">
        <v>0</v>
      </c>
      <c r="I175" s="9">
        <v>0</v>
      </c>
      <c r="J175" s="9">
        <v>0</v>
      </c>
      <c r="K175" s="9">
        <v>0</v>
      </c>
      <c r="L175" s="9">
        <v>0</v>
      </c>
      <c r="M175" s="9">
        <v>0</v>
      </c>
      <c r="N175" s="9">
        <v>0</v>
      </c>
      <c r="O175" s="9">
        <v>1.9570000000000001</v>
      </c>
      <c r="P175" s="9">
        <v>3.5059999999999998</v>
      </c>
      <c r="Q175" s="11">
        <v>2805</v>
      </c>
      <c r="R175" s="11">
        <v>1103</v>
      </c>
      <c r="S175" s="11">
        <v>1447</v>
      </c>
      <c r="T175" s="73">
        <v>1054</v>
      </c>
      <c r="U175" s="12" t="s">
        <v>61</v>
      </c>
    </row>
    <row r="176" spans="1:21" ht="15" customHeight="1" x14ac:dyDescent="0.25">
      <c r="A176" s="12" t="s">
        <v>133</v>
      </c>
      <c r="B176" s="12" t="s">
        <v>134</v>
      </c>
      <c r="C176" s="58" t="s">
        <v>137</v>
      </c>
      <c r="D176" s="9">
        <v>38</v>
      </c>
      <c r="E176" s="9">
        <v>39</v>
      </c>
      <c r="F176" s="9">
        <v>21</v>
      </c>
      <c r="G176" s="9">
        <v>36</v>
      </c>
      <c r="H176" s="9">
        <v>40</v>
      </c>
      <c r="I176" s="9">
        <v>42</v>
      </c>
      <c r="J176" s="9">
        <v>42</v>
      </c>
      <c r="K176" s="9">
        <v>55</v>
      </c>
      <c r="L176" s="9">
        <v>71</v>
      </c>
      <c r="M176" s="9">
        <v>74</v>
      </c>
      <c r="N176" s="9">
        <v>130</v>
      </c>
      <c r="O176" s="9">
        <v>135</v>
      </c>
      <c r="P176" s="9">
        <v>135</v>
      </c>
      <c r="Q176" s="11">
        <v>139</v>
      </c>
      <c r="R176" s="11">
        <v>0</v>
      </c>
      <c r="S176" s="11">
        <v>0</v>
      </c>
      <c r="T176" s="73" t="s">
        <v>61</v>
      </c>
      <c r="U176" s="12" t="s">
        <v>61</v>
      </c>
    </row>
    <row r="177" spans="1:21" ht="15" customHeight="1" x14ac:dyDescent="0.25">
      <c r="A177" s="12" t="s">
        <v>133</v>
      </c>
      <c r="B177" s="12" t="s">
        <v>134</v>
      </c>
      <c r="C177" s="58" t="s">
        <v>138</v>
      </c>
      <c r="D177" s="9" t="s">
        <v>61</v>
      </c>
      <c r="E177" s="9">
        <v>10</v>
      </c>
      <c r="F177" s="9">
        <v>20</v>
      </c>
      <c r="G177" s="9">
        <v>304</v>
      </c>
      <c r="H177" s="9">
        <v>287</v>
      </c>
      <c r="I177" s="9">
        <v>300</v>
      </c>
      <c r="J177" s="9">
        <v>476</v>
      </c>
      <c r="K177" s="9">
        <v>312</v>
      </c>
      <c r="L177" s="9">
        <v>439</v>
      </c>
      <c r="M177" s="9">
        <v>442</v>
      </c>
      <c r="N177" s="9">
        <v>387</v>
      </c>
      <c r="O177" s="9">
        <v>554</v>
      </c>
      <c r="P177" s="9">
        <v>1.351</v>
      </c>
      <c r="Q177" s="11">
        <v>1173</v>
      </c>
      <c r="R177" s="11">
        <v>346</v>
      </c>
      <c r="S177" s="11">
        <v>1788</v>
      </c>
      <c r="T177" s="73">
        <v>1352</v>
      </c>
      <c r="U177" s="12" t="s">
        <v>61</v>
      </c>
    </row>
    <row r="178" spans="1:21" ht="15" customHeight="1" x14ac:dyDescent="0.25">
      <c r="A178" s="12" t="s">
        <v>133</v>
      </c>
      <c r="B178" s="12" t="s">
        <v>134</v>
      </c>
      <c r="C178" s="58" t="s">
        <v>139</v>
      </c>
      <c r="D178" s="9" t="s">
        <v>61</v>
      </c>
      <c r="E178" s="9">
        <v>10</v>
      </c>
      <c r="F178" s="9">
        <v>20</v>
      </c>
      <c r="G178" s="9">
        <v>20</v>
      </c>
      <c r="H178" s="9">
        <v>23</v>
      </c>
      <c r="I178" s="9">
        <v>23</v>
      </c>
      <c r="J178" s="9">
        <v>31</v>
      </c>
      <c r="K178" s="9">
        <v>33</v>
      </c>
      <c r="L178" s="9">
        <v>27</v>
      </c>
      <c r="M178" s="9">
        <v>45</v>
      </c>
      <c r="N178" s="9">
        <v>34</v>
      </c>
      <c r="O178" s="9">
        <v>21</v>
      </c>
      <c r="P178" s="9">
        <v>5</v>
      </c>
      <c r="Q178" s="11">
        <v>3</v>
      </c>
      <c r="R178" s="11">
        <v>5</v>
      </c>
      <c r="S178" s="11">
        <v>5</v>
      </c>
      <c r="T178" s="73">
        <v>4</v>
      </c>
      <c r="U178" s="12" t="s">
        <v>61</v>
      </c>
    </row>
    <row r="179" spans="1:21" ht="15" customHeight="1" x14ac:dyDescent="0.25">
      <c r="A179" s="12" t="s">
        <v>133</v>
      </c>
      <c r="B179" s="12" t="s">
        <v>134</v>
      </c>
      <c r="C179" s="58" t="s">
        <v>140</v>
      </c>
      <c r="D179" s="9">
        <v>100</v>
      </c>
      <c r="E179" s="9">
        <v>100</v>
      </c>
      <c r="F179" s="9">
        <v>50</v>
      </c>
      <c r="G179" s="9">
        <v>46</v>
      </c>
      <c r="H179" s="9">
        <v>27</v>
      </c>
      <c r="I179" s="9">
        <v>27</v>
      </c>
      <c r="J179" s="9">
        <v>61</v>
      </c>
      <c r="K179" s="9" t="s">
        <v>61</v>
      </c>
      <c r="L179" s="9">
        <v>6</v>
      </c>
      <c r="M179" s="9">
        <v>12</v>
      </c>
      <c r="N179" s="9">
        <v>32</v>
      </c>
      <c r="O179" s="9">
        <v>0</v>
      </c>
      <c r="P179" s="9">
        <v>20</v>
      </c>
      <c r="Q179" s="11">
        <v>20</v>
      </c>
      <c r="R179" s="11">
        <v>0</v>
      </c>
      <c r="S179" s="11">
        <v>0</v>
      </c>
      <c r="T179" s="73">
        <v>0</v>
      </c>
      <c r="U179" s="12" t="s">
        <v>61</v>
      </c>
    </row>
    <row r="180" spans="1:21" ht="15" customHeight="1" x14ac:dyDescent="0.25">
      <c r="A180" s="12" t="s">
        <v>133</v>
      </c>
      <c r="B180" s="12" t="s">
        <v>134</v>
      </c>
      <c r="C180" s="58" t="s">
        <v>141</v>
      </c>
      <c r="D180" s="9" t="s">
        <v>61</v>
      </c>
      <c r="E180" s="9" t="s">
        <v>61</v>
      </c>
      <c r="F180" s="9" t="s">
        <v>61</v>
      </c>
      <c r="G180" s="9" t="s">
        <v>61</v>
      </c>
      <c r="H180" s="9" t="s">
        <v>61</v>
      </c>
      <c r="I180" s="9" t="s">
        <v>61</v>
      </c>
      <c r="J180" s="9" t="s">
        <v>61</v>
      </c>
      <c r="K180" s="9" t="s">
        <v>61</v>
      </c>
      <c r="L180" s="9" t="s">
        <v>61</v>
      </c>
      <c r="M180" s="9" t="s">
        <v>61</v>
      </c>
      <c r="N180" s="9">
        <v>2.4</v>
      </c>
      <c r="O180" s="9">
        <v>14.81</v>
      </c>
      <c r="P180" s="9">
        <v>32.64</v>
      </c>
      <c r="Q180" s="11">
        <v>62429</v>
      </c>
      <c r="R180" s="11">
        <v>5000</v>
      </c>
      <c r="S180" s="11">
        <v>16491</v>
      </c>
      <c r="T180" s="73">
        <v>29872</v>
      </c>
      <c r="U180" s="12" t="s">
        <v>61</v>
      </c>
    </row>
    <row r="181" spans="1:21" ht="15" customHeight="1" x14ac:dyDescent="0.25">
      <c r="A181" s="12" t="s">
        <v>133</v>
      </c>
      <c r="B181" s="12" t="s">
        <v>134</v>
      </c>
      <c r="C181" s="58" t="s">
        <v>142</v>
      </c>
      <c r="D181" s="9" t="s">
        <v>61</v>
      </c>
      <c r="E181" s="9" t="s">
        <v>61</v>
      </c>
      <c r="F181" s="9" t="s">
        <v>61</v>
      </c>
      <c r="G181" s="9" t="s">
        <v>61</v>
      </c>
      <c r="H181" s="9" t="s">
        <v>61</v>
      </c>
      <c r="I181" s="9" t="s">
        <v>61</v>
      </c>
      <c r="J181" s="9" t="s">
        <v>61</v>
      </c>
      <c r="K181" s="9" t="s">
        <v>61</v>
      </c>
      <c r="L181" s="9" t="s">
        <v>61</v>
      </c>
      <c r="M181" s="9" t="s">
        <v>61</v>
      </c>
      <c r="N181" s="9">
        <v>3</v>
      </c>
      <c r="O181" s="9">
        <v>0</v>
      </c>
      <c r="P181" s="9">
        <v>249</v>
      </c>
      <c r="Q181" s="11">
        <v>39</v>
      </c>
      <c r="R181" s="11">
        <v>1936</v>
      </c>
      <c r="S181" s="11">
        <v>1533</v>
      </c>
      <c r="T181" s="73">
        <v>686</v>
      </c>
      <c r="U181" s="12" t="s">
        <v>61</v>
      </c>
    </row>
    <row r="182" spans="1:21" ht="15" customHeight="1" x14ac:dyDescent="0.25">
      <c r="A182" s="12" t="s">
        <v>133</v>
      </c>
      <c r="B182" s="12" t="s">
        <v>134</v>
      </c>
      <c r="C182" s="58" t="s">
        <v>143</v>
      </c>
      <c r="D182" s="9">
        <v>2.3340000000000001</v>
      </c>
      <c r="E182" s="9">
        <v>2.3340000000000001</v>
      </c>
      <c r="F182" s="9">
        <v>2.3340000000000001</v>
      </c>
      <c r="G182" s="9">
        <v>2.3340000000000001</v>
      </c>
      <c r="H182" s="9">
        <v>2.3340000000000001</v>
      </c>
      <c r="I182" s="9">
        <v>2.3340000000000001</v>
      </c>
      <c r="J182" s="9">
        <v>2.3340000000000001</v>
      </c>
      <c r="K182" s="9">
        <v>2.3340000000000001</v>
      </c>
      <c r="L182" s="9">
        <v>2.3340000000000001</v>
      </c>
      <c r="M182" s="9">
        <v>2.3340000000000001</v>
      </c>
      <c r="N182" s="9">
        <v>2.3340000000000001</v>
      </c>
      <c r="O182" s="9">
        <v>2.3340000000000001</v>
      </c>
      <c r="P182" s="9">
        <v>2.3340000000000001</v>
      </c>
      <c r="Q182" s="11">
        <v>2334</v>
      </c>
      <c r="R182" s="11">
        <v>2334</v>
      </c>
      <c r="S182" s="11">
        <v>2334</v>
      </c>
      <c r="T182" s="73">
        <v>2334</v>
      </c>
      <c r="U182" s="12" t="s">
        <v>61</v>
      </c>
    </row>
    <row r="183" spans="1:21" ht="15" customHeight="1" x14ac:dyDescent="0.25">
      <c r="A183" s="12" t="s">
        <v>133</v>
      </c>
      <c r="B183" s="12" t="s">
        <v>134</v>
      </c>
      <c r="C183" s="58" t="s">
        <v>144</v>
      </c>
      <c r="D183" s="9">
        <v>5.34</v>
      </c>
      <c r="E183" s="9">
        <v>5.34</v>
      </c>
      <c r="F183" s="9">
        <v>5.34</v>
      </c>
      <c r="G183" s="9">
        <v>5.34</v>
      </c>
      <c r="H183" s="9">
        <v>5.34</v>
      </c>
      <c r="I183" s="9">
        <v>5.34</v>
      </c>
      <c r="J183" s="9">
        <v>5.34</v>
      </c>
      <c r="K183" s="9">
        <v>5.34</v>
      </c>
      <c r="L183" s="9">
        <v>5.34</v>
      </c>
      <c r="M183" s="9">
        <v>5.34</v>
      </c>
      <c r="N183" s="9">
        <v>5.34</v>
      </c>
      <c r="O183" s="9">
        <v>5.34</v>
      </c>
      <c r="P183" s="9">
        <v>5.34</v>
      </c>
      <c r="Q183" s="11">
        <v>5340</v>
      </c>
      <c r="R183" s="11">
        <v>5340</v>
      </c>
      <c r="S183" s="11">
        <v>5340</v>
      </c>
      <c r="T183" s="73">
        <v>5340</v>
      </c>
      <c r="U183" s="12" t="s">
        <v>61</v>
      </c>
    </row>
    <row r="184" spans="1:21" ht="15" customHeight="1" x14ac:dyDescent="0.25">
      <c r="A184" s="12" t="s">
        <v>133</v>
      </c>
      <c r="B184" s="12" t="s">
        <v>134</v>
      </c>
      <c r="C184" s="58" t="s">
        <v>145</v>
      </c>
      <c r="D184" s="9" t="s">
        <v>61</v>
      </c>
      <c r="E184" s="9" t="s">
        <v>61</v>
      </c>
      <c r="F184" s="9" t="s">
        <v>61</v>
      </c>
      <c r="G184" s="9" t="s">
        <v>61</v>
      </c>
      <c r="H184" s="9" t="s">
        <v>61</v>
      </c>
      <c r="I184" s="9" t="s">
        <v>61</v>
      </c>
      <c r="J184" s="9" t="s">
        <v>61</v>
      </c>
      <c r="K184" s="9" t="s">
        <v>61</v>
      </c>
      <c r="L184" s="9" t="s">
        <v>61</v>
      </c>
      <c r="M184" s="9" t="s">
        <v>61</v>
      </c>
      <c r="N184" s="9">
        <v>192</v>
      </c>
      <c r="O184" s="9">
        <v>751</v>
      </c>
      <c r="P184" s="9">
        <v>538</v>
      </c>
      <c r="Q184" s="11">
        <v>570</v>
      </c>
      <c r="R184" s="11">
        <v>1936</v>
      </c>
      <c r="S184" s="11">
        <v>1533</v>
      </c>
      <c r="T184" s="73">
        <v>676</v>
      </c>
      <c r="U184" s="12" t="s">
        <v>61</v>
      </c>
    </row>
    <row r="185" spans="1:21" ht="15" customHeight="1" x14ac:dyDescent="0.25">
      <c r="A185" s="12" t="s">
        <v>133</v>
      </c>
      <c r="B185" s="12" t="s">
        <v>134</v>
      </c>
      <c r="C185" s="58" t="s">
        <v>146</v>
      </c>
      <c r="D185" s="4">
        <v>44602</v>
      </c>
      <c r="E185" s="4">
        <v>48882</v>
      </c>
      <c r="F185" s="4">
        <v>57941</v>
      </c>
      <c r="G185" s="4">
        <v>50870</v>
      </c>
      <c r="H185" s="4">
        <v>93224</v>
      </c>
      <c r="I185" s="4">
        <v>84585</v>
      </c>
      <c r="J185" s="4">
        <v>111892</v>
      </c>
      <c r="K185" s="4">
        <v>118013</v>
      </c>
      <c r="L185" s="4">
        <v>122828</v>
      </c>
      <c r="M185" s="4">
        <v>134694</v>
      </c>
      <c r="N185" s="11">
        <v>153454</v>
      </c>
      <c r="O185" s="11">
        <v>129938</v>
      </c>
      <c r="P185" s="11">
        <v>136405</v>
      </c>
      <c r="Q185" s="11">
        <v>139089</v>
      </c>
      <c r="R185" s="11">
        <v>47846</v>
      </c>
      <c r="S185" s="11">
        <v>133562</v>
      </c>
      <c r="T185" s="73">
        <v>185986</v>
      </c>
      <c r="U185" s="12" t="s">
        <v>61</v>
      </c>
    </row>
    <row r="186" spans="1:21" ht="15" customHeight="1" x14ac:dyDescent="0.25">
      <c r="A186" s="12" t="s">
        <v>133</v>
      </c>
      <c r="B186" s="12" t="s">
        <v>134</v>
      </c>
      <c r="C186" s="58" t="s">
        <v>147</v>
      </c>
      <c r="D186" s="4" t="s">
        <v>61</v>
      </c>
      <c r="E186" s="4" t="s">
        <v>61</v>
      </c>
      <c r="F186" s="4" t="s">
        <v>61</v>
      </c>
      <c r="G186" s="4" t="s">
        <v>61</v>
      </c>
      <c r="H186" s="4">
        <v>533054</v>
      </c>
      <c r="I186" s="4">
        <v>537900</v>
      </c>
      <c r="J186" s="4">
        <v>825134</v>
      </c>
      <c r="K186" s="4">
        <v>974166</v>
      </c>
      <c r="L186" s="4">
        <v>1054118</v>
      </c>
      <c r="M186" s="4">
        <v>1276496</v>
      </c>
      <c r="N186" s="11">
        <v>1276496</v>
      </c>
      <c r="O186" s="11">
        <v>1181485</v>
      </c>
      <c r="P186" s="11">
        <v>1168738</v>
      </c>
      <c r="Q186" s="11">
        <v>1384818</v>
      </c>
      <c r="R186" s="11">
        <v>477278</v>
      </c>
      <c r="S186" s="11">
        <v>873880</v>
      </c>
      <c r="T186" s="73">
        <v>1351431</v>
      </c>
      <c r="U186" s="12" t="s">
        <v>61</v>
      </c>
    </row>
    <row r="187" spans="1:21" ht="15" customHeight="1" x14ac:dyDescent="0.25">
      <c r="A187" s="12" t="s">
        <v>133</v>
      </c>
      <c r="B187" s="12" t="s">
        <v>134</v>
      </c>
      <c r="C187" s="58" t="s">
        <v>148</v>
      </c>
      <c r="D187" s="4" t="s">
        <v>61</v>
      </c>
      <c r="E187" s="4" t="s">
        <v>61</v>
      </c>
      <c r="F187" s="4" t="s">
        <v>61</v>
      </c>
      <c r="G187" s="4" t="s">
        <v>61</v>
      </c>
      <c r="H187" s="4" t="s">
        <v>61</v>
      </c>
      <c r="I187" s="4" t="s">
        <v>61</v>
      </c>
      <c r="J187" s="4" t="s">
        <v>61</v>
      </c>
      <c r="K187" s="4" t="s">
        <v>61</v>
      </c>
      <c r="L187" s="4" t="s">
        <v>61</v>
      </c>
      <c r="M187" s="38">
        <v>35.1</v>
      </c>
      <c r="N187" s="38">
        <v>32.9</v>
      </c>
      <c r="O187" s="38">
        <v>33.200000000000003</v>
      </c>
      <c r="P187" s="11">
        <v>5320</v>
      </c>
      <c r="Q187" s="11">
        <v>14526</v>
      </c>
      <c r="R187" s="11" t="s">
        <v>61</v>
      </c>
      <c r="S187" s="11">
        <v>4630</v>
      </c>
      <c r="T187" s="73">
        <v>4620</v>
      </c>
      <c r="U187" s="12" t="s">
        <v>61</v>
      </c>
    </row>
    <row r="188" spans="1:21" ht="15" customHeight="1" x14ac:dyDescent="0.25">
      <c r="A188" s="12" t="s">
        <v>133</v>
      </c>
      <c r="B188" s="12" t="s">
        <v>134</v>
      </c>
      <c r="C188" s="58" t="s">
        <v>149</v>
      </c>
      <c r="D188" s="4" t="s">
        <v>61</v>
      </c>
      <c r="E188" s="4" t="s">
        <v>61</v>
      </c>
      <c r="F188" s="4" t="s">
        <v>61</v>
      </c>
      <c r="G188" s="4" t="s">
        <v>61</v>
      </c>
      <c r="H188" s="38">
        <v>56.8</v>
      </c>
      <c r="I188" s="38">
        <v>56.5</v>
      </c>
      <c r="J188" s="38">
        <v>60.2</v>
      </c>
      <c r="K188" s="30">
        <v>0.58799999999999997</v>
      </c>
      <c r="L188" s="30">
        <v>0.58099999999999996</v>
      </c>
      <c r="M188" s="30">
        <v>0.5625</v>
      </c>
      <c r="N188" s="30">
        <v>0.54990000000000006</v>
      </c>
      <c r="O188" s="30">
        <v>0.51739999999999997</v>
      </c>
      <c r="P188" s="30">
        <v>0.53900000000000003</v>
      </c>
      <c r="Q188" s="30">
        <v>0.54769999999999996</v>
      </c>
      <c r="R188" s="30">
        <v>0.246</v>
      </c>
      <c r="S188" s="30">
        <v>0.44</v>
      </c>
      <c r="T188" s="77">
        <v>0.55420000000000003</v>
      </c>
      <c r="U188" s="12" t="s">
        <v>61</v>
      </c>
    </row>
    <row r="189" spans="1:21" ht="15" customHeight="1" x14ac:dyDescent="0.25">
      <c r="A189" s="12" t="s">
        <v>133</v>
      </c>
      <c r="B189" s="12" t="s">
        <v>134</v>
      </c>
      <c r="C189" s="58" t="s">
        <v>150</v>
      </c>
      <c r="D189" s="4" t="s">
        <v>61</v>
      </c>
      <c r="E189" s="4" t="s">
        <v>61</v>
      </c>
      <c r="F189" s="4" t="s">
        <v>61</v>
      </c>
      <c r="G189" s="4" t="s">
        <v>61</v>
      </c>
      <c r="H189" s="4" t="s">
        <v>61</v>
      </c>
      <c r="I189" s="4" t="s">
        <v>61</v>
      </c>
      <c r="J189" s="4" t="s">
        <v>61</v>
      </c>
      <c r="K189" s="4" t="s">
        <v>61</v>
      </c>
      <c r="L189" s="4" t="s">
        <v>61</v>
      </c>
      <c r="M189" s="4" t="s">
        <v>61</v>
      </c>
      <c r="N189" s="11">
        <v>113</v>
      </c>
      <c r="O189" s="11">
        <v>113</v>
      </c>
      <c r="P189" s="11">
        <v>145</v>
      </c>
      <c r="Q189" s="11">
        <v>145</v>
      </c>
      <c r="R189" s="11">
        <v>145</v>
      </c>
      <c r="S189" s="11">
        <v>145</v>
      </c>
      <c r="T189" s="73">
        <v>145</v>
      </c>
      <c r="U189" s="12" t="s">
        <v>61</v>
      </c>
    </row>
    <row r="190" spans="1:21" ht="15" customHeight="1" x14ac:dyDescent="0.25">
      <c r="A190" s="12" t="s">
        <v>133</v>
      </c>
      <c r="B190" s="12" t="s">
        <v>134</v>
      </c>
      <c r="C190" s="58" t="s">
        <v>151</v>
      </c>
      <c r="D190" s="4" t="s">
        <v>61</v>
      </c>
      <c r="E190" s="4" t="s">
        <v>61</v>
      </c>
      <c r="F190" s="4" t="s">
        <v>61</v>
      </c>
      <c r="G190" s="4" t="s">
        <v>61</v>
      </c>
      <c r="H190" s="4" t="s">
        <v>61</v>
      </c>
      <c r="I190" s="11">
        <v>289</v>
      </c>
      <c r="J190" s="11">
        <v>140</v>
      </c>
      <c r="K190" s="11">
        <v>145</v>
      </c>
      <c r="L190" s="11">
        <v>159</v>
      </c>
      <c r="M190" s="11">
        <v>183</v>
      </c>
      <c r="N190" s="11">
        <v>187</v>
      </c>
      <c r="O190" s="11">
        <v>218</v>
      </c>
      <c r="P190" s="11">
        <v>453</v>
      </c>
      <c r="Q190" s="11">
        <v>453</v>
      </c>
      <c r="R190" s="11">
        <v>695</v>
      </c>
      <c r="S190" s="11">
        <v>818</v>
      </c>
      <c r="T190" s="73">
        <v>2101</v>
      </c>
      <c r="U190" s="12" t="s">
        <v>61</v>
      </c>
    </row>
    <row r="191" spans="1:21" ht="15" customHeight="1" x14ac:dyDescent="0.25">
      <c r="A191" s="12" t="s">
        <v>133</v>
      </c>
      <c r="B191" s="12" t="s">
        <v>134</v>
      </c>
      <c r="C191" s="58" t="s">
        <v>152</v>
      </c>
      <c r="D191" s="4" t="s">
        <v>61</v>
      </c>
      <c r="E191" s="4" t="s">
        <v>61</v>
      </c>
      <c r="F191" s="4" t="s">
        <v>61</v>
      </c>
      <c r="G191" s="4" t="s">
        <v>61</v>
      </c>
      <c r="H191" s="4" t="s">
        <v>61</v>
      </c>
      <c r="I191" s="4" t="s">
        <v>61</v>
      </c>
      <c r="J191" s="11">
        <v>7428</v>
      </c>
      <c r="K191" s="11">
        <v>5899</v>
      </c>
      <c r="L191" s="11">
        <v>6451</v>
      </c>
      <c r="M191" s="11">
        <v>7348</v>
      </c>
      <c r="N191" s="11">
        <v>7706</v>
      </c>
      <c r="O191" s="11">
        <v>8410</v>
      </c>
      <c r="P191" s="11">
        <v>7841</v>
      </c>
      <c r="Q191" s="11">
        <v>10555</v>
      </c>
      <c r="R191" s="11">
        <v>10555</v>
      </c>
      <c r="S191" s="11">
        <v>10555</v>
      </c>
      <c r="T191" s="73">
        <v>10555</v>
      </c>
      <c r="U191" s="12" t="s">
        <v>61</v>
      </c>
    </row>
    <row r="192" spans="1:21" ht="15" customHeight="1" x14ac:dyDescent="0.25">
      <c r="A192" s="12" t="s">
        <v>133</v>
      </c>
      <c r="B192" s="12" t="s">
        <v>134</v>
      </c>
      <c r="C192" s="58" t="s">
        <v>153</v>
      </c>
      <c r="D192" s="4" t="s">
        <v>61</v>
      </c>
      <c r="E192" s="4" t="s">
        <v>61</v>
      </c>
      <c r="F192" s="4" t="s">
        <v>61</v>
      </c>
      <c r="G192" s="4" t="s">
        <v>61</v>
      </c>
      <c r="H192" s="4" t="s">
        <v>61</v>
      </c>
      <c r="I192" s="4" t="s">
        <v>61</v>
      </c>
      <c r="J192" s="4" t="s">
        <v>61</v>
      </c>
      <c r="K192" s="4" t="s">
        <v>61</v>
      </c>
      <c r="L192" s="4" t="s">
        <v>61</v>
      </c>
      <c r="M192" s="4" t="s">
        <v>61</v>
      </c>
      <c r="N192" s="11">
        <v>14</v>
      </c>
      <c r="O192" s="11">
        <v>17</v>
      </c>
      <c r="P192" s="11">
        <v>28</v>
      </c>
      <c r="Q192" s="11">
        <v>28</v>
      </c>
      <c r="R192" s="11">
        <v>31</v>
      </c>
      <c r="S192" s="11">
        <v>18</v>
      </c>
      <c r="T192" s="73">
        <v>40</v>
      </c>
      <c r="U192" s="12" t="s">
        <v>61</v>
      </c>
    </row>
    <row r="193" spans="1:21" ht="15" customHeight="1" x14ac:dyDescent="0.25">
      <c r="A193" s="12" t="s">
        <v>133</v>
      </c>
      <c r="B193" s="12" t="s">
        <v>134</v>
      </c>
      <c r="C193" s="58" t="s">
        <v>154</v>
      </c>
      <c r="D193" s="4" t="s">
        <v>61</v>
      </c>
      <c r="E193" s="4" t="s">
        <v>61</v>
      </c>
      <c r="F193" s="4" t="s">
        <v>61</v>
      </c>
      <c r="G193" s="4" t="s">
        <v>61</v>
      </c>
      <c r="H193" s="4" t="s">
        <v>61</v>
      </c>
      <c r="I193" s="4" t="s">
        <v>61</v>
      </c>
      <c r="J193" s="4" t="s">
        <v>61</v>
      </c>
      <c r="K193" s="4" t="s">
        <v>61</v>
      </c>
      <c r="L193" s="4" t="s">
        <v>61</v>
      </c>
      <c r="M193" s="4" t="s">
        <v>61</v>
      </c>
      <c r="N193" s="11">
        <v>12</v>
      </c>
      <c r="O193" s="11">
        <v>12</v>
      </c>
      <c r="P193" s="11">
        <v>31</v>
      </c>
      <c r="Q193" s="11">
        <v>35</v>
      </c>
      <c r="R193" s="11">
        <v>58</v>
      </c>
      <c r="S193" s="11">
        <v>17</v>
      </c>
      <c r="T193" s="73">
        <v>35</v>
      </c>
      <c r="U193" s="12" t="s">
        <v>61</v>
      </c>
    </row>
    <row r="194" spans="1:21" ht="15" customHeight="1" x14ac:dyDescent="0.25">
      <c r="A194" s="10" t="s">
        <v>133</v>
      </c>
      <c r="B194" s="10" t="s">
        <v>134</v>
      </c>
      <c r="C194" s="61" t="s">
        <v>364</v>
      </c>
      <c r="D194" s="4"/>
      <c r="E194" s="4"/>
      <c r="F194" s="4"/>
      <c r="G194" s="4"/>
      <c r="H194" s="4"/>
      <c r="I194" s="4"/>
      <c r="J194" s="4"/>
      <c r="K194" s="4"/>
      <c r="L194" s="4"/>
      <c r="M194" s="4"/>
      <c r="N194" s="11"/>
      <c r="O194" s="11"/>
      <c r="P194" s="11"/>
      <c r="Q194" s="11"/>
      <c r="R194" s="11"/>
      <c r="S194" s="11"/>
      <c r="T194" s="73"/>
      <c r="U194" s="12"/>
    </row>
    <row r="195" spans="1:21" ht="15" customHeight="1" x14ac:dyDescent="0.25">
      <c r="A195" s="10" t="s">
        <v>133</v>
      </c>
      <c r="B195" s="10" t="s">
        <v>134</v>
      </c>
      <c r="C195" s="61" t="s">
        <v>365</v>
      </c>
      <c r="D195" s="4"/>
      <c r="E195" s="4"/>
      <c r="F195" s="4"/>
      <c r="G195" s="4"/>
      <c r="H195" s="4"/>
      <c r="I195" s="4"/>
      <c r="J195" s="4"/>
      <c r="K195" s="4"/>
      <c r="L195" s="4"/>
      <c r="M195" s="4"/>
      <c r="N195" s="11"/>
      <c r="O195" s="11"/>
      <c r="P195" s="11"/>
      <c r="Q195" s="11"/>
      <c r="R195" s="11"/>
      <c r="S195" s="11"/>
      <c r="T195" s="73"/>
      <c r="U195" s="12"/>
    </row>
    <row r="196" spans="1:21" ht="15" customHeight="1" x14ac:dyDescent="0.25">
      <c r="A196" s="12" t="s">
        <v>155</v>
      </c>
      <c r="B196" s="12" t="s">
        <v>156</v>
      </c>
      <c r="C196" s="58" t="s">
        <v>316</v>
      </c>
      <c r="D196" s="11">
        <v>257464</v>
      </c>
      <c r="E196" s="11">
        <v>257464</v>
      </c>
      <c r="F196" s="11">
        <v>257464</v>
      </c>
      <c r="G196" s="11">
        <v>257464</v>
      </c>
      <c r="H196" s="11">
        <v>257464</v>
      </c>
      <c r="I196" s="11">
        <v>257464</v>
      </c>
      <c r="J196" s="11">
        <v>257464</v>
      </c>
      <c r="K196" s="11">
        <v>257464</v>
      </c>
      <c r="L196" s="11">
        <v>257464</v>
      </c>
      <c r="M196" s="11">
        <v>257464</v>
      </c>
      <c r="N196" s="11">
        <v>257464</v>
      </c>
      <c r="O196" s="11">
        <v>257464</v>
      </c>
      <c r="P196" s="11">
        <v>257464</v>
      </c>
      <c r="Q196" s="11">
        <v>304350</v>
      </c>
      <c r="R196" s="11">
        <v>304350</v>
      </c>
      <c r="S196" s="11">
        <v>304350</v>
      </c>
      <c r="T196" s="73">
        <v>304350</v>
      </c>
      <c r="U196" s="12" t="s">
        <v>61</v>
      </c>
    </row>
    <row r="197" spans="1:21" ht="15" customHeight="1" x14ac:dyDescent="0.25">
      <c r="A197" s="12" t="s">
        <v>155</v>
      </c>
      <c r="B197" s="12" t="s">
        <v>156</v>
      </c>
      <c r="C197" s="58" t="s">
        <v>314</v>
      </c>
      <c r="D197" s="11">
        <v>39034</v>
      </c>
      <c r="E197" s="11">
        <v>39034</v>
      </c>
      <c r="F197" s="11">
        <v>39034</v>
      </c>
      <c r="G197" s="11">
        <v>39034</v>
      </c>
      <c r="H197" s="11">
        <v>39034</v>
      </c>
      <c r="I197" s="11">
        <v>39034</v>
      </c>
      <c r="J197" s="11">
        <v>39034</v>
      </c>
      <c r="K197" s="11">
        <v>39034</v>
      </c>
      <c r="L197" s="11">
        <v>39034</v>
      </c>
      <c r="M197" s="11">
        <v>39034</v>
      </c>
      <c r="N197" s="11">
        <v>39034</v>
      </c>
      <c r="O197" s="11">
        <v>39034</v>
      </c>
      <c r="P197" s="11">
        <v>39034</v>
      </c>
      <c r="Q197" s="11">
        <v>15618</v>
      </c>
      <c r="R197" s="11">
        <v>15618</v>
      </c>
      <c r="S197" s="11">
        <v>15618</v>
      </c>
      <c r="T197" s="73">
        <v>15618</v>
      </c>
      <c r="U197" s="12" t="s">
        <v>61</v>
      </c>
    </row>
    <row r="198" spans="1:21" ht="15" customHeight="1" x14ac:dyDescent="0.25">
      <c r="A198" s="12" t="s">
        <v>155</v>
      </c>
      <c r="B198" s="12" t="s">
        <v>156</v>
      </c>
      <c r="C198" s="58" t="s">
        <v>315</v>
      </c>
      <c r="D198" s="11">
        <v>31612</v>
      </c>
      <c r="E198" s="11">
        <v>31612</v>
      </c>
      <c r="F198" s="11">
        <v>31612</v>
      </c>
      <c r="G198" s="11">
        <v>31612</v>
      </c>
      <c r="H198" s="11">
        <v>31612</v>
      </c>
      <c r="I198" s="11">
        <v>31612</v>
      </c>
      <c r="J198" s="11">
        <v>31612</v>
      </c>
      <c r="K198" s="11">
        <v>31612</v>
      </c>
      <c r="L198" s="11">
        <v>31612</v>
      </c>
      <c r="M198" s="11">
        <v>31612</v>
      </c>
      <c r="N198" s="11">
        <v>31612</v>
      </c>
      <c r="O198" s="11">
        <v>31612</v>
      </c>
      <c r="P198" s="11">
        <v>31612</v>
      </c>
      <c r="Q198" s="11">
        <v>63620</v>
      </c>
      <c r="R198" s="11">
        <v>63620</v>
      </c>
      <c r="S198" s="11">
        <v>63620</v>
      </c>
      <c r="T198" s="73">
        <v>63620</v>
      </c>
      <c r="U198" s="12" t="s">
        <v>61</v>
      </c>
    </row>
    <row r="199" spans="1:21" ht="15" customHeight="1" x14ac:dyDescent="0.25">
      <c r="A199" s="12" t="s">
        <v>155</v>
      </c>
      <c r="B199" s="12" t="s">
        <v>156</v>
      </c>
      <c r="C199" s="58" t="s">
        <v>157</v>
      </c>
      <c r="D199" s="8" t="s">
        <v>61</v>
      </c>
      <c r="E199" s="11">
        <v>1000</v>
      </c>
      <c r="F199" s="11">
        <v>15318</v>
      </c>
      <c r="G199" s="11">
        <v>1815</v>
      </c>
      <c r="H199" s="11">
        <v>254</v>
      </c>
      <c r="I199" s="11">
        <v>209</v>
      </c>
      <c r="J199" s="11">
        <v>343</v>
      </c>
      <c r="K199" s="11">
        <v>3768</v>
      </c>
      <c r="L199" s="11">
        <v>6324</v>
      </c>
      <c r="M199" s="11">
        <v>2791</v>
      </c>
      <c r="N199" s="11">
        <v>1378</v>
      </c>
      <c r="O199" s="11">
        <v>1186</v>
      </c>
      <c r="P199" s="11">
        <v>1158</v>
      </c>
      <c r="Q199" s="9">
        <v>2218</v>
      </c>
      <c r="R199" s="9">
        <v>6767</v>
      </c>
      <c r="S199" s="9">
        <v>7592</v>
      </c>
      <c r="T199" s="88">
        <v>8532</v>
      </c>
      <c r="U199" s="12" t="s">
        <v>61</v>
      </c>
    </row>
    <row r="200" spans="1:21" ht="15" customHeight="1" x14ac:dyDescent="0.25">
      <c r="A200" s="12" t="s">
        <v>155</v>
      </c>
      <c r="B200" s="12" t="s">
        <v>156</v>
      </c>
      <c r="C200" s="58" t="s">
        <v>158</v>
      </c>
      <c r="D200" s="8" t="s">
        <v>61</v>
      </c>
      <c r="E200" s="11">
        <v>10472</v>
      </c>
      <c r="F200" s="4">
        <v>2200</v>
      </c>
      <c r="G200" s="11">
        <v>4200</v>
      </c>
      <c r="H200" s="11">
        <v>3049</v>
      </c>
      <c r="I200" s="11">
        <v>930</v>
      </c>
      <c r="J200" s="11">
        <v>916</v>
      </c>
      <c r="K200" s="11">
        <v>1358</v>
      </c>
      <c r="L200" s="9">
        <v>160</v>
      </c>
      <c r="M200" s="11">
        <v>250</v>
      </c>
      <c r="N200" s="11">
        <v>3000</v>
      </c>
      <c r="O200" s="11">
        <v>1145</v>
      </c>
      <c r="P200" s="11">
        <v>425</v>
      </c>
      <c r="Q200" s="11">
        <v>580</v>
      </c>
      <c r="R200" s="11">
        <v>110</v>
      </c>
      <c r="S200" s="11">
        <v>660</v>
      </c>
      <c r="T200" s="73">
        <v>1080</v>
      </c>
      <c r="U200" s="12" t="s">
        <v>61</v>
      </c>
    </row>
    <row r="201" spans="1:21" ht="15" customHeight="1" x14ac:dyDescent="0.25">
      <c r="A201" s="12" t="s">
        <v>155</v>
      </c>
      <c r="B201" s="12" t="s">
        <v>156</v>
      </c>
      <c r="C201" s="58" t="s">
        <v>159</v>
      </c>
      <c r="D201" s="8" t="s">
        <v>61</v>
      </c>
      <c r="E201" s="8" t="s">
        <v>61</v>
      </c>
      <c r="F201" s="8" t="s">
        <v>61</v>
      </c>
      <c r="G201" s="8" t="s">
        <v>61</v>
      </c>
      <c r="H201" s="8" t="s">
        <v>61</v>
      </c>
      <c r="I201" s="8" t="s">
        <v>61</v>
      </c>
      <c r="J201" s="8">
        <v>650</v>
      </c>
      <c r="K201" s="8">
        <v>6193</v>
      </c>
      <c r="L201" s="8">
        <v>83</v>
      </c>
      <c r="M201" s="11">
        <v>258</v>
      </c>
      <c r="N201" s="11">
        <v>1948</v>
      </c>
      <c r="O201" s="11">
        <v>5123</v>
      </c>
      <c r="P201" s="11">
        <v>1000</v>
      </c>
      <c r="Q201" s="11">
        <v>363</v>
      </c>
      <c r="R201" s="11">
        <v>0</v>
      </c>
      <c r="S201" s="11">
        <v>348</v>
      </c>
      <c r="T201" s="73">
        <v>1319</v>
      </c>
      <c r="U201" s="12" t="s">
        <v>61</v>
      </c>
    </row>
    <row r="202" spans="1:21" ht="15" customHeight="1" x14ac:dyDescent="0.25">
      <c r="A202" s="12" t="s">
        <v>155</v>
      </c>
      <c r="B202" s="12" t="s">
        <v>156</v>
      </c>
      <c r="C202" s="58" t="s">
        <v>387</v>
      </c>
      <c r="D202" s="8"/>
      <c r="E202" s="8"/>
      <c r="F202" s="8"/>
      <c r="G202" s="8"/>
      <c r="H202" s="8"/>
      <c r="I202" s="8"/>
      <c r="J202" s="8">
        <v>304541</v>
      </c>
      <c r="K202" s="8">
        <v>313071</v>
      </c>
      <c r="L202" s="8">
        <v>320370</v>
      </c>
      <c r="M202" s="8">
        <v>325292</v>
      </c>
      <c r="N202" s="8">
        <v>336641</v>
      </c>
      <c r="O202" s="8">
        <v>348464</v>
      </c>
      <c r="P202" s="8"/>
      <c r="Q202" s="8">
        <v>366316</v>
      </c>
      <c r="R202" s="8">
        <v>381631</v>
      </c>
      <c r="S202" s="8">
        <v>392305</v>
      </c>
      <c r="T202" s="89">
        <v>406247</v>
      </c>
      <c r="U202" s="12" t="s">
        <v>61</v>
      </c>
    </row>
    <row r="203" spans="1:21" ht="15" customHeight="1" x14ac:dyDescent="0.25">
      <c r="A203" s="10" t="s">
        <v>155</v>
      </c>
      <c r="B203" s="10" t="s">
        <v>156</v>
      </c>
      <c r="C203" s="61" t="s">
        <v>317</v>
      </c>
      <c r="D203" s="8"/>
      <c r="E203" s="8"/>
      <c r="F203" s="8"/>
      <c r="G203" s="8"/>
      <c r="H203" s="8"/>
      <c r="I203" s="8"/>
      <c r="J203" s="8"/>
      <c r="K203" s="8"/>
      <c r="L203" s="8"/>
      <c r="M203" s="11"/>
      <c r="N203" s="11"/>
      <c r="O203" s="11"/>
      <c r="P203" s="11"/>
      <c r="Q203" s="11"/>
      <c r="R203" s="11"/>
      <c r="S203" s="11"/>
      <c r="T203" s="73"/>
      <c r="U203" s="12"/>
    </row>
    <row r="204" spans="1:21" ht="15" customHeight="1" x14ac:dyDescent="0.25">
      <c r="A204" s="10" t="s">
        <v>155</v>
      </c>
      <c r="B204" s="10" t="s">
        <v>156</v>
      </c>
      <c r="C204" s="61" t="s">
        <v>305</v>
      </c>
      <c r="D204" s="8"/>
      <c r="E204" s="8"/>
      <c r="F204" s="8"/>
      <c r="G204" s="8"/>
      <c r="H204" s="8"/>
      <c r="I204" s="8"/>
      <c r="J204" s="8"/>
      <c r="K204" s="8"/>
      <c r="L204" s="8"/>
      <c r="M204" s="11"/>
      <c r="N204" s="11"/>
      <c r="O204" s="11"/>
      <c r="P204" s="11"/>
      <c r="Q204" s="11"/>
      <c r="R204" s="11"/>
      <c r="S204" s="11"/>
      <c r="T204" s="73"/>
      <c r="U204" s="12"/>
    </row>
    <row r="205" spans="1:21" ht="15" customHeight="1" x14ac:dyDescent="0.25">
      <c r="A205" s="10" t="s">
        <v>155</v>
      </c>
      <c r="B205" s="10" t="s">
        <v>156</v>
      </c>
      <c r="C205" s="61" t="s">
        <v>306</v>
      </c>
      <c r="D205" s="8"/>
      <c r="E205" s="8"/>
      <c r="F205" s="8"/>
      <c r="G205" s="8"/>
      <c r="H205" s="8"/>
      <c r="I205" s="8"/>
      <c r="J205" s="8"/>
      <c r="K205" s="8"/>
      <c r="L205" s="8"/>
      <c r="M205" s="11"/>
      <c r="N205" s="11"/>
      <c r="O205" s="11"/>
      <c r="P205" s="11"/>
      <c r="Q205" s="11"/>
      <c r="R205" s="11"/>
      <c r="S205" s="11"/>
      <c r="T205" s="73"/>
      <c r="U205" s="12"/>
    </row>
    <row r="206" spans="1:21" ht="15" customHeight="1" x14ac:dyDescent="0.25">
      <c r="A206" s="12" t="s">
        <v>160</v>
      </c>
      <c r="B206" s="12" t="s">
        <v>161</v>
      </c>
      <c r="C206" s="58" t="s">
        <v>162</v>
      </c>
      <c r="D206" s="7" t="s">
        <v>61</v>
      </c>
      <c r="E206" s="4">
        <v>3360</v>
      </c>
      <c r="F206" s="4">
        <v>4988</v>
      </c>
      <c r="G206" s="4">
        <v>5065</v>
      </c>
      <c r="H206" s="4">
        <v>5171</v>
      </c>
      <c r="I206" s="4">
        <v>5113</v>
      </c>
      <c r="J206" s="4">
        <v>5325</v>
      </c>
      <c r="K206" s="4">
        <v>5413</v>
      </c>
      <c r="L206" s="4">
        <v>5513</v>
      </c>
      <c r="M206" s="11">
        <v>5682</v>
      </c>
      <c r="N206" s="11">
        <v>5952</v>
      </c>
      <c r="O206" s="11">
        <v>6026</v>
      </c>
      <c r="P206" s="11">
        <v>5995</v>
      </c>
      <c r="Q206" s="11">
        <v>6102</v>
      </c>
      <c r="R206" s="11">
        <v>6169</v>
      </c>
      <c r="S206" s="11">
        <v>6201</v>
      </c>
      <c r="T206" s="73">
        <v>6238</v>
      </c>
      <c r="U206" s="12" t="s">
        <v>61</v>
      </c>
    </row>
    <row r="207" spans="1:21" ht="15" customHeight="1" x14ac:dyDescent="0.25">
      <c r="A207" s="12" t="s">
        <v>160</v>
      </c>
      <c r="B207" s="12" t="s">
        <v>161</v>
      </c>
      <c r="C207" s="58" t="s">
        <v>163</v>
      </c>
      <c r="D207" s="7" t="s">
        <v>61</v>
      </c>
      <c r="E207" s="7" t="s">
        <v>61</v>
      </c>
      <c r="F207" s="4">
        <v>1962</v>
      </c>
      <c r="G207" s="4">
        <v>1974</v>
      </c>
      <c r="H207" s="4">
        <v>1961</v>
      </c>
      <c r="I207" s="4">
        <v>1740</v>
      </c>
      <c r="J207" s="4">
        <v>1674</v>
      </c>
      <c r="K207" s="4">
        <v>1692</v>
      </c>
      <c r="L207" s="4">
        <v>1722</v>
      </c>
      <c r="M207" s="11">
        <v>1734</v>
      </c>
      <c r="N207" s="11">
        <v>1716</v>
      </c>
      <c r="O207" s="11">
        <v>1703</v>
      </c>
      <c r="P207" s="11">
        <v>1679</v>
      </c>
      <c r="Q207" s="11">
        <v>1634</v>
      </c>
      <c r="R207" s="11">
        <v>1635</v>
      </c>
      <c r="S207" s="11">
        <v>1644</v>
      </c>
      <c r="T207" s="73">
        <v>1637</v>
      </c>
      <c r="U207" s="12" t="s">
        <v>61</v>
      </c>
    </row>
    <row r="208" spans="1:21" ht="15" customHeight="1" x14ac:dyDescent="0.25">
      <c r="A208" s="12" t="s">
        <v>160</v>
      </c>
      <c r="B208" s="12" t="s">
        <v>161</v>
      </c>
      <c r="C208" s="58" t="s">
        <v>164</v>
      </c>
      <c r="D208" s="7" t="s">
        <v>61</v>
      </c>
      <c r="E208" s="4">
        <v>9000</v>
      </c>
      <c r="F208" s="7" t="s">
        <v>61</v>
      </c>
      <c r="G208" s="7" t="s">
        <v>61</v>
      </c>
      <c r="H208" s="7" t="s">
        <v>61</v>
      </c>
      <c r="I208" s="4">
        <v>12625</v>
      </c>
      <c r="J208" s="7" t="s">
        <v>61</v>
      </c>
      <c r="K208" s="7" t="s">
        <v>61</v>
      </c>
      <c r="L208" s="7" t="s">
        <v>61</v>
      </c>
      <c r="M208" s="11" t="s">
        <v>61</v>
      </c>
      <c r="N208" s="11">
        <v>12668</v>
      </c>
      <c r="O208" s="11">
        <v>12897</v>
      </c>
      <c r="P208" s="11">
        <v>12560</v>
      </c>
      <c r="Q208" s="11">
        <v>12588</v>
      </c>
      <c r="R208" s="11">
        <v>12596</v>
      </c>
      <c r="S208" s="11">
        <v>12571</v>
      </c>
      <c r="T208" s="73">
        <v>12570</v>
      </c>
      <c r="U208" s="12" t="s">
        <v>61</v>
      </c>
    </row>
    <row r="209" spans="1:21" ht="15" customHeight="1" x14ac:dyDescent="0.25">
      <c r="A209" s="12" t="s">
        <v>160</v>
      </c>
      <c r="B209" s="12" t="s">
        <v>161</v>
      </c>
      <c r="C209" s="58" t="s">
        <v>165</v>
      </c>
      <c r="D209" s="7" t="s">
        <v>61</v>
      </c>
      <c r="E209" s="7" t="s">
        <v>61</v>
      </c>
      <c r="F209" s="4">
        <v>4298</v>
      </c>
      <c r="G209" s="4">
        <v>4300</v>
      </c>
      <c r="H209" s="4">
        <v>4411</v>
      </c>
      <c r="I209" s="4">
        <v>4534</v>
      </c>
      <c r="J209" s="4">
        <v>4724</v>
      </c>
      <c r="K209" s="4">
        <v>4865</v>
      </c>
      <c r="L209" s="4">
        <v>4949</v>
      </c>
      <c r="M209" s="11">
        <v>5049</v>
      </c>
      <c r="N209" s="11">
        <v>5016</v>
      </c>
      <c r="O209" s="11">
        <v>5013</v>
      </c>
      <c r="P209" s="11">
        <v>4959</v>
      </c>
      <c r="Q209" s="11">
        <v>4919</v>
      </c>
      <c r="R209" s="11">
        <v>4963</v>
      </c>
      <c r="S209" s="11">
        <v>4925</v>
      </c>
      <c r="T209" s="73">
        <v>4894</v>
      </c>
      <c r="U209" s="12" t="s">
        <v>61</v>
      </c>
    </row>
    <row r="210" spans="1:21" ht="25.5" customHeight="1" x14ac:dyDescent="0.25">
      <c r="A210" s="12" t="s">
        <v>160</v>
      </c>
      <c r="B210" s="12" t="s">
        <v>161</v>
      </c>
      <c r="C210" s="58" t="s">
        <v>166</v>
      </c>
      <c r="D210" s="7" t="s">
        <v>61</v>
      </c>
      <c r="E210" s="7" t="s">
        <v>61</v>
      </c>
      <c r="F210" s="7" t="s">
        <v>61</v>
      </c>
      <c r="G210" s="7" t="s">
        <v>61</v>
      </c>
      <c r="H210" s="7" t="s">
        <v>61</v>
      </c>
      <c r="I210" s="1" t="s">
        <v>167</v>
      </c>
      <c r="J210" s="1" t="s">
        <v>167</v>
      </c>
      <c r="K210" s="1" t="s">
        <v>167</v>
      </c>
      <c r="L210" s="1" t="s">
        <v>369</v>
      </c>
      <c r="M210" s="1" t="s">
        <v>370</v>
      </c>
      <c r="N210" s="1" t="s">
        <v>371</v>
      </c>
      <c r="O210" s="1" t="s">
        <v>372</v>
      </c>
      <c r="P210" s="1" t="s">
        <v>373</v>
      </c>
      <c r="Q210" s="2" t="s">
        <v>368</v>
      </c>
      <c r="R210" s="2" t="s">
        <v>368</v>
      </c>
      <c r="S210" s="2" t="s">
        <v>367</v>
      </c>
      <c r="T210" s="90" t="s">
        <v>366</v>
      </c>
      <c r="U210" s="12" t="s">
        <v>61</v>
      </c>
    </row>
    <row r="211" spans="1:21" ht="15" customHeight="1" x14ac:dyDescent="0.25">
      <c r="A211" s="10" t="s">
        <v>160</v>
      </c>
      <c r="B211" s="10" t="s">
        <v>161</v>
      </c>
      <c r="C211" s="61" t="s">
        <v>318</v>
      </c>
      <c r="D211" s="7"/>
      <c r="E211" s="7"/>
      <c r="F211" s="7"/>
      <c r="G211" s="7"/>
      <c r="H211" s="7"/>
      <c r="I211" s="1"/>
      <c r="J211" s="1"/>
      <c r="K211" s="1"/>
      <c r="L211" s="1"/>
      <c r="M211" s="1"/>
      <c r="N211" s="1"/>
      <c r="O211" s="1"/>
      <c r="P211" s="1"/>
      <c r="Q211" s="2"/>
      <c r="R211" s="2"/>
      <c r="S211" s="2"/>
      <c r="T211" s="90"/>
      <c r="U211" s="12"/>
    </row>
    <row r="212" spans="1:21" ht="15" customHeight="1" x14ac:dyDescent="0.25">
      <c r="A212" s="12" t="s">
        <v>160</v>
      </c>
      <c r="B212" s="12" t="s">
        <v>161</v>
      </c>
      <c r="C212" s="58" t="s">
        <v>307</v>
      </c>
      <c r="D212" s="2">
        <v>1394</v>
      </c>
      <c r="E212" s="2" t="s">
        <v>61</v>
      </c>
      <c r="F212" s="39">
        <v>4371</v>
      </c>
      <c r="G212" s="39">
        <v>4329</v>
      </c>
      <c r="H212" s="39">
        <v>4095</v>
      </c>
      <c r="I212" s="39">
        <v>4481</v>
      </c>
      <c r="J212" s="39">
        <v>5262</v>
      </c>
      <c r="K212" s="39">
        <v>5715</v>
      </c>
      <c r="L212" s="11">
        <v>5704</v>
      </c>
      <c r="M212" s="11">
        <v>6239</v>
      </c>
      <c r="N212" s="11">
        <v>6521</v>
      </c>
      <c r="O212" s="11">
        <v>6390</v>
      </c>
      <c r="P212" s="11">
        <v>2899</v>
      </c>
      <c r="Q212" s="11">
        <v>5646</v>
      </c>
      <c r="R212" s="11">
        <v>3280</v>
      </c>
      <c r="S212" s="11">
        <v>4700</v>
      </c>
      <c r="T212" s="73">
        <v>3681</v>
      </c>
      <c r="U212" s="12" t="s">
        <v>61</v>
      </c>
    </row>
    <row r="213" spans="1:21" ht="15" customHeight="1" x14ac:dyDescent="0.25">
      <c r="A213" s="12" t="s">
        <v>160</v>
      </c>
      <c r="B213" s="12" t="s">
        <v>161</v>
      </c>
      <c r="C213" s="58" t="s">
        <v>276</v>
      </c>
      <c r="D213" s="39" t="s">
        <v>61</v>
      </c>
      <c r="E213" s="39" t="s">
        <v>61</v>
      </c>
      <c r="F213" s="39">
        <v>116</v>
      </c>
      <c r="G213" s="39">
        <v>94</v>
      </c>
      <c r="H213" s="39">
        <v>66</v>
      </c>
      <c r="I213" s="39">
        <v>67</v>
      </c>
      <c r="J213" s="39">
        <v>75</v>
      </c>
      <c r="K213" s="39">
        <v>71</v>
      </c>
      <c r="L213" s="11">
        <v>98</v>
      </c>
      <c r="M213" s="11">
        <v>100</v>
      </c>
      <c r="N213" s="9">
        <v>105</v>
      </c>
      <c r="O213" s="9">
        <v>80</v>
      </c>
      <c r="P213" s="11">
        <v>105</v>
      </c>
      <c r="Q213" s="11">
        <v>82</v>
      </c>
      <c r="R213" s="11">
        <v>100</v>
      </c>
      <c r="S213" s="11">
        <v>96</v>
      </c>
      <c r="T213" s="73">
        <v>111</v>
      </c>
      <c r="U213" s="12" t="s">
        <v>61</v>
      </c>
    </row>
    <row r="214" spans="1:21" ht="15" customHeight="1" x14ac:dyDescent="0.25">
      <c r="A214" s="12" t="s">
        <v>160</v>
      </c>
      <c r="B214" s="12" t="s">
        <v>161</v>
      </c>
      <c r="C214" s="58" t="s">
        <v>168</v>
      </c>
      <c r="D214" s="39" t="s">
        <v>61</v>
      </c>
      <c r="E214" s="39" t="s">
        <v>61</v>
      </c>
      <c r="F214" s="39" t="s">
        <v>61</v>
      </c>
      <c r="G214" s="39" t="s">
        <v>61</v>
      </c>
      <c r="H214" s="39" t="s">
        <v>61</v>
      </c>
      <c r="I214" s="39" t="s">
        <v>61</v>
      </c>
      <c r="J214" s="39" t="s">
        <v>61</v>
      </c>
      <c r="K214" s="39" t="s">
        <v>61</v>
      </c>
      <c r="L214" s="39" t="s">
        <v>61</v>
      </c>
      <c r="M214" s="11">
        <v>32</v>
      </c>
      <c r="N214" s="9">
        <v>51</v>
      </c>
      <c r="O214" s="9">
        <v>30</v>
      </c>
      <c r="P214" s="11">
        <v>41</v>
      </c>
      <c r="Q214" s="11">
        <v>38</v>
      </c>
      <c r="R214" s="11">
        <v>38</v>
      </c>
      <c r="S214" s="11">
        <v>27</v>
      </c>
      <c r="T214" s="73">
        <v>49</v>
      </c>
      <c r="U214" s="12" t="s">
        <v>61</v>
      </c>
    </row>
    <row r="215" spans="1:21" ht="15" customHeight="1" x14ac:dyDescent="0.25">
      <c r="A215" s="12" t="s">
        <v>160</v>
      </c>
      <c r="B215" s="12" t="s">
        <v>161</v>
      </c>
      <c r="C215" s="58" t="s">
        <v>169</v>
      </c>
      <c r="D215" s="39" t="s">
        <v>61</v>
      </c>
      <c r="E215" s="39" t="s">
        <v>61</v>
      </c>
      <c r="F215" s="39">
        <v>6</v>
      </c>
      <c r="G215" s="2">
        <v>14</v>
      </c>
      <c r="H215" s="2">
        <v>32</v>
      </c>
      <c r="I215" s="2">
        <v>271</v>
      </c>
      <c r="J215" s="2">
        <v>284</v>
      </c>
      <c r="K215" s="2">
        <v>291</v>
      </c>
      <c r="L215" s="11">
        <v>292</v>
      </c>
      <c r="M215" s="11">
        <v>300</v>
      </c>
      <c r="N215" s="9">
        <v>315</v>
      </c>
      <c r="O215" s="9">
        <v>315</v>
      </c>
      <c r="P215" s="11">
        <v>325</v>
      </c>
      <c r="Q215" s="11">
        <v>332</v>
      </c>
      <c r="R215" s="11">
        <v>337</v>
      </c>
      <c r="S215" s="11">
        <v>342</v>
      </c>
      <c r="T215" s="73">
        <v>342</v>
      </c>
      <c r="U215" s="12" t="s">
        <v>61</v>
      </c>
    </row>
    <row r="216" spans="1:21" ht="15" customHeight="1" x14ac:dyDescent="0.25">
      <c r="A216" s="12" t="s">
        <v>160</v>
      </c>
      <c r="B216" s="12" t="s">
        <v>161</v>
      </c>
      <c r="C216" s="58" t="s">
        <v>299</v>
      </c>
      <c r="D216" s="39" t="s">
        <v>61</v>
      </c>
      <c r="E216" s="39" t="s">
        <v>61</v>
      </c>
      <c r="F216" s="39" t="s">
        <v>61</v>
      </c>
      <c r="G216" s="2">
        <v>26249</v>
      </c>
      <c r="H216" s="2">
        <v>62459</v>
      </c>
      <c r="I216" s="2">
        <v>97007</v>
      </c>
      <c r="J216" s="2">
        <v>126080</v>
      </c>
      <c r="K216" s="2">
        <v>154696</v>
      </c>
      <c r="L216" s="11">
        <v>286925</v>
      </c>
      <c r="M216" s="11">
        <v>324635</v>
      </c>
      <c r="N216" s="11">
        <v>304245</v>
      </c>
      <c r="O216" s="11">
        <v>135431</v>
      </c>
      <c r="P216" s="11">
        <v>116534</v>
      </c>
      <c r="Q216" s="11">
        <v>119524</v>
      </c>
      <c r="R216" s="11">
        <v>65406</v>
      </c>
      <c r="S216" s="11">
        <v>163976</v>
      </c>
      <c r="T216" s="73">
        <v>143981</v>
      </c>
      <c r="U216" s="12" t="s">
        <v>61</v>
      </c>
    </row>
    <row r="217" spans="1:21" ht="15" customHeight="1" x14ac:dyDescent="0.25">
      <c r="A217" s="12" t="s">
        <v>160</v>
      </c>
      <c r="B217" s="12" t="s">
        <v>161</v>
      </c>
      <c r="C217" s="58" t="s">
        <v>170</v>
      </c>
      <c r="D217" s="39">
        <v>83067</v>
      </c>
      <c r="E217" s="39">
        <v>94531</v>
      </c>
      <c r="F217" s="39">
        <v>103478</v>
      </c>
      <c r="G217" s="1">
        <v>106672</v>
      </c>
      <c r="H217" s="2">
        <v>113539</v>
      </c>
      <c r="I217" s="2">
        <v>121005</v>
      </c>
      <c r="J217" s="2">
        <v>129514</v>
      </c>
      <c r="K217" s="2">
        <v>139741</v>
      </c>
      <c r="L217" s="11">
        <v>150169</v>
      </c>
      <c r="M217" s="11">
        <v>159086</v>
      </c>
      <c r="N217" s="11">
        <v>166145</v>
      </c>
      <c r="O217" s="11">
        <v>183487</v>
      </c>
      <c r="P217" s="11">
        <v>177550</v>
      </c>
      <c r="Q217" s="11">
        <v>184833</v>
      </c>
      <c r="R217" s="11">
        <v>201083</v>
      </c>
      <c r="S217" s="11">
        <v>207215</v>
      </c>
      <c r="T217" s="73">
        <v>213063</v>
      </c>
      <c r="U217" s="12" t="s">
        <v>61</v>
      </c>
    </row>
    <row r="218" spans="1:21" ht="15" customHeight="1" x14ac:dyDescent="0.25">
      <c r="A218" s="12" t="s">
        <v>160</v>
      </c>
      <c r="B218" s="12" t="s">
        <v>161</v>
      </c>
      <c r="C218" s="58" t="s">
        <v>171</v>
      </c>
      <c r="D218" s="39" t="s">
        <v>61</v>
      </c>
      <c r="E218" s="39" t="s">
        <v>61</v>
      </c>
      <c r="F218" s="2">
        <v>71448</v>
      </c>
      <c r="G218" s="2">
        <v>116904</v>
      </c>
      <c r="H218" s="2">
        <v>122401</v>
      </c>
      <c r="I218" s="2">
        <v>108459</v>
      </c>
      <c r="J218" s="2">
        <v>118860</v>
      </c>
      <c r="K218" s="2">
        <v>106200</v>
      </c>
      <c r="L218" s="11">
        <v>76651</v>
      </c>
      <c r="M218" s="11">
        <v>83404</v>
      </c>
      <c r="N218" s="11">
        <v>240502</v>
      </c>
      <c r="O218" s="11">
        <v>233631</v>
      </c>
      <c r="P218" s="11">
        <v>164896</v>
      </c>
      <c r="Q218" s="11">
        <v>159566</v>
      </c>
      <c r="R218" s="11">
        <v>97472</v>
      </c>
      <c r="S218" s="11">
        <v>99442</v>
      </c>
      <c r="T218" s="73">
        <v>106838</v>
      </c>
      <c r="U218" s="12" t="s">
        <v>61</v>
      </c>
    </row>
    <row r="219" spans="1:21" ht="15" customHeight="1" x14ac:dyDescent="0.25">
      <c r="A219" s="12" t="s">
        <v>160</v>
      </c>
      <c r="B219" s="12" t="s">
        <v>161</v>
      </c>
      <c r="C219" s="58" t="s">
        <v>172</v>
      </c>
      <c r="D219" s="40" t="s">
        <v>173</v>
      </c>
      <c r="E219" s="40" t="s">
        <v>173</v>
      </c>
      <c r="F219" s="1" t="s">
        <v>173</v>
      </c>
      <c r="G219" s="1" t="s">
        <v>173</v>
      </c>
      <c r="H219" s="1" t="s">
        <v>61</v>
      </c>
      <c r="I219" s="1" t="s">
        <v>61</v>
      </c>
      <c r="J219" s="2">
        <v>72760</v>
      </c>
      <c r="K219" s="2">
        <v>135870</v>
      </c>
      <c r="L219" s="11">
        <v>103638</v>
      </c>
      <c r="M219" s="11">
        <v>95278</v>
      </c>
      <c r="N219" s="11">
        <v>107660</v>
      </c>
      <c r="O219" s="11">
        <v>99734</v>
      </c>
      <c r="P219" s="11">
        <v>83741</v>
      </c>
      <c r="Q219" s="11">
        <v>98171</v>
      </c>
      <c r="R219" s="11">
        <v>59526</v>
      </c>
      <c r="S219" s="11">
        <v>56915</v>
      </c>
      <c r="T219" s="73">
        <v>80415</v>
      </c>
      <c r="U219" s="12" t="s">
        <v>61</v>
      </c>
    </row>
    <row r="220" spans="1:21" ht="15" customHeight="1" x14ac:dyDescent="0.25">
      <c r="A220" s="12" t="s">
        <v>160</v>
      </c>
      <c r="B220" s="12" t="s">
        <v>161</v>
      </c>
      <c r="C220" s="61" t="s">
        <v>320</v>
      </c>
      <c r="D220" s="40"/>
      <c r="E220" s="40"/>
      <c r="F220" s="1"/>
      <c r="G220" s="1"/>
      <c r="H220" s="1"/>
      <c r="I220" s="1"/>
      <c r="J220" s="2"/>
      <c r="K220" s="2"/>
      <c r="L220" s="11"/>
      <c r="M220" s="11"/>
      <c r="N220" s="11"/>
      <c r="O220" s="11"/>
      <c r="P220" s="11"/>
      <c r="Q220" s="11"/>
      <c r="R220" s="11"/>
      <c r="S220" s="11"/>
      <c r="T220" s="73"/>
      <c r="U220" s="12"/>
    </row>
    <row r="221" spans="1:21" ht="15" customHeight="1" x14ac:dyDescent="0.25">
      <c r="A221" s="12" t="s">
        <v>160</v>
      </c>
      <c r="B221" s="12" t="s">
        <v>161</v>
      </c>
      <c r="C221" s="58" t="s">
        <v>174</v>
      </c>
      <c r="D221" s="41" t="s">
        <v>61</v>
      </c>
      <c r="E221" s="2">
        <v>14861</v>
      </c>
      <c r="F221" s="2">
        <v>55152</v>
      </c>
      <c r="G221" s="2">
        <v>164199</v>
      </c>
      <c r="H221" s="2">
        <v>202987</v>
      </c>
      <c r="I221" s="42">
        <v>90000</v>
      </c>
      <c r="J221" s="42">
        <v>130856</v>
      </c>
      <c r="K221" s="42">
        <v>95376</v>
      </c>
      <c r="L221" s="11">
        <v>239521</v>
      </c>
      <c r="M221" s="4">
        <v>223325</v>
      </c>
      <c r="N221" s="11">
        <v>161935</v>
      </c>
      <c r="O221" s="11">
        <v>250200</v>
      </c>
      <c r="P221" s="11">
        <v>207400</v>
      </c>
      <c r="Q221" s="43">
        <v>18000</v>
      </c>
      <c r="R221" s="43">
        <v>2027</v>
      </c>
      <c r="S221" s="43">
        <v>60000</v>
      </c>
      <c r="T221" s="91">
        <v>195240</v>
      </c>
      <c r="U221" s="12" t="s">
        <v>61</v>
      </c>
    </row>
    <row r="222" spans="1:21" ht="15" customHeight="1" x14ac:dyDescent="0.25">
      <c r="A222" s="12" t="s">
        <v>160</v>
      </c>
      <c r="B222" s="12" t="s">
        <v>161</v>
      </c>
      <c r="C222" s="58" t="s">
        <v>175</v>
      </c>
      <c r="D222" s="2">
        <v>10511</v>
      </c>
      <c r="E222" s="2">
        <v>14861</v>
      </c>
      <c r="F222" s="2">
        <v>5616</v>
      </c>
      <c r="G222" s="2">
        <v>6880</v>
      </c>
      <c r="H222" s="2">
        <v>192500</v>
      </c>
      <c r="I222" s="42">
        <v>21000</v>
      </c>
      <c r="J222" s="42">
        <v>9655</v>
      </c>
      <c r="K222" s="42">
        <v>38489</v>
      </c>
      <c r="L222" s="11">
        <v>2020</v>
      </c>
      <c r="M222" s="4">
        <v>7000</v>
      </c>
      <c r="N222" s="11">
        <v>50000</v>
      </c>
      <c r="O222" s="11">
        <v>60000</v>
      </c>
      <c r="P222" s="11">
        <v>6634</v>
      </c>
      <c r="Q222" s="43">
        <v>35671</v>
      </c>
      <c r="R222" s="43">
        <v>10641</v>
      </c>
      <c r="S222" s="43">
        <v>240000</v>
      </c>
      <c r="T222" s="91">
        <v>6054</v>
      </c>
      <c r="U222" s="12" t="s">
        <v>61</v>
      </c>
    </row>
    <row r="223" spans="1:21" ht="15" customHeight="1" x14ac:dyDescent="0.25">
      <c r="A223" s="12" t="s">
        <v>160</v>
      </c>
      <c r="B223" s="12" t="s">
        <v>161</v>
      </c>
      <c r="C223" s="58" t="s">
        <v>176</v>
      </c>
      <c r="D223" s="41" t="s">
        <v>61</v>
      </c>
      <c r="E223" s="41" t="s">
        <v>61</v>
      </c>
      <c r="F223" s="2">
        <v>18334</v>
      </c>
      <c r="G223" s="2">
        <v>54733</v>
      </c>
      <c r="H223" s="2">
        <v>259330</v>
      </c>
      <c r="I223" s="42" t="s">
        <v>61</v>
      </c>
      <c r="J223" s="42" t="s">
        <v>61</v>
      </c>
      <c r="K223" s="42" t="s">
        <v>61</v>
      </c>
      <c r="L223" s="11">
        <v>89985</v>
      </c>
      <c r="M223" s="4">
        <v>62000</v>
      </c>
      <c r="N223" s="11">
        <v>10358</v>
      </c>
      <c r="O223" s="11">
        <v>83000</v>
      </c>
      <c r="P223" s="11">
        <v>101990</v>
      </c>
      <c r="Q223" s="43">
        <v>6000</v>
      </c>
      <c r="R223" s="43">
        <v>3911.9</v>
      </c>
      <c r="S223" s="33">
        <v>28012</v>
      </c>
      <c r="T223" s="91">
        <v>46614</v>
      </c>
      <c r="U223" s="12" t="s">
        <v>61</v>
      </c>
    </row>
    <row r="224" spans="1:21" ht="15" customHeight="1" x14ac:dyDescent="0.25">
      <c r="A224" s="12" t="s">
        <v>160</v>
      </c>
      <c r="B224" s="12" t="s">
        <v>161</v>
      </c>
      <c r="C224" s="58" t="s">
        <v>177</v>
      </c>
      <c r="D224" s="41" t="s">
        <v>61</v>
      </c>
      <c r="E224" s="41" t="s">
        <v>61</v>
      </c>
      <c r="F224" s="2">
        <v>10634</v>
      </c>
      <c r="G224" s="41" t="s">
        <v>61</v>
      </c>
      <c r="H224" s="41" t="s">
        <v>61</v>
      </c>
      <c r="I224" s="42" t="s">
        <v>61</v>
      </c>
      <c r="J224" s="42" t="s">
        <v>61</v>
      </c>
      <c r="K224" s="42" t="s">
        <v>61</v>
      </c>
      <c r="L224" s="11">
        <v>88113</v>
      </c>
      <c r="M224" s="4">
        <v>62000</v>
      </c>
      <c r="N224" s="11">
        <v>14947</v>
      </c>
      <c r="O224" s="11">
        <v>83000</v>
      </c>
      <c r="P224" s="11">
        <v>69133</v>
      </c>
      <c r="Q224" s="43">
        <v>6000</v>
      </c>
      <c r="R224" s="43">
        <v>1862.53</v>
      </c>
      <c r="S224" s="51">
        <v>38071.9</v>
      </c>
      <c r="T224" s="91">
        <v>47230</v>
      </c>
      <c r="U224" s="12" t="s">
        <v>61</v>
      </c>
    </row>
    <row r="225" spans="1:21" ht="15" customHeight="1" x14ac:dyDescent="0.25">
      <c r="A225" s="10" t="s">
        <v>160</v>
      </c>
      <c r="B225" s="10" t="s">
        <v>161</v>
      </c>
      <c r="C225" s="61" t="s">
        <v>319</v>
      </c>
      <c r="D225" s="41"/>
      <c r="E225" s="41"/>
      <c r="F225" s="2"/>
      <c r="G225" s="41"/>
      <c r="H225" s="41"/>
      <c r="I225" s="42"/>
      <c r="J225" s="42"/>
      <c r="K225" s="42"/>
      <c r="L225" s="9"/>
      <c r="M225" s="7"/>
      <c r="N225" s="9"/>
      <c r="O225" s="9"/>
      <c r="P225" s="9"/>
      <c r="Q225" s="43"/>
      <c r="R225" s="43"/>
      <c r="S225" s="43"/>
      <c r="T225" s="91"/>
      <c r="U225" s="12"/>
    </row>
    <row r="226" spans="1:21" ht="15" customHeight="1" x14ac:dyDescent="0.25">
      <c r="A226" s="12" t="s">
        <v>178</v>
      </c>
      <c r="B226" s="12" t="s">
        <v>179</v>
      </c>
      <c r="C226" s="58" t="s">
        <v>180</v>
      </c>
      <c r="D226" s="37" t="s">
        <v>61</v>
      </c>
      <c r="E226" s="37" t="s">
        <v>61</v>
      </c>
      <c r="F226" s="2">
        <v>8823</v>
      </c>
      <c r="G226" s="2">
        <v>11323</v>
      </c>
      <c r="H226" s="2">
        <v>1100</v>
      </c>
      <c r="I226" s="2">
        <v>2100</v>
      </c>
      <c r="J226" s="1">
        <v>1500</v>
      </c>
      <c r="K226" s="7">
        <v>500</v>
      </c>
      <c r="L226" s="9">
        <v>0</v>
      </c>
      <c r="M226" s="11">
        <v>1200</v>
      </c>
      <c r="N226" s="2">
        <v>0</v>
      </c>
      <c r="O226" s="2">
        <v>4500</v>
      </c>
      <c r="P226" s="11">
        <v>4500</v>
      </c>
      <c r="Q226" s="11">
        <v>6000</v>
      </c>
      <c r="R226" s="2">
        <v>6000</v>
      </c>
      <c r="S226" s="2">
        <v>6000</v>
      </c>
      <c r="T226" s="90">
        <v>6000</v>
      </c>
      <c r="U226" s="12" t="s">
        <v>61</v>
      </c>
    </row>
    <row r="227" spans="1:21" ht="15" customHeight="1" x14ac:dyDescent="0.25">
      <c r="A227" s="12" t="s">
        <v>178</v>
      </c>
      <c r="B227" s="12" t="s">
        <v>179</v>
      </c>
      <c r="C227" s="58" t="s">
        <v>181</v>
      </c>
      <c r="D227" s="37" t="s">
        <v>61</v>
      </c>
      <c r="E227" s="2">
        <v>23666</v>
      </c>
      <c r="F227" s="2">
        <v>26395</v>
      </c>
      <c r="G227" s="2">
        <v>26120</v>
      </c>
      <c r="H227" s="2">
        <v>18000</v>
      </c>
      <c r="I227" s="2">
        <v>18900</v>
      </c>
      <c r="J227" s="1">
        <v>22381</v>
      </c>
      <c r="K227" s="2">
        <v>34000</v>
      </c>
      <c r="L227" s="11">
        <v>26000</v>
      </c>
      <c r="M227" s="11">
        <v>56000</v>
      </c>
      <c r="N227" s="2">
        <v>18049</v>
      </c>
      <c r="O227" s="2">
        <v>55600</v>
      </c>
      <c r="P227" s="11">
        <v>24000</v>
      </c>
      <c r="Q227" s="11">
        <v>14266</v>
      </c>
      <c r="R227" s="11">
        <v>2737</v>
      </c>
      <c r="S227" s="11">
        <v>2500</v>
      </c>
      <c r="T227" s="73">
        <v>3100</v>
      </c>
      <c r="U227" s="12" t="s">
        <v>61</v>
      </c>
    </row>
    <row r="228" spans="1:21" ht="15" customHeight="1" x14ac:dyDescent="0.25">
      <c r="A228" s="12" t="s">
        <v>178</v>
      </c>
      <c r="B228" s="12" t="s">
        <v>179</v>
      </c>
      <c r="C228" s="58" t="s">
        <v>182</v>
      </c>
      <c r="D228" s="11">
        <v>4000</v>
      </c>
      <c r="E228" s="11">
        <v>36000</v>
      </c>
      <c r="F228" s="2">
        <v>9474</v>
      </c>
      <c r="G228" s="2">
        <v>13000</v>
      </c>
      <c r="H228" s="2">
        <v>19200</v>
      </c>
      <c r="I228" s="2">
        <v>15193</v>
      </c>
      <c r="J228" s="1">
        <v>7582</v>
      </c>
      <c r="K228" s="2">
        <v>18945</v>
      </c>
      <c r="L228" s="11">
        <v>35138</v>
      </c>
      <c r="M228" s="11">
        <v>116702</v>
      </c>
      <c r="N228" s="11">
        <v>190000</v>
      </c>
      <c r="O228" s="11">
        <v>214342</v>
      </c>
      <c r="P228" s="11">
        <v>193743</v>
      </c>
      <c r="Q228" s="11">
        <v>101285</v>
      </c>
      <c r="R228" s="11">
        <v>59322</v>
      </c>
      <c r="S228" s="11">
        <v>10111</v>
      </c>
      <c r="T228" s="73">
        <v>186136</v>
      </c>
      <c r="U228" s="12" t="s">
        <v>61</v>
      </c>
    </row>
    <row r="229" spans="1:21" ht="15" customHeight="1" x14ac:dyDescent="0.25">
      <c r="A229" s="12" t="s">
        <v>178</v>
      </c>
      <c r="B229" s="12" t="s">
        <v>179</v>
      </c>
      <c r="C229" s="58" t="s">
        <v>183</v>
      </c>
      <c r="D229" s="37" t="s">
        <v>61</v>
      </c>
      <c r="E229" s="2">
        <v>6287</v>
      </c>
      <c r="F229" s="2">
        <v>16865</v>
      </c>
      <c r="G229" s="2">
        <f>+(F229-E229)/E229*100</f>
        <v>168.25194846508668</v>
      </c>
      <c r="H229" s="37" t="s">
        <v>61</v>
      </c>
      <c r="I229" s="37" t="s">
        <v>61</v>
      </c>
      <c r="J229" s="37">
        <v>362</v>
      </c>
      <c r="K229" s="1">
        <v>431</v>
      </c>
      <c r="L229" s="1">
        <v>776</v>
      </c>
      <c r="M229" s="11">
        <v>365</v>
      </c>
      <c r="N229" s="11">
        <v>634</v>
      </c>
      <c r="O229" s="11">
        <v>598</v>
      </c>
      <c r="P229" s="11">
        <v>482</v>
      </c>
      <c r="Q229" s="11">
        <v>603</v>
      </c>
      <c r="R229" s="11">
        <v>637</v>
      </c>
      <c r="S229" s="11">
        <v>703</v>
      </c>
      <c r="T229" s="73">
        <v>875</v>
      </c>
      <c r="U229" s="12" t="s">
        <v>61</v>
      </c>
    </row>
    <row r="230" spans="1:21" ht="15" customHeight="1" x14ac:dyDescent="0.25">
      <c r="A230" s="12" t="s">
        <v>178</v>
      </c>
      <c r="B230" s="12" t="s">
        <v>179</v>
      </c>
      <c r="C230" s="58" t="s">
        <v>308</v>
      </c>
      <c r="D230" s="37" t="s">
        <v>61</v>
      </c>
      <c r="E230" s="37" t="s">
        <v>61</v>
      </c>
      <c r="F230" s="37" t="s">
        <v>61</v>
      </c>
      <c r="G230" s="37" t="s">
        <v>61</v>
      </c>
      <c r="H230" s="37" t="s">
        <v>61</v>
      </c>
      <c r="I230" s="37" t="s">
        <v>61</v>
      </c>
      <c r="J230" s="1">
        <v>11224</v>
      </c>
      <c r="K230" s="1">
        <v>51000</v>
      </c>
      <c r="L230" s="1">
        <v>10165</v>
      </c>
      <c r="M230" s="11">
        <v>4947</v>
      </c>
      <c r="N230" s="11">
        <v>3883</v>
      </c>
      <c r="O230" s="11">
        <v>2643</v>
      </c>
      <c r="P230" s="11">
        <v>2228</v>
      </c>
      <c r="Q230" s="11">
        <v>3254</v>
      </c>
      <c r="R230" s="11">
        <v>3458</v>
      </c>
      <c r="S230" s="11">
        <v>5548</v>
      </c>
      <c r="T230" s="73">
        <v>7573</v>
      </c>
      <c r="U230" s="12" t="s">
        <v>61</v>
      </c>
    </row>
    <row r="231" spans="1:21" ht="15" customHeight="1" x14ac:dyDescent="0.25">
      <c r="A231" s="12" t="s">
        <v>178</v>
      </c>
      <c r="B231" s="12" t="s">
        <v>179</v>
      </c>
      <c r="C231" s="58" t="s">
        <v>184</v>
      </c>
      <c r="D231" s="37" t="s">
        <v>61</v>
      </c>
      <c r="E231" s="37" t="s">
        <v>61</v>
      </c>
      <c r="F231" s="37" t="s">
        <v>61</v>
      </c>
      <c r="G231" s="37" t="s">
        <v>61</v>
      </c>
      <c r="H231" s="37" t="s">
        <v>61</v>
      </c>
      <c r="I231" s="37" t="s">
        <v>61</v>
      </c>
      <c r="J231" s="1">
        <v>1697</v>
      </c>
      <c r="K231" s="1">
        <v>2242</v>
      </c>
      <c r="L231" s="1">
        <v>2401</v>
      </c>
      <c r="M231" s="11">
        <v>2450</v>
      </c>
      <c r="N231" s="11">
        <v>3600</v>
      </c>
      <c r="O231" s="11" t="s">
        <v>61</v>
      </c>
      <c r="P231" s="11" t="s">
        <v>61</v>
      </c>
      <c r="Q231" s="11" t="s">
        <v>61</v>
      </c>
      <c r="R231" s="11" t="s">
        <v>61</v>
      </c>
      <c r="S231" s="11" t="s">
        <v>61</v>
      </c>
      <c r="T231" s="73" t="s">
        <v>61</v>
      </c>
      <c r="U231" s="12" t="s">
        <v>61</v>
      </c>
    </row>
    <row r="232" spans="1:21" ht="15" customHeight="1" x14ac:dyDescent="0.25">
      <c r="A232" s="12" t="s">
        <v>178</v>
      </c>
      <c r="B232" s="12" t="s">
        <v>179</v>
      </c>
      <c r="C232" s="58" t="s">
        <v>185</v>
      </c>
      <c r="D232" s="44">
        <v>160</v>
      </c>
      <c r="E232" s="1">
        <v>147</v>
      </c>
      <c r="F232" s="1" t="s">
        <v>186</v>
      </c>
      <c r="G232" s="37" t="s">
        <v>61</v>
      </c>
      <c r="H232" s="37" t="s">
        <v>61</v>
      </c>
      <c r="I232" s="37" t="s">
        <v>61</v>
      </c>
      <c r="J232" s="1">
        <v>1500</v>
      </c>
      <c r="K232" s="1">
        <v>2912</v>
      </c>
      <c r="L232" s="1">
        <v>1666</v>
      </c>
      <c r="M232" s="11">
        <v>1044</v>
      </c>
      <c r="N232" s="11">
        <v>2700</v>
      </c>
      <c r="O232" s="11">
        <v>2714</v>
      </c>
      <c r="P232" s="11">
        <v>17088</v>
      </c>
      <c r="Q232" s="11">
        <v>19023</v>
      </c>
      <c r="R232" s="11">
        <v>16540</v>
      </c>
      <c r="S232" s="11">
        <v>20574</v>
      </c>
      <c r="T232" s="73">
        <v>24844</v>
      </c>
      <c r="U232" s="12" t="s">
        <v>61</v>
      </c>
    </row>
    <row r="233" spans="1:21" ht="15" customHeight="1" x14ac:dyDescent="0.25">
      <c r="A233" s="12" t="s">
        <v>178</v>
      </c>
      <c r="B233" s="12" t="s">
        <v>179</v>
      </c>
      <c r="C233" s="58" t="s">
        <v>185</v>
      </c>
      <c r="D233" s="1">
        <v>4500</v>
      </c>
      <c r="E233" s="1">
        <v>5100</v>
      </c>
      <c r="F233" s="1">
        <v>7000</v>
      </c>
      <c r="G233" s="2">
        <v>5505</v>
      </c>
      <c r="H233" s="2">
        <v>4820</v>
      </c>
      <c r="I233" s="2">
        <v>3160</v>
      </c>
      <c r="J233" s="2">
        <v>879</v>
      </c>
      <c r="K233" s="1">
        <v>2983</v>
      </c>
      <c r="L233" s="1">
        <v>588</v>
      </c>
      <c r="M233" s="11">
        <v>2082</v>
      </c>
      <c r="N233" s="11">
        <v>1055</v>
      </c>
      <c r="O233" s="11">
        <v>3028</v>
      </c>
      <c r="P233" s="11">
        <v>5287</v>
      </c>
      <c r="Q233" s="11">
        <v>7002</v>
      </c>
      <c r="R233" s="11">
        <v>5081</v>
      </c>
      <c r="S233" s="11">
        <v>5930</v>
      </c>
      <c r="T233" s="73">
        <v>8073</v>
      </c>
      <c r="U233" s="12" t="s">
        <v>61</v>
      </c>
    </row>
    <row r="234" spans="1:21" ht="15" customHeight="1" x14ac:dyDescent="0.25">
      <c r="A234" s="12" t="s">
        <v>178</v>
      </c>
      <c r="B234" s="12" t="s">
        <v>179</v>
      </c>
      <c r="C234" s="58" t="s">
        <v>187</v>
      </c>
      <c r="D234" s="37">
        <v>5</v>
      </c>
      <c r="E234" s="37">
        <v>5</v>
      </c>
      <c r="F234" s="37">
        <v>5</v>
      </c>
      <c r="G234" s="37">
        <v>5</v>
      </c>
      <c r="H234" s="37">
        <v>5</v>
      </c>
      <c r="I234" s="37">
        <v>5</v>
      </c>
      <c r="J234" s="37">
        <v>5</v>
      </c>
      <c r="K234" s="2">
        <v>5</v>
      </c>
      <c r="L234" s="2">
        <v>6</v>
      </c>
      <c r="M234" s="11">
        <v>6</v>
      </c>
      <c r="N234" s="11">
        <v>3</v>
      </c>
      <c r="O234" s="11">
        <v>3</v>
      </c>
      <c r="P234" s="11">
        <v>3</v>
      </c>
      <c r="Q234" s="11">
        <v>3</v>
      </c>
      <c r="R234" s="11">
        <v>3</v>
      </c>
      <c r="S234" s="11">
        <v>3</v>
      </c>
      <c r="T234" s="73">
        <v>4</v>
      </c>
      <c r="U234" s="12" t="s">
        <v>61</v>
      </c>
    </row>
    <row r="235" spans="1:21" ht="15" customHeight="1" x14ac:dyDescent="0.25">
      <c r="A235" s="10" t="s">
        <v>178</v>
      </c>
      <c r="B235" s="10" t="s">
        <v>179</v>
      </c>
      <c r="C235" s="62" t="s">
        <v>282</v>
      </c>
      <c r="D235" s="37"/>
      <c r="E235" s="37"/>
      <c r="F235" s="37"/>
      <c r="G235" s="37"/>
      <c r="H235" s="37"/>
      <c r="I235" s="37"/>
      <c r="J235" s="37"/>
      <c r="K235" s="2"/>
      <c r="L235" s="2"/>
      <c r="M235" s="11"/>
      <c r="N235" s="11"/>
      <c r="O235" s="11"/>
      <c r="P235" s="11"/>
      <c r="Q235" s="11"/>
      <c r="R235" s="11"/>
      <c r="S235" s="11"/>
      <c r="T235" s="73"/>
      <c r="U235" s="12"/>
    </row>
    <row r="236" spans="1:21" ht="15" customHeight="1" x14ac:dyDescent="0.25">
      <c r="A236" s="12" t="s">
        <v>188</v>
      </c>
      <c r="B236" s="12" t="s">
        <v>189</v>
      </c>
      <c r="C236" s="58" t="s">
        <v>190</v>
      </c>
      <c r="D236" s="37" t="s">
        <v>191</v>
      </c>
      <c r="E236" s="7" t="s">
        <v>191</v>
      </c>
      <c r="F236" s="37" t="s">
        <v>191</v>
      </c>
      <c r="G236" s="37" t="s">
        <v>191</v>
      </c>
      <c r="H236" s="37" t="s">
        <v>191</v>
      </c>
      <c r="I236" s="37" t="s">
        <v>191</v>
      </c>
      <c r="J236" s="37" t="s">
        <v>191</v>
      </c>
      <c r="K236" s="37" t="s">
        <v>191</v>
      </c>
      <c r="L236" s="9" t="s">
        <v>191</v>
      </c>
      <c r="M236" s="9" t="s">
        <v>191</v>
      </c>
      <c r="N236" s="9" t="s">
        <v>191</v>
      </c>
      <c r="O236" s="9" t="s">
        <v>191</v>
      </c>
      <c r="P236" s="9" t="s">
        <v>191</v>
      </c>
      <c r="Q236" s="9" t="s">
        <v>191</v>
      </c>
      <c r="R236" s="9" t="s">
        <v>191</v>
      </c>
      <c r="S236" s="9" t="s">
        <v>191</v>
      </c>
      <c r="T236" s="88" t="s">
        <v>191</v>
      </c>
      <c r="U236" s="12" t="s">
        <v>61</v>
      </c>
    </row>
    <row r="237" spans="1:21" ht="15" customHeight="1" x14ac:dyDescent="0.25">
      <c r="A237" s="12" t="s">
        <v>188</v>
      </c>
      <c r="B237" s="12" t="s">
        <v>189</v>
      </c>
      <c r="C237" s="58" t="s">
        <v>190</v>
      </c>
      <c r="D237" s="37" t="s">
        <v>192</v>
      </c>
      <c r="E237" s="7" t="s">
        <v>192</v>
      </c>
      <c r="F237" s="37" t="s">
        <v>192</v>
      </c>
      <c r="G237" s="37" t="s">
        <v>192</v>
      </c>
      <c r="H237" s="37" t="s">
        <v>192</v>
      </c>
      <c r="I237" s="37" t="s">
        <v>192</v>
      </c>
      <c r="J237" s="37" t="s">
        <v>192</v>
      </c>
      <c r="K237" s="37" t="s">
        <v>192</v>
      </c>
      <c r="L237" s="9" t="s">
        <v>192</v>
      </c>
      <c r="M237" s="9" t="s">
        <v>192</v>
      </c>
      <c r="N237" s="9" t="s">
        <v>192</v>
      </c>
      <c r="O237" s="9" t="s">
        <v>192</v>
      </c>
      <c r="P237" s="9" t="s">
        <v>192</v>
      </c>
      <c r="Q237" s="9" t="s">
        <v>192</v>
      </c>
      <c r="R237" s="9" t="s">
        <v>192</v>
      </c>
      <c r="S237" s="9" t="s">
        <v>192</v>
      </c>
      <c r="T237" s="88" t="s">
        <v>192</v>
      </c>
      <c r="U237" s="12" t="s">
        <v>61</v>
      </c>
    </row>
    <row r="238" spans="1:21" ht="15" customHeight="1" x14ac:dyDescent="0.25">
      <c r="A238" s="12" t="s">
        <v>188</v>
      </c>
      <c r="B238" s="12" t="s">
        <v>189</v>
      </c>
      <c r="C238" s="58" t="s">
        <v>193</v>
      </c>
      <c r="D238" s="37" t="s">
        <v>309</v>
      </c>
      <c r="E238" s="7" t="s">
        <v>309</v>
      </c>
      <c r="F238" s="37" t="s">
        <v>309</v>
      </c>
      <c r="G238" s="37" t="s">
        <v>309</v>
      </c>
      <c r="H238" s="37" t="s">
        <v>309</v>
      </c>
      <c r="I238" s="37" t="s">
        <v>309</v>
      </c>
      <c r="J238" s="37" t="s">
        <v>309</v>
      </c>
      <c r="K238" s="37" t="s">
        <v>309</v>
      </c>
      <c r="L238" s="9" t="s">
        <v>194</v>
      </c>
      <c r="M238" s="9" t="s">
        <v>194</v>
      </c>
      <c r="N238" s="9" t="s">
        <v>194</v>
      </c>
      <c r="O238" s="9" t="s">
        <v>194</v>
      </c>
      <c r="P238" s="9" t="s">
        <v>194</v>
      </c>
      <c r="Q238" s="9" t="s">
        <v>194</v>
      </c>
      <c r="R238" s="9" t="s">
        <v>194</v>
      </c>
      <c r="S238" s="9" t="s">
        <v>321</v>
      </c>
      <c r="T238" s="88" t="s">
        <v>321</v>
      </c>
      <c r="U238" s="12" t="s">
        <v>61</v>
      </c>
    </row>
    <row r="239" spans="1:21" ht="15" customHeight="1" x14ac:dyDescent="0.25">
      <c r="A239" s="12" t="s">
        <v>188</v>
      </c>
      <c r="B239" s="12" t="s">
        <v>189</v>
      </c>
      <c r="C239" s="58" t="s">
        <v>193</v>
      </c>
      <c r="D239" s="37" t="s">
        <v>195</v>
      </c>
      <c r="E239" s="7" t="s">
        <v>195</v>
      </c>
      <c r="F239" s="37" t="s">
        <v>195</v>
      </c>
      <c r="G239" s="37" t="s">
        <v>195</v>
      </c>
      <c r="H239" s="37" t="s">
        <v>195</v>
      </c>
      <c r="I239" s="37" t="s">
        <v>195</v>
      </c>
      <c r="J239" s="37" t="s">
        <v>195</v>
      </c>
      <c r="K239" s="37" t="s">
        <v>195</v>
      </c>
      <c r="L239" s="9" t="s">
        <v>196</v>
      </c>
      <c r="M239" s="7" t="s">
        <v>197</v>
      </c>
      <c r="N239" s="7" t="s">
        <v>198</v>
      </c>
      <c r="O239" s="7" t="s">
        <v>198</v>
      </c>
      <c r="P239" s="7" t="s">
        <v>198</v>
      </c>
      <c r="Q239" s="7" t="s">
        <v>271</v>
      </c>
      <c r="R239" s="7" t="s">
        <v>277</v>
      </c>
      <c r="S239" s="7" t="s">
        <v>322</v>
      </c>
      <c r="T239" s="92" t="s">
        <v>322</v>
      </c>
      <c r="U239" s="12" t="s">
        <v>61</v>
      </c>
    </row>
    <row r="240" spans="1:21" ht="15" customHeight="1" x14ac:dyDescent="0.25">
      <c r="A240" s="12" t="s">
        <v>188</v>
      </c>
      <c r="B240" s="12" t="s">
        <v>189</v>
      </c>
      <c r="C240" s="58" t="s">
        <v>199</v>
      </c>
      <c r="D240" s="37">
        <v>0</v>
      </c>
      <c r="E240" s="37">
        <v>0</v>
      </c>
      <c r="F240" s="37">
        <v>0</v>
      </c>
      <c r="G240" s="37">
        <v>0</v>
      </c>
      <c r="H240" s="37">
        <v>0</v>
      </c>
      <c r="I240" s="37">
        <v>0</v>
      </c>
      <c r="J240" s="37">
        <v>0</v>
      </c>
      <c r="K240" s="37">
        <v>0</v>
      </c>
      <c r="L240" s="9">
        <v>135</v>
      </c>
      <c r="M240" s="9">
        <v>125</v>
      </c>
      <c r="N240" s="9">
        <v>108</v>
      </c>
      <c r="O240" s="9">
        <v>124</v>
      </c>
      <c r="P240" s="9">
        <v>137</v>
      </c>
      <c r="Q240" s="9">
        <v>121</v>
      </c>
      <c r="R240" s="9">
        <v>96</v>
      </c>
      <c r="S240" s="9">
        <v>126</v>
      </c>
      <c r="T240" s="88">
        <v>118</v>
      </c>
      <c r="U240" s="12" t="s">
        <v>61</v>
      </c>
    </row>
    <row r="241" spans="1:21" ht="15" customHeight="1" x14ac:dyDescent="0.25">
      <c r="A241" s="12" t="s">
        <v>188</v>
      </c>
      <c r="B241" s="12" t="s">
        <v>189</v>
      </c>
      <c r="C241" s="58" t="s">
        <v>200</v>
      </c>
      <c r="D241" s="37">
        <v>0</v>
      </c>
      <c r="E241" s="37">
        <v>0</v>
      </c>
      <c r="F241" s="37">
        <v>0</v>
      </c>
      <c r="G241" s="37">
        <v>0</v>
      </c>
      <c r="H241" s="37">
        <v>0</v>
      </c>
      <c r="I241" s="37">
        <v>0</v>
      </c>
      <c r="J241" s="37">
        <v>0</v>
      </c>
      <c r="K241" s="37">
        <v>0</v>
      </c>
      <c r="L241" s="9">
        <v>318</v>
      </c>
      <c r="M241" s="9">
        <v>323</v>
      </c>
      <c r="N241" s="9">
        <v>206</v>
      </c>
      <c r="O241" s="9">
        <v>301</v>
      </c>
      <c r="P241" s="9">
        <v>358</v>
      </c>
      <c r="Q241" s="9">
        <v>316</v>
      </c>
      <c r="R241" s="9">
        <v>349</v>
      </c>
      <c r="S241" s="9">
        <v>358</v>
      </c>
      <c r="T241" s="88">
        <v>371</v>
      </c>
      <c r="U241" s="12" t="s">
        <v>61</v>
      </c>
    </row>
    <row r="242" spans="1:21" ht="15" customHeight="1" x14ac:dyDescent="0.25">
      <c r="A242" s="12" t="s">
        <v>188</v>
      </c>
      <c r="B242" s="12" t="s">
        <v>189</v>
      </c>
      <c r="C242" s="6" t="s">
        <v>376</v>
      </c>
      <c r="D242" s="37">
        <v>631</v>
      </c>
      <c r="E242" s="37">
        <v>743</v>
      </c>
      <c r="F242" s="37">
        <v>202</v>
      </c>
      <c r="G242" s="37">
        <v>52</v>
      </c>
      <c r="H242" s="37">
        <v>44</v>
      </c>
      <c r="I242" s="37">
        <v>42</v>
      </c>
      <c r="J242" s="37">
        <v>70</v>
      </c>
      <c r="K242" s="37">
        <v>113</v>
      </c>
      <c r="L242" s="7">
        <v>453</v>
      </c>
      <c r="M242" s="7">
        <v>448</v>
      </c>
      <c r="N242" s="7">
        <v>314</v>
      </c>
      <c r="O242" s="7">
        <v>425</v>
      </c>
      <c r="P242" s="7">
        <f>+SUM(P240:P241)</f>
        <v>495</v>
      </c>
      <c r="Q242" s="7">
        <f>+SUM(Q240:Q241)</f>
        <v>437</v>
      </c>
      <c r="R242" s="7">
        <v>445</v>
      </c>
      <c r="S242" s="7">
        <v>484</v>
      </c>
      <c r="T242" s="92">
        <v>489</v>
      </c>
      <c r="U242" s="12" t="s">
        <v>61</v>
      </c>
    </row>
    <row r="243" spans="1:21" ht="15" customHeight="1" x14ac:dyDescent="0.25">
      <c r="A243" s="12" t="s">
        <v>188</v>
      </c>
      <c r="B243" s="12" t="s">
        <v>189</v>
      </c>
      <c r="C243" s="58" t="s">
        <v>201</v>
      </c>
      <c r="D243" s="37">
        <v>0</v>
      </c>
      <c r="E243" s="37">
        <v>0</v>
      </c>
      <c r="F243" s="37">
        <v>0</v>
      </c>
      <c r="G243" s="37">
        <v>0</v>
      </c>
      <c r="H243" s="37">
        <v>0</v>
      </c>
      <c r="I243" s="37">
        <v>0</v>
      </c>
      <c r="J243" s="37">
        <v>0</v>
      </c>
      <c r="K243" s="37">
        <v>0</v>
      </c>
      <c r="L243" s="9">
        <v>75</v>
      </c>
      <c r="M243" s="9">
        <v>115</v>
      </c>
      <c r="N243" s="9">
        <v>97</v>
      </c>
      <c r="O243" s="9">
        <v>110</v>
      </c>
      <c r="P243" s="9">
        <v>141</v>
      </c>
      <c r="Q243" s="9">
        <v>121</v>
      </c>
      <c r="R243" s="9">
        <v>96</v>
      </c>
      <c r="S243" s="9">
        <v>110</v>
      </c>
      <c r="T243" s="88">
        <v>118</v>
      </c>
      <c r="U243" s="12" t="s">
        <v>61</v>
      </c>
    </row>
    <row r="244" spans="1:21" ht="15" customHeight="1" x14ac:dyDescent="0.25">
      <c r="A244" s="12" t="s">
        <v>188</v>
      </c>
      <c r="B244" s="12" t="s">
        <v>189</v>
      </c>
      <c r="C244" s="58" t="s">
        <v>202</v>
      </c>
      <c r="D244" s="37">
        <v>0</v>
      </c>
      <c r="E244" s="37">
        <v>0</v>
      </c>
      <c r="F244" s="37">
        <v>0</v>
      </c>
      <c r="G244" s="37">
        <v>0</v>
      </c>
      <c r="H244" s="37">
        <v>0</v>
      </c>
      <c r="I244" s="37">
        <v>0</v>
      </c>
      <c r="J244" s="37">
        <v>0</v>
      </c>
      <c r="K244" s="37">
        <v>0</v>
      </c>
      <c r="L244" s="9">
        <v>30</v>
      </c>
      <c r="M244" s="9">
        <v>128</v>
      </c>
      <c r="N244" s="9">
        <v>275</v>
      </c>
      <c r="O244" s="9">
        <v>181</v>
      </c>
      <c r="P244" s="9">
        <v>163</v>
      </c>
      <c r="Q244" s="9">
        <v>195</v>
      </c>
      <c r="R244" s="9">
        <v>349</v>
      </c>
      <c r="S244" s="9">
        <v>358</v>
      </c>
      <c r="T244" s="88">
        <v>371</v>
      </c>
      <c r="U244" s="12" t="s">
        <v>61</v>
      </c>
    </row>
    <row r="245" spans="1:21" ht="15" customHeight="1" x14ac:dyDescent="0.25">
      <c r="A245" s="12" t="s">
        <v>188</v>
      </c>
      <c r="B245" s="12" t="s">
        <v>189</v>
      </c>
      <c r="C245" s="6" t="s">
        <v>270</v>
      </c>
      <c r="D245" s="37">
        <v>791</v>
      </c>
      <c r="E245" s="37">
        <v>761</v>
      </c>
      <c r="F245" s="37">
        <v>45</v>
      </c>
      <c r="G245" s="37">
        <v>85</v>
      </c>
      <c r="H245" s="37">
        <v>433</v>
      </c>
      <c r="I245" s="37">
        <v>330</v>
      </c>
      <c r="J245" s="37">
        <v>12</v>
      </c>
      <c r="K245" s="37" t="s">
        <v>272</v>
      </c>
      <c r="L245" s="7">
        <v>105</v>
      </c>
      <c r="M245" s="7">
        <v>243</v>
      </c>
      <c r="N245" s="7">
        <v>372</v>
      </c>
      <c r="O245" s="7">
        <f>SUM(O243:O244)</f>
        <v>291</v>
      </c>
      <c r="P245" s="7">
        <f>SUM(P243:P244)</f>
        <v>304</v>
      </c>
      <c r="Q245" s="7">
        <f>SUM(Q243:Q244)</f>
        <v>316</v>
      </c>
      <c r="R245" s="7">
        <v>445</v>
      </c>
      <c r="S245" s="7">
        <v>468</v>
      </c>
      <c r="T245" s="92">
        <v>489</v>
      </c>
      <c r="U245" s="12" t="s">
        <v>61</v>
      </c>
    </row>
    <row r="246" spans="1:21" ht="15" customHeight="1" x14ac:dyDescent="0.25">
      <c r="A246" s="12" t="s">
        <v>188</v>
      </c>
      <c r="B246" s="12" t="s">
        <v>189</v>
      </c>
      <c r="C246" s="58" t="s">
        <v>203</v>
      </c>
      <c r="D246" s="8" t="s">
        <v>61</v>
      </c>
      <c r="E246" s="8" t="s">
        <v>61</v>
      </c>
      <c r="F246" s="8" t="s">
        <v>61</v>
      </c>
      <c r="G246" s="8" t="s">
        <v>61</v>
      </c>
      <c r="H246" s="8" t="s">
        <v>61</v>
      </c>
      <c r="I246" s="8" t="s">
        <v>61</v>
      </c>
      <c r="J246" s="8">
        <v>128</v>
      </c>
      <c r="K246" s="8">
        <v>140</v>
      </c>
      <c r="L246" s="8">
        <v>180</v>
      </c>
      <c r="M246" s="11">
        <v>118</v>
      </c>
      <c r="N246" s="9">
        <v>97</v>
      </c>
      <c r="O246" s="9">
        <v>110</v>
      </c>
      <c r="P246" s="43">
        <v>141</v>
      </c>
      <c r="Q246" s="43">
        <v>121</v>
      </c>
      <c r="R246" s="43">
        <v>96</v>
      </c>
      <c r="S246" s="43">
        <v>124</v>
      </c>
      <c r="T246" s="91">
        <v>139</v>
      </c>
      <c r="U246" s="12" t="s">
        <v>61</v>
      </c>
    </row>
    <row r="247" spans="1:21" ht="15" customHeight="1" x14ac:dyDescent="0.25">
      <c r="A247" s="12" t="s">
        <v>188</v>
      </c>
      <c r="B247" s="12" t="s">
        <v>189</v>
      </c>
      <c r="C247" s="58" t="s">
        <v>204</v>
      </c>
      <c r="D247" s="1" t="s">
        <v>61</v>
      </c>
      <c r="E247" s="1" t="s">
        <v>61</v>
      </c>
      <c r="F247" s="1" t="s">
        <v>61</v>
      </c>
      <c r="G247" s="1" t="s">
        <v>61</v>
      </c>
      <c r="H247" s="1" t="s">
        <v>61</v>
      </c>
      <c r="I247" s="1" t="s">
        <v>61</v>
      </c>
      <c r="J247" s="1" t="s">
        <v>61</v>
      </c>
      <c r="K247" s="1" t="s">
        <v>61</v>
      </c>
      <c r="L247" s="11">
        <v>30</v>
      </c>
      <c r="M247" s="11">
        <v>121</v>
      </c>
      <c r="N247" s="9">
        <v>275</v>
      </c>
      <c r="O247" s="9">
        <v>181</v>
      </c>
      <c r="P247" s="43">
        <v>163</v>
      </c>
      <c r="Q247" s="43">
        <v>195</v>
      </c>
      <c r="R247" s="43">
        <v>349</v>
      </c>
      <c r="S247" s="43">
        <v>268</v>
      </c>
      <c r="T247" s="91">
        <v>364</v>
      </c>
      <c r="U247" s="12" t="s">
        <v>61</v>
      </c>
    </row>
    <row r="248" spans="1:21" ht="15" customHeight="1" x14ac:dyDescent="0.25">
      <c r="A248" s="10" t="s">
        <v>188</v>
      </c>
      <c r="B248" s="10" t="s">
        <v>189</v>
      </c>
      <c r="C248" s="3" t="s">
        <v>375</v>
      </c>
      <c r="D248" s="1"/>
      <c r="E248" s="1"/>
      <c r="F248" s="1"/>
      <c r="G248" s="1"/>
      <c r="H248" s="1"/>
      <c r="I248" s="1"/>
      <c r="J248" s="1"/>
      <c r="K248" s="1"/>
      <c r="L248" s="11"/>
      <c r="M248" s="11"/>
      <c r="N248" s="9"/>
      <c r="O248" s="9"/>
      <c r="P248" s="43"/>
      <c r="Q248" s="43"/>
      <c r="R248" s="43"/>
      <c r="S248" s="43"/>
      <c r="T248" s="91"/>
      <c r="U248" s="12"/>
    </row>
    <row r="249" spans="1:21" ht="15" customHeight="1" x14ac:dyDescent="0.25">
      <c r="A249" s="12" t="s">
        <v>205</v>
      </c>
      <c r="B249" s="12" t="s">
        <v>206</v>
      </c>
      <c r="C249" s="58" t="s">
        <v>207</v>
      </c>
      <c r="D249" s="37" t="s">
        <v>61</v>
      </c>
      <c r="E249" s="37" t="s">
        <v>61</v>
      </c>
      <c r="F249" s="37" t="s">
        <v>61</v>
      </c>
      <c r="G249" s="37" t="s">
        <v>61</v>
      </c>
      <c r="H249" s="37" t="s">
        <v>61</v>
      </c>
      <c r="I249" s="37" t="s">
        <v>61</v>
      </c>
      <c r="J249" s="37" t="s">
        <v>61</v>
      </c>
      <c r="K249" s="37" t="s">
        <v>61</v>
      </c>
      <c r="L249" s="9">
        <v>41.9</v>
      </c>
      <c r="M249" s="9">
        <v>41.9</v>
      </c>
      <c r="N249" s="9">
        <v>41.9</v>
      </c>
      <c r="O249" s="9">
        <v>41.9</v>
      </c>
      <c r="P249" s="45">
        <v>41.9</v>
      </c>
      <c r="Q249" s="9">
        <v>41.9</v>
      </c>
      <c r="R249" s="9">
        <v>44.4</v>
      </c>
      <c r="S249" s="9">
        <v>44.4</v>
      </c>
      <c r="T249" s="88">
        <v>44.4</v>
      </c>
      <c r="U249" s="12" t="s">
        <v>61</v>
      </c>
    </row>
    <row r="250" spans="1:21" ht="15" customHeight="1" x14ac:dyDescent="0.25">
      <c r="A250" s="12" t="s">
        <v>205</v>
      </c>
      <c r="B250" s="12" t="s">
        <v>206</v>
      </c>
      <c r="C250" s="58" t="s">
        <v>208</v>
      </c>
      <c r="D250" s="37" t="s">
        <v>61</v>
      </c>
      <c r="E250" s="37" t="s">
        <v>61</v>
      </c>
      <c r="F250" s="37" t="s">
        <v>61</v>
      </c>
      <c r="G250" s="37" t="s">
        <v>61</v>
      </c>
      <c r="H250" s="37" t="s">
        <v>61</v>
      </c>
      <c r="I250" s="37" t="s">
        <v>61</v>
      </c>
      <c r="J250" s="37">
        <v>2</v>
      </c>
      <c r="K250" s="37">
        <v>2</v>
      </c>
      <c r="L250" s="37">
        <v>2</v>
      </c>
      <c r="M250" s="37">
        <v>2</v>
      </c>
      <c r="N250" s="37">
        <v>2</v>
      </c>
      <c r="O250" s="37">
        <v>2</v>
      </c>
      <c r="P250" s="11">
        <v>2</v>
      </c>
      <c r="Q250" s="37">
        <v>2</v>
      </c>
      <c r="R250" s="37">
        <v>2</v>
      </c>
      <c r="S250" s="37">
        <v>2</v>
      </c>
      <c r="T250" s="93">
        <v>2</v>
      </c>
      <c r="U250" s="12" t="s">
        <v>61</v>
      </c>
    </row>
    <row r="251" spans="1:21" ht="15" customHeight="1" x14ac:dyDescent="0.25">
      <c r="A251" s="12" t="s">
        <v>205</v>
      </c>
      <c r="B251" s="12" t="s">
        <v>206</v>
      </c>
      <c r="C251" s="58" t="s">
        <v>310</v>
      </c>
      <c r="D251" s="37" t="s">
        <v>61</v>
      </c>
      <c r="E251" s="37" t="s">
        <v>61</v>
      </c>
      <c r="F251" s="37" t="s">
        <v>61</v>
      </c>
      <c r="G251" s="37" t="s">
        <v>61</v>
      </c>
      <c r="H251" s="37" t="s">
        <v>61</v>
      </c>
      <c r="I251" s="37" t="s">
        <v>61</v>
      </c>
      <c r="J251" s="37" t="s">
        <v>61</v>
      </c>
      <c r="K251" s="37" t="s">
        <v>61</v>
      </c>
      <c r="L251" s="11">
        <v>1835</v>
      </c>
      <c r="M251" s="11">
        <v>1835</v>
      </c>
      <c r="N251" s="11">
        <v>1835</v>
      </c>
      <c r="O251" s="11">
        <v>1835</v>
      </c>
      <c r="P251" s="11">
        <v>1835</v>
      </c>
      <c r="Q251" s="11">
        <v>1835</v>
      </c>
      <c r="R251" s="11">
        <v>1878</v>
      </c>
      <c r="S251" s="11">
        <v>1878</v>
      </c>
      <c r="T251" s="73">
        <v>1878</v>
      </c>
      <c r="U251" s="12" t="s">
        <v>61</v>
      </c>
    </row>
    <row r="252" spans="1:21" ht="15" customHeight="1" x14ac:dyDescent="0.25">
      <c r="A252" s="12" t="s">
        <v>205</v>
      </c>
      <c r="B252" s="12" t="s">
        <v>206</v>
      </c>
      <c r="C252" s="58" t="s">
        <v>209</v>
      </c>
      <c r="D252" s="37" t="s">
        <v>61</v>
      </c>
      <c r="E252" s="37" t="s">
        <v>61</v>
      </c>
      <c r="F252" s="37" t="s">
        <v>61</v>
      </c>
      <c r="G252" s="37" t="s">
        <v>61</v>
      </c>
      <c r="H252" s="37" t="s">
        <v>61</v>
      </c>
      <c r="I252" s="37" t="s">
        <v>61</v>
      </c>
      <c r="J252" s="37" t="s">
        <v>61</v>
      </c>
      <c r="K252" s="37" t="s">
        <v>61</v>
      </c>
      <c r="L252" s="11">
        <v>29538</v>
      </c>
      <c r="M252" s="11">
        <v>29538</v>
      </c>
      <c r="N252" s="11">
        <v>29538</v>
      </c>
      <c r="O252" s="11">
        <v>29538</v>
      </c>
      <c r="P252" s="11">
        <v>29538</v>
      </c>
      <c r="Q252" s="11">
        <v>29538</v>
      </c>
      <c r="R252" s="11">
        <v>29538</v>
      </c>
      <c r="S252" s="11">
        <v>29538</v>
      </c>
      <c r="T252" s="73">
        <v>29538</v>
      </c>
      <c r="U252" s="12" t="s">
        <v>61</v>
      </c>
    </row>
    <row r="253" spans="1:21" ht="15" customHeight="1" x14ac:dyDescent="0.25">
      <c r="A253" s="12" t="s">
        <v>205</v>
      </c>
      <c r="B253" s="12" t="s">
        <v>206</v>
      </c>
      <c r="C253" s="58" t="s">
        <v>210</v>
      </c>
      <c r="D253" s="37" t="s">
        <v>61</v>
      </c>
      <c r="E253" s="37" t="s">
        <v>61</v>
      </c>
      <c r="F253" s="37" t="s">
        <v>61</v>
      </c>
      <c r="G253" s="37" t="s">
        <v>61</v>
      </c>
      <c r="H253" s="37" t="s">
        <v>61</v>
      </c>
      <c r="I253" s="37" t="s">
        <v>61</v>
      </c>
      <c r="J253" s="37" t="s">
        <v>61</v>
      </c>
      <c r="K253" s="37" t="s">
        <v>61</v>
      </c>
      <c r="L253" s="7" t="s">
        <v>211</v>
      </c>
      <c r="M253" s="7" t="s">
        <v>211</v>
      </c>
      <c r="N253" s="7" t="s">
        <v>211</v>
      </c>
      <c r="O253" s="7" t="s">
        <v>211</v>
      </c>
      <c r="P253" s="7" t="s">
        <v>211</v>
      </c>
      <c r="Q253" s="7" t="s">
        <v>211</v>
      </c>
      <c r="R253" s="9" t="s">
        <v>211</v>
      </c>
      <c r="S253" s="9" t="s">
        <v>211</v>
      </c>
      <c r="T253" s="88">
        <v>8.6199999999999992</v>
      </c>
      <c r="U253" s="12" t="s">
        <v>61</v>
      </c>
    </row>
    <row r="254" spans="1:21" ht="15" customHeight="1" x14ac:dyDescent="0.25">
      <c r="A254" s="12" t="s">
        <v>205</v>
      </c>
      <c r="B254" s="12" t="s">
        <v>206</v>
      </c>
      <c r="C254" s="58" t="s">
        <v>212</v>
      </c>
      <c r="D254" s="37" t="s">
        <v>61</v>
      </c>
      <c r="E254" s="37" t="s">
        <v>61</v>
      </c>
      <c r="F254" s="37" t="s">
        <v>61</v>
      </c>
      <c r="G254" s="37" t="s">
        <v>61</v>
      </c>
      <c r="H254" s="37" t="s">
        <v>61</v>
      </c>
      <c r="I254" s="37" t="s">
        <v>61</v>
      </c>
      <c r="J254" s="37" t="s">
        <v>61</v>
      </c>
      <c r="K254" s="37" t="s">
        <v>61</v>
      </c>
      <c r="L254" s="9">
        <v>324</v>
      </c>
      <c r="M254" s="9">
        <v>324</v>
      </c>
      <c r="N254" s="9">
        <v>324</v>
      </c>
      <c r="O254" s="9">
        <v>324</v>
      </c>
      <c r="P254" s="11">
        <v>324</v>
      </c>
      <c r="Q254" s="11">
        <v>324</v>
      </c>
      <c r="R254" s="9">
        <v>324</v>
      </c>
      <c r="S254" s="9">
        <v>324</v>
      </c>
      <c r="T254" s="88">
        <v>324</v>
      </c>
      <c r="U254" s="12" t="s">
        <v>61</v>
      </c>
    </row>
    <row r="255" spans="1:21" ht="15" customHeight="1" x14ac:dyDescent="0.25">
      <c r="A255" s="12" t="s">
        <v>205</v>
      </c>
      <c r="B255" s="12" t="s">
        <v>206</v>
      </c>
      <c r="C255" s="58" t="s">
        <v>213</v>
      </c>
      <c r="D255" s="4">
        <v>406</v>
      </c>
      <c r="E255" s="4">
        <v>251</v>
      </c>
      <c r="F255" s="4">
        <v>478</v>
      </c>
      <c r="G255" s="4">
        <v>479</v>
      </c>
      <c r="H255" s="4">
        <v>402</v>
      </c>
      <c r="I255" s="4">
        <v>574</v>
      </c>
      <c r="J255" s="4">
        <v>603</v>
      </c>
      <c r="K255" s="4">
        <v>349</v>
      </c>
      <c r="L255" s="9">
        <v>972</v>
      </c>
      <c r="M255" s="9">
        <v>294</v>
      </c>
      <c r="N255" s="9">
        <v>407</v>
      </c>
      <c r="O255" s="9">
        <v>407</v>
      </c>
      <c r="P255" s="11">
        <v>831</v>
      </c>
      <c r="Q255" s="11">
        <v>977</v>
      </c>
      <c r="R255" s="9">
        <v>733</v>
      </c>
      <c r="S255" s="9">
        <v>867</v>
      </c>
      <c r="T255" s="88">
        <v>764</v>
      </c>
      <c r="U255" s="12" t="s">
        <v>61</v>
      </c>
    </row>
    <row r="256" spans="1:21" ht="15" customHeight="1" x14ac:dyDescent="0.25">
      <c r="A256" s="12" t="s">
        <v>205</v>
      </c>
      <c r="B256" s="12" t="s">
        <v>206</v>
      </c>
      <c r="C256" s="58" t="s">
        <v>311</v>
      </c>
      <c r="D256" s="37" t="s">
        <v>61</v>
      </c>
      <c r="E256" s="37" t="s">
        <v>61</v>
      </c>
      <c r="F256" s="2">
        <v>319</v>
      </c>
      <c r="G256" s="2">
        <v>1400</v>
      </c>
      <c r="H256" s="37" t="s">
        <v>61</v>
      </c>
      <c r="I256" s="37" t="s">
        <v>61</v>
      </c>
      <c r="J256" s="37" t="s">
        <v>61</v>
      </c>
      <c r="K256" s="2">
        <v>610</v>
      </c>
      <c r="L256" s="9">
        <v>723</v>
      </c>
      <c r="M256" s="9">
        <v>817</v>
      </c>
      <c r="N256" s="9">
        <v>531</v>
      </c>
      <c r="O256" s="9">
        <v>449</v>
      </c>
      <c r="P256" s="11">
        <v>401</v>
      </c>
      <c r="Q256" s="11">
        <v>408</v>
      </c>
      <c r="R256" s="11">
        <v>339</v>
      </c>
      <c r="S256" s="11">
        <v>370</v>
      </c>
      <c r="T256" s="73">
        <v>349</v>
      </c>
      <c r="U256" s="12" t="s">
        <v>61</v>
      </c>
    </row>
    <row r="257" spans="1:21" ht="15" customHeight="1" x14ac:dyDescent="0.25">
      <c r="A257" s="12" t="s">
        <v>205</v>
      </c>
      <c r="B257" s="12" t="s">
        <v>206</v>
      </c>
      <c r="C257" s="58" t="s">
        <v>214</v>
      </c>
      <c r="D257" s="2">
        <v>696</v>
      </c>
      <c r="E257" s="2">
        <v>633</v>
      </c>
      <c r="F257" s="37" t="s">
        <v>61</v>
      </c>
      <c r="G257" s="37" t="s">
        <v>61</v>
      </c>
      <c r="H257" s="37" t="s">
        <v>61</v>
      </c>
      <c r="I257" s="37" t="s">
        <v>61</v>
      </c>
      <c r="J257" s="37" t="s">
        <v>61</v>
      </c>
      <c r="K257" s="37" t="s">
        <v>61</v>
      </c>
      <c r="L257" s="9">
        <v>737</v>
      </c>
      <c r="M257" s="11">
        <v>1534</v>
      </c>
      <c r="N257" s="11">
        <v>1008</v>
      </c>
      <c r="O257" s="11">
        <v>1071</v>
      </c>
      <c r="P257" s="11">
        <v>280</v>
      </c>
      <c r="Q257" s="11">
        <v>318</v>
      </c>
      <c r="R257" s="9">
        <v>150</v>
      </c>
      <c r="S257" s="9">
        <v>163</v>
      </c>
      <c r="T257" s="88">
        <v>210</v>
      </c>
      <c r="U257" s="12" t="s">
        <v>61</v>
      </c>
    </row>
    <row r="258" spans="1:21" ht="15" customHeight="1" x14ac:dyDescent="0.25">
      <c r="A258" s="12" t="s">
        <v>205</v>
      </c>
      <c r="B258" s="12" t="s">
        <v>206</v>
      </c>
      <c r="C258" s="58" t="s">
        <v>215</v>
      </c>
      <c r="D258" s="46" t="s">
        <v>216</v>
      </c>
      <c r="E258" s="46" t="s">
        <v>216</v>
      </c>
      <c r="F258" s="46" t="s">
        <v>216</v>
      </c>
      <c r="G258" s="46" t="s">
        <v>216</v>
      </c>
      <c r="H258" s="37" t="s">
        <v>61</v>
      </c>
      <c r="I258" s="2">
        <v>1650</v>
      </c>
      <c r="J258" s="2">
        <v>1650</v>
      </c>
      <c r="K258" s="37">
        <v>2077</v>
      </c>
      <c r="L258" s="11">
        <v>1164</v>
      </c>
      <c r="M258" s="11">
        <v>1585</v>
      </c>
      <c r="N258" s="9">
        <v>160</v>
      </c>
      <c r="O258" s="9">
        <v>218</v>
      </c>
      <c r="P258" s="11">
        <v>151</v>
      </c>
      <c r="Q258" s="11">
        <v>536</v>
      </c>
      <c r="R258" s="9">
        <v>0</v>
      </c>
      <c r="S258" s="9">
        <v>0</v>
      </c>
      <c r="T258" s="88">
        <v>0</v>
      </c>
      <c r="U258" s="12" t="s">
        <v>61</v>
      </c>
    </row>
    <row r="259" spans="1:21" ht="15" customHeight="1" x14ac:dyDescent="0.25">
      <c r="A259" s="12" t="s">
        <v>205</v>
      </c>
      <c r="B259" s="12" t="s">
        <v>206</v>
      </c>
      <c r="C259" s="58" t="s">
        <v>217</v>
      </c>
      <c r="D259" s="37" t="s">
        <v>61</v>
      </c>
      <c r="E259" s="37" t="s">
        <v>61</v>
      </c>
      <c r="F259" s="37" t="s">
        <v>61</v>
      </c>
      <c r="G259" s="37" t="s">
        <v>61</v>
      </c>
      <c r="H259" s="37" t="s">
        <v>61</v>
      </c>
      <c r="I259" s="37" t="s">
        <v>61</v>
      </c>
      <c r="J259" s="37" t="s">
        <v>61</v>
      </c>
      <c r="K259" s="37" t="s">
        <v>61</v>
      </c>
      <c r="L259" s="1">
        <v>1434</v>
      </c>
      <c r="M259" s="9">
        <v>0</v>
      </c>
      <c r="N259" s="9">
        <v>0</v>
      </c>
      <c r="O259" s="9">
        <v>0</v>
      </c>
      <c r="P259" s="11">
        <v>0</v>
      </c>
      <c r="Q259" s="11">
        <v>0</v>
      </c>
      <c r="R259" s="9">
        <v>0</v>
      </c>
      <c r="S259" s="9">
        <v>0</v>
      </c>
      <c r="T259" s="88">
        <v>0</v>
      </c>
      <c r="U259" s="12" t="s">
        <v>61</v>
      </c>
    </row>
    <row r="260" spans="1:21" ht="15" customHeight="1" x14ac:dyDescent="0.25">
      <c r="A260" s="12" t="s">
        <v>205</v>
      </c>
      <c r="B260" s="12" t="s">
        <v>206</v>
      </c>
      <c r="C260" s="58" t="s">
        <v>218</v>
      </c>
      <c r="D260" s="9">
        <v>68</v>
      </c>
      <c r="E260" s="9">
        <v>70</v>
      </c>
      <c r="F260" s="37" t="s">
        <v>61</v>
      </c>
      <c r="G260" s="37" t="s">
        <v>61</v>
      </c>
      <c r="H260" s="37" t="s">
        <v>61</v>
      </c>
      <c r="I260" s="37" t="s">
        <v>61</v>
      </c>
      <c r="J260" s="37" t="s">
        <v>61</v>
      </c>
      <c r="K260" s="37" t="s">
        <v>61</v>
      </c>
      <c r="L260" s="1">
        <v>3411</v>
      </c>
      <c r="M260" s="11">
        <v>11710</v>
      </c>
      <c r="N260" s="11">
        <v>20483</v>
      </c>
      <c r="O260" s="11">
        <v>29244</v>
      </c>
      <c r="P260" s="11">
        <v>47567</v>
      </c>
      <c r="Q260" s="11">
        <v>1755</v>
      </c>
      <c r="R260" s="11">
        <v>1000</v>
      </c>
      <c r="S260" s="11">
        <v>1001</v>
      </c>
      <c r="T260" s="73">
        <v>10256</v>
      </c>
      <c r="U260" s="12" t="s">
        <v>61</v>
      </c>
    </row>
    <row r="261" spans="1:21" ht="15" customHeight="1" x14ac:dyDescent="0.25">
      <c r="A261" s="10" t="s">
        <v>205</v>
      </c>
      <c r="B261" s="10" t="s">
        <v>206</v>
      </c>
      <c r="C261" s="62" t="s">
        <v>283</v>
      </c>
      <c r="D261" s="9"/>
      <c r="E261" s="9"/>
      <c r="F261" s="37"/>
      <c r="G261" s="37"/>
      <c r="H261" s="37"/>
      <c r="I261" s="37"/>
      <c r="J261" s="37"/>
      <c r="K261" s="37"/>
      <c r="L261" s="1"/>
      <c r="M261" s="11"/>
      <c r="N261" s="11"/>
      <c r="O261" s="11"/>
      <c r="P261" s="11"/>
      <c r="Q261" s="11"/>
      <c r="R261" s="11"/>
      <c r="S261" s="11"/>
      <c r="T261" s="73"/>
      <c r="U261" s="12"/>
    </row>
    <row r="262" spans="1:21" ht="15" customHeight="1" x14ac:dyDescent="0.25">
      <c r="A262" s="10" t="s">
        <v>205</v>
      </c>
      <c r="B262" s="10" t="s">
        <v>206</v>
      </c>
      <c r="C262" s="62" t="s">
        <v>284</v>
      </c>
      <c r="D262" s="9"/>
      <c r="E262" s="9"/>
      <c r="F262" s="37"/>
      <c r="G262" s="37"/>
      <c r="H262" s="37"/>
      <c r="I262" s="37"/>
      <c r="J262" s="37"/>
      <c r="K262" s="37"/>
      <c r="L262" s="1"/>
      <c r="M262" s="11"/>
      <c r="N262" s="11"/>
      <c r="O262" s="11"/>
      <c r="P262" s="11"/>
      <c r="Q262" s="11"/>
      <c r="R262" s="11"/>
      <c r="S262" s="11"/>
      <c r="T262" s="73"/>
      <c r="U262" s="12"/>
    </row>
    <row r="263" spans="1:21" ht="15" customHeight="1" x14ac:dyDescent="0.25">
      <c r="A263" s="10" t="s">
        <v>205</v>
      </c>
      <c r="B263" s="10" t="s">
        <v>206</v>
      </c>
      <c r="C263" s="62" t="s">
        <v>374</v>
      </c>
      <c r="D263" s="9"/>
      <c r="E263" s="9"/>
      <c r="F263" s="37"/>
      <c r="G263" s="37"/>
      <c r="H263" s="37"/>
      <c r="I263" s="37"/>
      <c r="J263" s="37"/>
      <c r="K263" s="37"/>
      <c r="L263" s="1"/>
      <c r="M263" s="11"/>
      <c r="N263" s="11"/>
      <c r="O263" s="11"/>
      <c r="P263" s="11"/>
      <c r="Q263" s="11"/>
      <c r="R263" s="11"/>
      <c r="S263" s="11"/>
      <c r="T263" s="73"/>
      <c r="U263" s="12"/>
    </row>
    <row r="264" spans="1:21" ht="15" customHeight="1" x14ac:dyDescent="0.25">
      <c r="A264" s="12" t="s">
        <v>219</v>
      </c>
      <c r="B264" s="12" t="s">
        <v>220</v>
      </c>
      <c r="C264" s="58" t="s">
        <v>221</v>
      </c>
      <c r="D264" s="47">
        <v>0</v>
      </c>
      <c r="E264" s="47">
        <v>0</v>
      </c>
      <c r="F264" s="48">
        <v>50</v>
      </c>
      <c r="G264" s="48">
        <v>81</v>
      </c>
      <c r="H264" s="11">
        <v>151</v>
      </c>
      <c r="I264" s="11">
        <v>661</v>
      </c>
      <c r="J264" s="49" t="s">
        <v>61</v>
      </c>
      <c r="K264" s="11">
        <v>300</v>
      </c>
      <c r="L264" s="11">
        <v>125</v>
      </c>
      <c r="M264" s="11">
        <v>23</v>
      </c>
      <c r="N264" s="11">
        <v>12421</v>
      </c>
      <c r="O264" s="11">
        <v>610</v>
      </c>
      <c r="P264" s="11">
        <v>16160</v>
      </c>
      <c r="Q264" s="4">
        <v>0</v>
      </c>
      <c r="R264" s="4">
        <v>2700</v>
      </c>
      <c r="S264" s="4">
        <v>2556</v>
      </c>
      <c r="T264" s="75">
        <v>424</v>
      </c>
      <c r="U264" s="12" t="s">
        <v>61</v>
      </c>
    </row>
    <row r="265" spans="1:21" ht="15" customHeight="1" x14ac:dyDescent="0.25">
      <c r="A265" s="12" t="s">
        <v>219</v>
      </c>
      <c r="B265" s="12" t="s">
        <v>220</v>
      </c>
      <c r="C265" s="58" t="s">
        <v>222</v>
      </c>
      <c r="D265" s="49" t="s">
        <v>61</v>
      </c>
      <c r="E265" s="49" t="s">
        <v>61</v>
      </c>
      <c r="F265" s="49" t="s">
        <v>61</v>
      </c>
      <c r="G265" s="49" t="s">
        <v>61</v>
      </c>
      <c r="H265" s="11">
        <v>120</v>
      </c>
      <c r="I265" s="49" t="s">
        <v>61</v>
      </c>
      <c r="J265" s="49" t="s">
        <v>61</v>
      </c>
      <c r="K265" s="11">
        <v>615</v>
      </c>
      <c r="L265" s="11">
        <v>1712</v>
      </c>
      <c r="M265" s="11">
        <v>973</v>
      </c>
      <c r="N265" s="11">
        <v>156</v>
      </c>
      <c r="O265" s="11">
        <v>300</v>
      </c>
      <c r="P265" s="11">
        <v>457</v>
      </c>
      <c r="Q265" s="11">
        <v>497</v>
      </c>
      <c r="R265" s="4">
        <v>933</v>
      </c>
      <c r="S265" s="4">
        <v>1242</v>
      </c>
      <c r="T265" s="75">
        <v>972</v>
      </c>
      <c r="U265" s="12" t="s">
        <v>61</v>
      </c>
    </row>
    <row r="266" spans="1:21" ht="15" customHeight="1" x14ac:dyDescent="0.25">
      <c r="A266" s="12" t="s">
        <v>219</v>
      </c>
      <c r="B266" s="12" t="s">
        <v>220</v>
      </c>
      <c r="C266" s="58" t="s">
        <v>223</v>
      </c>
      <c r="D266" s="49" t="s">
        <v>61</v>
      </c>
      <c r="E266" s="49" t="s">
        <v>61</v>
      </c>
      <c r="F266" s="49" t="s">
        <v>61</v>
      </c>
      <c r="G266" s="49" t="s">
        <v>61</v>
      </c>
      <c r="H266" s="49" t="s">
        <v>61</v>
      </c>
      <c r="I266" s="11">
        <v>289</v>
      </c>
      <c r="J266" s="11">
        <v>323</v>
      </c>
      <c r="K266" s="11">
        <v>143</v>
      </c>
      <c r="L266" s="11">
        <v>679</v>
      </c>
      <c r="M266" s="11">
        <v>599</v>
      </c>
      <c r="N266" s="11">
        <v>592.70000000000005</v>
      </c>
      <c r="O266" s="11">
        <v>300</v>
      </c>
      <c r="P266" s="11">
        <v>244</v>
      </c>
      <c r="Q266" s="45">
        <v>290.3</v>
      </c>
      <c r="R266" s="4">
        <v>233</v>
      </c>
      <c r="S266" s="4">
        <v>268.7</v>
      </c>
      <c r="T266" s="75">
        <v>262</v>
      </c>
      <c r="U266" s="12" t="s">
        <v>61</v>
      </c>
    </row>
    <row r="267" spans="1:21" ht="15" customHeight="1" x14ac:dyDescent="0.25">
      <c r="A267" s="12" t="s">
        <v>219</v>
      </c>
      <c r="B267" s="12" t="s">
        <v>220</v>
      </c>
      <c r="C267" s="58" t="s">
        <v>224</v>
      </c>
      <c r="D267" s="49">
        <v>0</v>
      </c>
      <c r="E267" s="49">
        <v>0</v>
      </c>
      <c r="F267" s="11">
        <v>0</v>
      </c>
      <c r="G267" s="11">
        <v>0</v>
      </c>
      <c r="H267" s="11">
        <v>0</v>
      </c>
      <c r="I267" s="11">
        <v>15</v>
      </c>
      <c r="J267" s="49">
        <v>0</v>
      </c>
      <c r="K267" s="11">
        <v>22</v>
      </c>
      <c r="L267" s="11">
        <v>0</v>
      </c>
      <c r="M267" s="43">
        <v>0</v>
      </c>
      <c r="N267" s="43">
        <v>0</v>
      </c>
      <c r="O267" s="11">
        <v>15</v>
      </c>
      <c r="P267" s="11">
        <v>0</v>
      </c>
      <c r="Q267" s="4" t="s">
        <v>273</v>
      </c>
      <c r="R267" s="4" t="s">
        <v>61</v>
      </c>
      <c r="S267" s="4" t="s">
        <v>61</v>
      </c>
      <c r="T267" s="75" t="s">
        <v>61</v>
      </c>
      <c r="U267" s="12" t="s">
        <v>61</v>
      </c>
    </row>
    <row r="268" spans="1:21" ht="15" customHeight="1" x14ac:dyDescent="0.25">
      <c r="A268" s="12" t="s">
        <v>219</v>
      </c>
      <c r="B268" s="12" t="s">
        <v>220</v>
      </c>
      <c r="C268" s="58" t="s">
        <v>225</v>
      </c>
      <c r="D268" s="49" t="s">
        <v>61</v>
      </c>
      <c r="E268" s="49" t="s">
        <v>61</v>
      </c>
      <c r="F268" s="11">
        <v>0</v>
      </c>
      <c r="G268" s="11">
        <v>50</v>
      </c>
      <c r="H268" s="11">
        <v>70</v>
      </c>
      <c r="I268" s="11">
        <v>488</v>
      </c>
      <c r="J268" s="49" t="s">
        <v>61</v>
      </c>
      <c r="K268" s="11">
        <v>0</v>
      </c>
      <c r="L268" s="4">
        <v>0</v>
      </c>
      <c r="M268" s="11">
        <v>4</v>
      </c>
      <c r="N268" s="11">
        <v>1</v>
      </c>
      <c r="O268" s="11">
        <v>1</v>
      </c>
      <c r="P268" s="11">
        <v>1</v>
      </c>
      <c r="Q268" s="11">
        <v>1</v>
      </c>
      <c r="R268" s="4">
        <v>1</v>
      </c>
      <c r="S268" s="4">
        <v>1</v>
      </c>
      <c r="T268" s="75">
        <v>2</v>
      </c>
      <c r="U268" s="12" t="s">
        <v>61</v>
      </c>
    </row>
    <row r="269" spans="1:21" ht="15" customHeight="1" x14ac:dyDescent="0.25">
      <c r="A269" s="12" t="s">
        <v>219</v>
      </c>
      <c r="B269" s="12" t="s">
        <v>220</v>
      </c>
      <c r="C269" s="58" t="s">
        <v>312</v>
      </c>
      <c r="D269" s="49" t="s">
        <v>61</v>
      </c>
      <c r="E269" s="49" t="s">
        <v>61</v>
      </c>
      <c r="F269" s="11">
        <v>0</v>
      </c>
      <c r="G269" s="11">
        <v>4000</v>
      </c>
      <c r="H269" s="11">
        <v>6111</v>
      </c>
      <c r="I269" s="11">
        <v>7927</v>
      </c>
      <c r="J269" s="49" t="s">
        <v>61</v>
      </c>
      <c r="K269" s="11">
        <v>1142</v>
      </c>
      <c r="L269" s="4">
        <v>1866</v>
      </c>
      <c r="M269" s="11">
        <v>593</v>
      </c>
      <c r="N269" s="11">
        <v>689</v>
      </c>
      <c r="O269" s="33">
        <v>1012</v>
      </c>
      <c r="P269" s="33">
        <v>917</v>
      </c>
      <c r="Q269" s="40">
        <v>585</v>
      </c>
      <c r="R269" s="4">
        <v>2128</v>
      </c>
      <c r="S269" s="4">
        <v>702</v>
      </c>
      <c r="T269" s="75">
        <v>410</v>
      </c>
      <c r="U269" s="12" t="s">
        <v>61</v>
      </c>
    </row>
    <row r="270" spans="1:21" ht="15" customHeight="1" x14ac:dyDescent="0.25">
      <c r="A270" s="12" t="s">
        <v>219</v>
      </c>
      <c r="B270" s="12" t="s">
        <v>220</v>
      </c>
      <c r="C270" s="58" t="s">
        <v>226</v>
      </c>
      <c r="D270" s="49" t="s">
        <v>61</v>
      </c>
      <c r="E270" s="49" t="s">
        <v>61</v>
      </c>
      <c r="F270" s="11">
        <v>0</v>
      </c>
      <c r="G270" s="11">
        <v>4000</v>
      </c>
      <c r="H270" s="11">
        <v>6111</v>
      </c>
      <c r="I270" s="11">
        <v>7927</v>
      </c>
      <c r="J270" s="49" t="s">
        <v>61</v>
      </c>
      <c r="K270" s="11">
        <v>1002</v>
      </c>
      <c r="L270" s="4">
        <v>4368</v>
      </c>
      <c r="M270" s="11">
        <v>1608</v>
      </c>
      <c r="N270" s="11">
        <v>1177</v>
      </c>
      <c r="O270" s="11">
        <v>6596</v>
      </c>
      <c r="P270" s="11">
        <v>5776</v>
      </c>
      <c r="Q270" s="11">
        <v>3135</v>
      </c>
      <c r="R270" s="4">
        <v>8349</v>
      </c>
      <c r="S270" s="4">
        <v>1415</v>
      </c>
      <c r="T270" s="75">
        <v>1572</v>
      </c>
      <c r="U270" s="12" t="s">
        <v>61</v>
      </c>
    </row>
    <row r="271" spans="1:21" ht="15" customHeight="1" x14ac:dyDescent="0.25">
      <c r="A271" s="10" t="s">
        <v>219</v>
      </c>
      <c r="B271" s="10" t="s">
        <v>220</v>
      </c>
      <c r="C271" s="3" t="s">
        <v>285</v>
      </c>
      <c r="D271" s="49"/>
      <c r="E271" s="49"/>
      <c r="F271" s="11"/>
      <c r="G271" s="11"/>
      <c r="H271" s="11"/>
      <c r="I271" s="11"/>
      <c r="J271" s="49"/>
      <c r="K271" s="11"/>
      <c r="L271" s="4"/>
      <c r="M271" s="11"/>
      <c r="N271" s="11"/>
      <c r="O271" s="11"/>
      <c r="P271" s="11"/>
      <c r="Q271" s="11"/>
      <c r="R271" s="4"/>
      <c r="S271" s="4"/>
      <c r="T271" s="75"/>
      <c r="U271" s="12"/>
    </row>
    <row r="272" spans="1:21" ht="15" customHeight="1" x14ac:dyDescent="0.25">
      <c r="A272" s="10" t="s">
        <v>219</v>
      </c>
      <c r="B272" s="10" t="s">
        <v>220</v>
      </c>
      <c r="C272" s="63" t="s">
        <v>286</v>
      </c>
      <c r="D272" s="49"/>
      <c r="E272" s="49"/>
      <c r="F272" s="11"/>
      <c r="G272" s="11"/>
      <c r="H272" s="11"/>
      <c r="I272" s="11"/>
      <c r="J272" s="49"/>
      <c r="K272" s="11"/>
      <c r="L272" s="4"/>
      <c r="M272" s="11"/>
      <c r="N272" s="11"/>
      <c r="O272" s="11"/>
      <c r="P272" s="11"/>
      <c r="Q272" s="11"/>
      <c r="R272" s="4"/>
      <c r="S272" s="4"/>
      <c r="T272" s="75"/>
      <c r="U272" s="12"/>
    </row>
    <row r="273" spans="1:21" ht="15" customHeight="1" x14ac:dyDescent="0.25">
      <c r="A273" s="12" t="s">
        <v>227</v>
      </c>
      <c r="B273" s="12" t="s">
        <v>228</v>
      </c>
      <c r="C273" s="58" t="s">
        <v>229</v>
      </c>
      <c r="D273" s="4">
        <v>13700</v>
      </c>
      <c r="E273" s="4">
        <v>15000</v>
      </c>
      <c r="F273" s="4">
        <v>21000</v>
      </c>
      <c r="G273" s="4">
        <v>75000</v>
      </c>
      <c r="H273" s="4">
        <v>74890</v>
      </c>
      <c r="I273" s="4">
        <v>74900</v>
      </c>
      <c r="J273" s="4">
        <v>13000</v>
      </c>
      <c r="K273" s="11">
        <v>15300</v>
      </c>
      <c r="L273" s="11">
        <v>20700</v>
      </c>
      <c r="M273" s="11">
        <v>5409</v>
      </c>
      <c r="N273" s="11">
        <v>46285</v>
      </c>
      <c r="O273" s="11">
        <v>46030</v>
      </c>
      <c r="P273" s="11">
        <v>46720</v>
      </c>
      <c r="Q273" s="33">
        <v>51462</v>
      </c>
      <c r="R273" s="33">
        <v>51432</v>
      </c>
      <c r="S273" s="33">
        <v>51551</v>
      </c>
      <c r="T273" s="81">
        <v>54169</v>
      </c>
      <c r="U273" s="12" t="s">
        <v>61</v>
      </c>
    </row>
    <row r="274" spans="1:21" ht="15" customHeight="1" x14ac:dyDescent="0.25">
      <c r="A274" s="12" t="s">
        <v>227</v>
      </c>
      <c r="B274" s="12" t="s">
        <v>228</v>
      </c>
      <c r="C274" s="58" t="s">
        <v>230</v>
      </c>
      <c r="D274" s="15">
        <v>120</v>
      </c>
      <c r="E274" s="1">
        <v>99</v>
      </c>
      <c r="F274" s="4">
        <v>118</v>
      </c>
      <c r="G274" s="26">
        <v>138</v>
      </c>
      <c r="H274" s="9">
        <v>121</v>
      </c>
      <c r="I274" s="50" t="s">
        <v>61</v>
      </c>
      <c r="J274" s="50">
        <v>0</v>
      </c>
      <c r="K274" s="9">
        <v>0</v>
      </c>
      <c r="L274" s="11">
        <v>0</v>
      </c>
      <c r="M274" s="11">
        <v>0</v>
      </c>
      <c r="N274" s="11">
        <v>3</v>
      </c>
      <c r="O274" s="11">
        <v>3</v>
      </c>
      <c r="P274" s="11">
        <v>3</v>
      </c>
      <c r="Q274" s="33">
        <v>5</v>
      </c>
      <c r="R274" s="33">
        <v>1</v>
      </c>
      <c r="S274" s="33">
        <v>7</v>
      </c>
      <c r="T274" s="81">
        <v>5</v>
      </c>
      <c r="U274" s="12" t="s">
        <v>61</v>
      </c>
    </row>
    <row r="275" spans="1:21" ht="15" customHeight="1" x14ac:dyDescent="0.25">
      <c r="A275" s="12" t="s">
        <v>227</v>
      </c>
      <c r="B275" s="12" t="s">
        <v>228</v>
      </c>
      <c r="C275" s="58" t="s">
        <v>231</v>
      </c>
      <c r="D275" s="50" t="s">
        <v>61</v>
      </c>
      <c r="E275" s="1">
        <v>3000</v>
      </c>
      <c r="F275" s="4">
        <v>3811</v>
      </c>
      <c r="G275" s="4">
        <v>2460</v>
      </c>
      <c r="H275" s="4">
        <v>5728</v>
      </c>
      <c r="I275" s="4">
        <v>2589</v>
      </c>
      <c r="J275" s="4">
        <v>4185</v>
      </c>
      <c r="K275" s="11">
        <v>6065</v>
      </c>
      <c r="L275" s="11">
        <v>28991</v>
      </c>
      <c r="M275" s="11">
        <v>10678</v>
      </c>
      <c r="N275" s="11">
        <v>3413</v>
      </c>
      <c r="O275" s="11">
        <v>6359</v>
      </c>
      <c r="P275" s="11">
        <v>9963</v>
      </c>
      <c r="Q275" s="33">
        <v>12131</v>
      </c>
      <c r="R275" s="11">
        <f>469+3411+900+230+2698+5247+80+154+600</f>
        <v>13789</v>
      </c>
      <c r="S275" s="11">
        <v>9294</v>
      </c>
      <c r="T275" s="73" t="s">
        <v>61</v>
      </c>
      <c r="U275" s="12" t="s">
        <v>61</v>
      </c>
    </row>
    <row r="276" spans="1:21" ht="15" customHeight="1" x14ac:dyDescent="0.25">
      <c r="A276" s="12" t="s">
        <v>227</v>
      </c>
      <c r="B276" s="12" t="s">
        <v>228</v>
      </c>
      <c r="C276" s="58" t="s">
        <v>232</v>
      </c>
      <c r="D276" s="50" t="s">
        <v>61</v>
      </c>
      <c r="E276" s="50" t="s">
        <v>61</v>
      </c>
      <c r="F276" s="4">
        <v>3800</v>
      </c>
      <c r="G276" s="4">
        <v>3750</v>
      </c>
      <c r="H276" s="4">
        <v>2500</v>
      </c>
      <c r="I276" s="4">
        <v>123</v>
      </c>
      <c r="J276" s="50" t="s">
        <v>61</v>
      </c>
      <c r="K276" s="7" t="s">
        <v>61</v>
      </c>
      <c r="L276" s="11">
        <v>243</v>
      </c>
      <c r="M276" s="11">
        <v>760</v>
      </c>
      <c r="N276" s="11">
        <v>2213</v>
      </c>
      <c r="O276" s="11">
        <v>2245</v>
      </c>
      <c r="P276" s="11">
        <v>1803</v>
      </c>
      <c r="Q276" s="33">
        <v>2235</v>
      </c>
      <c r="R276" s="11">
        <v>780</v>
      </c>
      <c r="S276" s="11">
        <v>3197</v>
      </c>
      <c r="T276" s="73">
        <v>16285</v>
      </c>
      <c r="U276" s="12" t="s">
        <v>61</v>
      </c>
    </row>
    <row r="277" spans="1:21" ht="15" customHeight="1" x14ac:dyDescent="0.25">
      <c r="A277" s="12" t="s">
        <v>227</v>
      </c>
      <c r="B277" s="12" t="s">
        <v>228</v>
      </c>
      <c r="C277" s="58" t="s">
        <v>300</v>
      </c>
      <c r="D277" s="4">
        <v>4372</v>
      </c>
      <c r="E277" s="4">
        <v>17000</v>
      </c>
      <c r="F277" s="4">
        <v>20355</v>
      </c>
      <c r="G277" s="4">
        <v>23815</v>
      </c>
      <c r="H277" s="4">
        <v>32070</v>
      </c>
      <c r="I277" s="4">
        <v>17015</v>
      </c>
      <c r="J277" s="4">
        <v>23701</v>
      </c>
      <c r="K277" s="11">
        <v>29152</v>
      </c>
      <c r="L277" s="11">
        <v>32352</v>
      </c>
      <c r="M277" s="11">
        <v>32000</v>
      </c>
      <c r="N277" s="11">
        <v>31429</v>
      </c>
      <c r="O277" s="11">
        <v>34773</v>
      </c>
      <c r="P277" s="11">
        <v>38514</v>
      </c>
      <c r="Q277" s="33">
        <v>40175</v>
      </c>
      <c r="R277" s="33">
        <v>47485</v>
      </c>
      <c r="S277" s="33">
        <v>51885</v>
      </c>
      <c r="T277" s="81">
        <v>54763</v>
      </c>
      <c r="U277" s="12" t="s">
        <v>61</v>
      </c>
    </row>
    <row r="278" spans="1:21" ht="15" customHeight="1" x14ac:dyDescent="0.25">
      <c r="A278" s="12" t="s">
        <v>227</v>
      </c>
      <c r="B278" s="12" t="s">
        <v>228</v>
      </c>
      <c r="C278" s="58" t="s">
        <v>233</v>
      </c>
      <c r="D278" s="4">
        <v>4372</v>
      </c>
      <c r="E278" s="1">
        <v>7117</v>
      </c>
      <c r="F278" s="4">
        <v>13000</v>
      </c>
      <c r="G278" s="4">
        <v>15000</v>
      </c>
      <c r="H278" s="4">
        <v>15000</v>
      </c>
      <c r="I278" s="4">
        <v>3500</v>
      </c>
      <c r="J278" s="50" t="s">
        <v>61</v>
      </c>
      <c r="K278" s="11">
        <v>4965</v>
      </c>
      <c r="L278" s="11">
        <v>6180</v>
      </c>
      <c r="M278" s="11">
        <v>7054</v>
      </c>
      <c r="N278" s="11">
        <v>7671</v>
      </c>
      <c r="O278" s="11">
        <v>10227</v>
      </c>
      <c r="P278" s="11">
        <v>11379</v>
      </c>
      <c r="Q278" s="33">
        <v>9506</v>
      </c>
      <c r="R278" s="33">
        <v>8014</v>
      </c>
      <c r="S278" s="33">
        <v>8354</v>
      </c>
      <c r="T278" s="81">
        <v>9290</v>
      </c>
      <c r="U278" s="12" t="s">
        <v>61</v>
      </c>
    </row>
    <row r="279" spans="1:21" ht="15" customHeight="1" x14ac:dyDescent="0.25">
      <c r="A279" s="12" t="s">
        <v>227</v>
      </c>
      <c r="B279" s="12" t="s">
        <v>228</v>
      </c>
      <c r="C279" s="58" t="s">
        <v>301</v>
      </c>
      <c r="D279" s="4">
        <v>190</v>
      </c>
      <c r="E279" s="4">
        <v>192</v>
      </c>
      <c r="F279" s="4">
        <v>197</v>
      </c>
      <c r="G279" s="50" t="s">
        <v>61</v>
      </c>
      <c r="H279" s="50" t="s">
        <v>61</v>
      </c>
      <c r="I279" s="50" t="s">
        <v>61</v>
      </c>
      <c r="J279" s="4">
        <v>300</v>
      </c>
      <c r="K279" s="4">
        <v>250</v>
      </c>
      <c r="L279" s="11">
        <v>375</v>
      </c>
      <c r="M279" s="11">
        <v>120</v>
      </c>
      <c r="N279" s="11">
        <v>350</v>
      </c>
      <c r="O279" s="11">
        <v>120</v>
      </c>
      <c r="P279" s="11">
        <v>110</v>
      </c>
      <c r="Q279" s="33">
        <v>106</v>
      </c>
      <c r="R279" s="33">
        <v>85</v>
      </c>
      <c r="S279" s="33">
        <v>79</v>
      </c>
      <c r="T279" s="81">
        <v>112</v>
      </c>
      <c r="U279" s="12" t="s">
        <v>61</v>
      </c>
    </row>
    <row r="280" spans="1:21" ht="15" customHeight="1" x14ac:dyDescent="0.25">
      <c r="A280" s="12" t="s">
        <v>227</v>
      </c>
      <c r="B280" s="12" t="s">
        <v>228</v>
      </c>
      <c r="C280" s="58" t="s">
        <v>234</v>
      </c>
      <c r="D280" s="4">
        <v>3000</v>
      </c>
      <c r="E280" s="4">
        <v>8600</v>
      </c>
      <c r="F280" s="4">
        <v>10065</v>
      </c>
      <c r="G280" s="4">
        <v>8964</v>
      </c>
      <c r="H280" s="4">
        <v>25000</v>
      </c>
      <c r="I280" s="4">
        <v>19200</v>
      </c>
      <c r="J280" s="4">
        <v>60213</v>
      </c>
      <c r="K280" s="11">
        <v>73133</v>
      </c>
      <c r="L280" s="11">
        <v>59493</v>
      </c>
      <c r="M280" s="11">
        <v>43335</v>
      </c>
      <c r="N280" s="11">
        <v>49456</v>
      </c>
      <c r="O280" s="11">
        <v>44796</v>
      </c>
      <c r="P280" s="11">
        <v>47835</v>
      </c>
      <c r="Q280" s="33">
        <v>45888</v>
      </c>
      <c r="R280" s="33">
        <v>10840</v>
      </c>
      <c r="S280" s="33">
        <v>31089</v>
      </c>
      <c r="T280" s="81">
        <v>28210</v>
      </c>
      <c r="U280" s="12" t="s">
        <v>61</v>
      </c>
    </row>
    <row r="281" spans="1:21" ht="15" customHeight="1" x14ac:dyDescent="0.25">
      <c r="A281" s="12" t="s">
        <v>227</v>
      </c>
      <c r="B281" s="12" t="s">
        <v>228</v>
      </c>
      <c r="C281" s="58" t="s">
        <v>235</v>
      </c>
      <c r="D281" s="50" t="s">
        <v>61</v>
      </c>
      <c r="E281" s="1">
        <v>0</v>
      </c>
      <c r="F281" s="4">
        <v>2</v>
      </c>
      <c r="G281" s="4">
        <v>2</v>
      </c>
      <c r="H281" s="4">
        <v>2</v>
      </c>
      <c r="I281" s="4">
        <v>2</v>
      </c>
      <c r="J281" s="4">
        <v>2</v>
      </c>
      <c r="K281" s="4">
        <v>2</v>
      </c>
      <c r="L281" s="4">
        <v>2</v>
      </c>
      <c r="M281" s="4">
        <v>2</v>
      </c>
      <c r="N281" s="9">
        <v>0</v>
      </c>
      <c r="O281" s="9">
        <v>0</v>
      </c>
      <c r="P281" s="9">
        <v>0</v>
      </c>
      <c r="Q281" s="43">
        <v>0</v>
      </c>
      <c r="R281" s="43">
        <v>0</v>
      </c>
      <c r="S281" s="43">
        <v>0</v>
      </c>
      <c r="T281" s="91">
        <v>0</v>
      </c>
      <c r="U281" s="12" t="s">
        <v>61</v>
      </c>
    </row>
    <row r="282" spans="1:21" ht="15" customHeight="1" x14ac:dyDescent="0.25">
      <c r="A282" s="12" t="s">
        <v>227</v>
      </c>
      <c r="B282" s="12" t="s">
        <v>228</v>
      </c>
      <c r="C282" s="58" t="s">
        <v>236</v>
      </c>
      <c r="D282" s="4">
        <v>3660</v>
      </c>
      <c r="E282" s="4">
        <v>5160</v>
      </c>
      <c r="F282" s="4">
        <v>7821</v>
      </c>
      <c r="G282" s="4">
        <v>9337</v>
      </c>
      <c r="H282" s="4">
        <v>4940</v>
      </c>
      <c r="I282" s="50" t="s">
        <v>61</v>
      </c>
      <c r="J282" s="50" t="s">
        <v>61</v>
      </c>
      <c r="K282" s="11">
        <v>15124</v>
      </c>
      <c r="L282" s="11">
        <v>2563</v>
      </c>
      <c r="M282" s="4" t="s">
        <v>61</v>
      </c>
      <c r="N282" s="11">
        <v>1639</v>
      </c>
      <c r="O282" s="11">
        <v>3316</v>
      </c>
      <c r="P282" s="4" t="s">
        <v>61</v>
      </c>
      <c r="Q282" s="5" t="s">
        <v>61</v>
      </c>
      <c r="R282" s="5" t="s">
        <v>61</v>
      </c>
      <c r="S282" s="5" t="s">
        <v>61</v>
      </c>
      <c r="T282" s="94" t="s">
        <v>61</v>
      </c>
      <c r="U282" s="12" t="s">
        <v>61</v>
      </c>
    </row>
    <row r="283" spans="1:21" ht="15" customHeight="1" x14ac:dyDescent="0.25">
      <c r="A283" s="12" t="s">
        <v>227</v>
      </c>
      <c r="B283" s="12" t="s">
        <v>228</v>
      </c>
      <c r="C283" s="58" t="s">
        <v>391</v>
      </c>
      <c r="D283" s="4"/>
      <c r="E283" s="4"/>
      <c r="F283" s="4"/>
      <c r="G283" s="4"/>
      <c r="H283" s="4"/>
      <c r="I283" s="50"/>
      <c r="J283" s="50"/>
      <c r="K283" s="11"/>
      <c r="L283" s="5" t="s">
        <v>61</v>
      </c>
      <c r="M283" s="5" t="s">
        <v>61</v>
      </c>
      <c r="N283" s="5" t="s">
        <v>61</v>
      </c>
      <c r="O283" s="5" t="s">
        <v>61</v>
      </c>
      <c r="P283" s="5" t="s">
        <v>61</v>
      </c>
      <c r="Q283" s="5" t="s">
        <v>61</v>
      </c>
      <c r="R283" s="5" t="s">
        <v>61</v>
      </c>
      <c r="S283" s="5" t="s">
        <v>61</v>
      </c>
      <c r="T283" s="94" t="s">
        <v>392</v>
      </c>
      <c r="U283" s="5" t="s">
        <v>393</v>
      </c>
    </row>
    <row r="284" spans="1:21" ht="15" customHeight="1" x14ac:dyDescent="0.25">
      <c r="A284" s="10" t="s">
        <v>227</v>
      </c>
      <c r="B284" s="10" t="s">
        <v>228</v>
      </c>
      <c r="C284" s="3" t="s">
        <v>377</v>
      </c>
      <c r="D284" s="4"/>
      <c r="E284" s="4"/>
      <c r="F284" s="4"/>
      <c r="G284" s="4"/>
      <c r="H284" s="4"/>
      <c r="I284" s="50"/>
      <c r="J284" s="50"/>
      <c r="K284" s="11"/>
      <c r="L284" s="11"/>
      <c r="M284" s="4"/>
      <c r="N284" s="11"/>
      <c r="O284" s="11"/>
      <c r="P284" s="4"/>
      <c r="Q284" s="5"/>
      <c r="R284" s="5"/>
      <c r="S284" s="5"/>
      <c r="T284" s="18"/>
      <c r="U284" s="12"/>
    </row>
    <row r="285" spans="1:21" ht="15" customHeight="1" x14ac:dyDescent="0.25">
      <c r="A285" s="10" t="s">
        <v>227</v>
      </c>
      <c r="B285" s="10" t="s">
        <v>228</v>
      </c>
      <c r="C285" s="3" t="s">
        <v>379</v>
      </c>
      <c r="D285" s="4"/>
      <c r="E285" s="4"/>
      <c r="F285" s="4"/>
      <c r="G285" s="4"/>
      <c r="H285" s="4"/>
      <c r="I285" s="50"/>
      <c r="J285" s="50"/>
      <c r="K285" s="11"/>
      <c r="L285" s="11"/>
      <c r="M285" s="4"/>
      <c r="N285" s="11"/>
      <c r="O285" s="11"/>
      <c r="P285" s="4"/>
      <c r="Q285" s="5"/>
      <c r="R285" s="5"/>
      <c r="S285" s="5"/>
      <c r="T285" s="94"/>
      <c r="U285" s="12"/>
    </row>
    <row r="286" spans="1:21" ht="15" customHeight="1" x14ac:dyDescent="0.25">
      <c r="A286" s="10" t="s">
        <v>227</v>
      </c>
      <c r="B286" s="10" t="s">
        <v>228</v>
      </c>
      <c r="C286" s="3" t="s">
        <v>378</v>
      </c>
      <c r="D286" s="4"/>
      <c r="E286" s="4"/>
      <c r="F286" s="4"/>
      <c r="G286" s="4"/>
      <c r="H286" s="4"/>
      <c r="I286" s="50"/>
      <c r="J286" s="50"/>
      <c r="K286" s="11"/>
      <c r="L286" s="11"/>
      <c r="M286" s="4"/>
      <c r="N286" s="11"/>
      <c r="O286" s="11"/>
      <c r="P286" s="4"/>
      <c r="Q286" s="5"/>
      <c r="R286" s="5"/>
      <c r="S286" s="5"/>
      <c r="T286" s="94"/>
      <c r="U286" s="12"/>
    </row>
    <row r="287" spans="1:21" ht="15" customHeight="1" x14ac:dyDescent="0.25">
      <c r="A287" s="10" t="s">
        <v>227</v>
      </c>
      <c r="B287" s="10" t="s">
        <v>228</v>
      </c>
      <c r="C287" s="3" t="s">
        <v>279</v>
      </c>
      <c r="D287" s="4"/>
      <c r="E287" s="4"/>
      <c r="F287" s="4"/>
      <c r="G287" s="4"/>
      <c r="H287" s="4"/>
      <c r="I287" s="50"/>
      <c r="J287" s="50"/>
      <c r="K287" s="11"/>
      <c r="L287" s="11"/>
      <c r="M287" s="4"/>
      <c r="N287" s="11"/>
      <c r="O287" s="11"/>
      <c r="P287" s="4"/>
      <c r="Q287" s="5"/>
      <c r="R287" s="5"/>
      <c r="S287" s="5"/>
      <c r="T287" s="94"/>
      <c r="U287" s="12"/>
    </row>
    <row r="288" spans="1:21" ht="15" customHeight="1" x14ac:dyDescent="0.25">
      <c r="A288" s="12" t="s">
        <v>237</v>
      </c>
      <c r="B288" s="12" t="s">
        <v>238</v>
      </c>
      <c r="C288" s="58" t="s">
        <v>239</v>
      </c>
      <c r="D288" s="15" t="s">
        <v>61</v>
      </c>
      <c r="E288" s="15" t="s">
        <v>61</v>
      </c>
      <c r="F288" s="15" t="s">
        <v>61</v>
      </c>
      <c r="G288" s="15" t="s">
        <v>61</v>
      </c>
      <c r="H288" s="15" t="s">
        <v>61</v>
      </c>
      <c r="I288" s="15" t="s">
        <v>61</v>
      </c>
      <c r="J288" s="15" t="s">
        <v>61</v>
      </c>
      <c r="K288" s="15" t="s">
        <v>61</v>
      </c>
      <c r="L288" s="15">
        <v>187</v>
      </c>
      <c r="M288" s="15" t="s">
        <v>61</v>
      </c>
      <c r="N288" s="15">
        <v>237</v>
      </c>
      <c r="O288" s="15">
        <v>262</v>
      </c>
      <c r="P288" s="11">
        <v>242</v>
      </c>
      <c r="Q288" s="11">
        <v>310</v>
      </c>
      <c r="R288" s="11">
        <v>374</v>
      </c>
      <c r="S288" s="11">
        <v>514</v>
      </c>
      <c r="T288" s="73">
        <v>491</v>
      </c>
      <c r="U288" s="12" t="s">
        <v>61</v>
      </c>
    </row>
    <row r="289" spans="1:21" ht="15" customHeight="1" x14ac:dyDescent="0.25">
      <c r="A289" s="12" t="s">
        <v>237</v>
      </c>
      <c r="B289" s="12" t="s">
        <v>238</v>
      </c>
      <c r="C289" s="58" t="s">
        <v>240</v>
      </c>
      <c r="D289" s="15" t="s">
        <v>61</v>
      </c>
      <c r="E289" s="15" t="s">
        <v>61</v>
      </c>
      <c r="F289" s="15" t="s">
        <v>61</v>
      </c>
      <c r="G289" s="15" t="s">
        <v>61</v>
      </c>
      <c r="H289" s="15" t="s">
        <v>61</v>
      </c>
      <c r="I289" s="15" t="s">
        <v>61</v>
      </c>
      <c r="J289" s="15" t="s">
        <v>61</v>
      </c>
      <c r="K289" s="15" t="s">
        <v>61</v>
      </c>
      <c r="L289" s="13">
        <v>0.86</v>
      </c>
      <c r="M289" s="13">
        <v>0.86</v>
      </c>
      <c r="N289" s="13">
        <v>0.86</v>
      </c>
      <c r="O289" s="13">
        <v>0.86</v>
      </c>
      <c r="P289" s="38">
        <v>0.86</v>
      </c>
      <c r="Q289" s="51">
        <v>0.86</v>
      </c>
      <c r="R289" s="38">
        <v>0.86</v>
      </c>
      <c r="S289" s="38">
        <v>0.88</v>
      </c>
      <c r="T289" s="95">
        <v>0.88</v>
      </c>
      <c r="U289" s="12" t="s">
        <v>61</v>
      </c>
    </row>
    <row r="290" spans="1:21" ht="15" customHeight="1" x14ac:dyDescent="0.25">
      <c r="A290" s="12" t="s">
        <v>237</v>
      </c>
      <c r="B290" s="12" t="s">
        <v>238</v>
      </c>
      <c r="C290" s="58" t="s">
        <v>241</v>
      </c>
      <c r="D290" s="15" t="s">
        <v>61</v>
      </c>
      <c r="E290" s="15" t="s">
        <v>61</v>
      </c>
      <c r="F290" s="15" t="s">
        <v>61</v>
      </c>
      <c r="G290" s="2">
        <v>54953</v>
      </c>
      <c r="H290" s="2">
        <v>8574</v>
      </c>
      <c r="I290" s="2">
        <v>4487</v>
      </c>
      <c r="J290" s="2">
        <v>7582</v>
      </c>
      <c r="K290" s="2">
        <v>18945</v>
      </c>
      <c r="L290" s="2">
        <v>20707</v>
      </c>
      <c r="M290" s="2">
        <v>10243</v>
      </c>
      <c r="N290" s="2">
        <v>12973</v>
      </c>
      <c r="O290" s="2">
        <v>18508</v>
      </c>
      <c r="P290" s="11">
        <v>22740</v>
      </c>
      <c r="Q290" s="11">
        <v>52200</v>
      </c>
      <c r="R290" s="11">
        <v>11305</v>
      </c>
      <c r="S290" s="11">
        <v>17708</v>
      </c>
      <c r="T290" s="73">
        <v>21498</v>
      </c>
      <c r="U290" s="12" t="s">
        <v>61</v>
      </c>
    </row>
    <row r="291" spans="1:21" ht="15" customHeight="1" x14ac:dyDescent="0.25">
      <c r="A291" s="10" t="s">
        <v>237</v>
      </c>
      <c r="B291" s="10" t="s">
        <v>238</v>
      </c>
      <c r="C291" s="64" t="s">
        <v>287</v>
      </c>
      <c r="D291" s="15"/>
      <c r="E291" s="15"/>
      <c r="F291" s="15"/>
      <c r="G291" s="2"/>
      <c r="H291" s="2"/>
      <c r="I291" s="2"/>
      <c r="J291" s="2"/>
      <c r="K291" s="2"/>
      <c r="L291" s="2"/>
      <c r="M291" s="2"/>
      <c r="N291" s="2"/>
      <c r="O291" s="2"/>
      <c r="P291" s="11"/>
      <c r="Q291" s="11"/>
      <c r="R291" s="11"/>
      <c r="S291" s="11"/>
      <c r="T291" s="73"/>
      <c r="U291" s="12"/>
    </row>
    <row r="292" spans="1:21" ht="15" customHeight="1" x14ac:dyDescent="0.25">
      <c r="A292" s="12" t="s">
        <v>242</v>
      </c>
      <c r="B292" s="12" t="s">
        <v>243</v>
      </c>
      <c r="C292" s="58" t="s">
        <v>244</v>
      </c>
      <c r="D292" s="1" t="s">
        <v>61</v>
      </c>
      <c r="E292" s="4">
        <v>0</v>
      </c>
      <c r="F292" s="4">
        <v>1434</v>
      </c>
      <c r="G292" s="4">
        <f>+F292-E292/1*100</f>
        <v>1434</v>
      </c>
      <c r="H292" s="1" t="s">
        <v>61</v>
      </c>
      <c r="I292" s="1" t="s">
        <v>61</v>
      </c>
      <c r="J292" s="1">
        <v>700</v>
      </c>
      <c r="K292" s="1">
        <v>1200</v>
      </c>
      <c r="L292" s="1">
        <v>1332</v>
      </c>
      <c r="M292" s="11">
        <v>1632</v>
      </c>
      <c r="N292" s="11">
        <v>1984</v>
      </c>
      <c r="O292" s="11">
        <v>1594</v>
      </c>
      <c r="P292" s="11">
        <v>1700</v>
      </c>
      <c r="Q292" s="11">
        <v>1500</v>
      </c>
      <c r="R292" s="11" t="s">
        <v>61</v>
      </c>
      <c r="S292" s="11">
        <v>3000</v>
      </c>
      <c r="T292" s="73">
        <v>9459</v>
      </c>
      <c r="U292" s="12" t="s">
        <v>61</v>
      </c>
    </row>
    <row r="293" spans="1:21" ht="15" customHeight="1" x14ac:dyDescent="0.25">
      <c r="A293" s="12" t="s">
        <v>242</v>
      </c>
      <c r="B293" s="12" t="s">
        <v>243</v>
      </c>
      <c r="C293" s="58" t="s">
        <v>380</v>
      </c>
      <c r="D293" s="1" t="s">
        <v>61</v>
      </c>
      <c r="E293" s="4">
        <v>0</v>
      </c>
      <c r="F293" s="4">
        <v>35956</v>
      </c>
      <c r="G293" s="4">
        <f>+F293-E293/1*100</f>
        <v>35956</v>
      </c>
      <c r="H293" s="1" t="s">
        <v>61</v>
      </c>
      <c r="I293" s="1" t="s">
        <v>61</v>
      </c>
      <c r="J293" s="1">
        <v>2014</v>
      </c>
      <c r="K293" s="1" t="s">
        <v>61</v>
      </c>
      <c r="L293" s="1">
        <v>1532</v>
      </c>
      <c r="M293" s="11">
        <v>1632</v>
      </c>
      <c r="N293" s="11">
        <v>1322</v>
      </c>
      <c r="O293" s="11">
        <v>1594</v>
      </c>
      <c r="P293" s="11">
        <v>1700</v>
      </c>
      <c r="Q293" s="11">
        <v>750</v>
      </c>
      <c r="R293" s="11" t="s">
        <v>61</v>
      </c>
      <c r="S293" s="11">
        <v>3000</v>
      </c>
      <c r="T293" s="73">
        <v>9459</v>
      </c>
      <c r="U293" s="12" t="s">
        <v>61</v>
      </c>
    </row>
    <row r="294" spans="1:21" ht="15" customHeight="1" x14ac:dyDescent="0.25">
      <c r="A294" s="12" t="s">
        <v>242</v>
      </c>
      <c r="B294" s="12" t="s">
        <v>243</v>
      </c>
      <c r="C294" s="20" t="s">
        <v>245</v>
      </c>
      <c r="D294" s="52">
        <v>160</v>
      </c>
      <c r="E294" s="52">
        <v>160</v>
      </c>
      <c r="F294" s="52">
        <v>179</v>
      </c>
      <c r="G294" s="52">
        <v>179</v>
      </c>
      <c r="H294" s="52">
        <v>179</v>
      </c>
      <c r="I294" s="52">
        <v>179</v>
      </c>
      <c r="J294" s="52">
        <v>156</v>
      </c>
      <c r="K294" s="52">
        <v>156</v>
      </c>
      <c r="L294" s="11">
        <v>165</v>
      </c>
      <c r="M294" s="11">
        <v>172</v>
      </c>
      <c r="N294" s="11">
        <v>165</v>
      </c>
      <c r="O294" s="11">
        <v>182</v>
      </c>
      <c r="P294" s="11">
        <v>184</v>
      </c>
      <c r="Q294" s="11">
        <v>375</v>
      </c>
      <c r="R294" s="11">
        <v>185</v>
      </c>
      <c r="S294" s="11">
        <f>263+50</f>
        <v>313</v>
      </c>
      <c r="T294" s="73">
        <f>1031+9</f>
        <v>1040</v>
      </c>
      <c r="U294" s="12" t="s">
        <v>61</v>
      </c>
    </row>
    <row r="295" spans="1:21" ht="15" customHeight="1" x14ac:dyDescent="0.25">
      <c r="A295" s="12" t="s">
        <v>242</v>
      </c>
      <c r="B295" s="12" t="s">
        <v>243</v>
      </c>
      <c r="C295" s="58" t="s">
        <v>246</v>
      </c>
      <c r="D295" s="1" t="s">
        <v>61</v>
      </c>
      <c r="E295" s="1" t="s">
        <v>61</v>
      </c>
      <c r="F295" s="4">
        <v>0</v>
      </c>
      <c r="G295" s="52">
        <v>1</v>
      </c>
      <c r="H295" s="52">
        <v>2</v>
      </c>
      <c r="I295" s="52">
        <v>3</v>
      </c>
      <c r="J295" s="1">
        <v>5</v>
      </c>
      <c r="K295" s="1">
        <v>5</v>
      </c>
      <c r="L295" s="1">
        <v>5</v>
      </c>
      <c r="M295" s="11">
        <v>5</v>
      </c>
      <c r="N295" s="11">
        <v>9</v>
      </c>
      <c r="O295" s="11">
        <v>0</v>
      </c>
      <c r="P295" s="11">
        <v>10</v>
      </c>
      <c r="Q295" s="11">
        <v>5</v>
      </c>
      <c r="R295" s="11" t="s">
        <v>61</v>
      </c>
      <c r="S295" s="11">
        <v>5</v>
      </c>
      <c r="T295" s="73">
        <v>5</v>
      </c>
      <c r="U295" s="12" t="s">
        <v>61</v>
      </c>
    </row>
    <row r="296" spans="1:21" ht="15" customHeight="1" x14ac:dyDescent="0.25">
      <c r="A296" s="12" t="s">
        <v>242</v>
      </c>
      <c r="B296" s="12" t="s">
        <v>243</v>
      </c>
      <c r="C296" s="58" t="s">
        <v>247</v>
      </c>
      <c r="D296" s="1" t="s">
        <v>61</v>
      </c>
      <c r="E296" s="1" t="s">
        <v>61</v>
      </c>
      <c r="F296" s="52">
        <v>0</v>
      </c>
      <c r="G296" s="52">
        <v>3</v>
      </c>
      <c r="H296" s="52">
        <v>4</v>
      </c>
      <c r="I296" s="52">
        <v>5</v>
      </c>
      <c r="J296" s="1">
        <v>5</v>
      </c>
      <c r="K296" s="1">
        <v>95</v>
      </c>
      <c r="L296" s="1">
        <v>121</v>
      </c>
      <c r="M296" s="11">
        <v>172</v>
      </c>
      <c r="N296" s="11">
        <v>178</v>
      </c>
      <c r="O296" s="11">
        <v>0</v>
      </c>
      <c r="P296" s="11">
        <v>74</v>
      </c>
      <c r="Q296" s="11">
        <v>40</v>
      </c>
      <c r="R296" s="11">
        <v>60</v>
      </c>
      <c r="S296" s="11">
        <f>67+60</f>
        <v>127</v>
      </c>
      <c r="T296" s="73">
        <f>77+146</f>
        <v>223</v>
      </c>
      <c r="U296" s="12" t="s">
        <v>61</v>
      </c>
    </row>
    <row r="297" spans="1:21" ht="15" customHeight="1" x14ac:dyDescent="0.25">
      <c r="A297" s="10" t="s">
        <v>242</v>
      </c>
      <c r="B297" s="10" t="s">
        <v>243</v>
      </c>
      <c r="C297" s="62" t="s">
        <v>288</v>
      </c>
      <c r="D297" s="1"/>
      <c r="E297" s="1"/>
      <c r="F297" s="52"/>
      <c r="G297" s="52"/>
      <c r="H297" s="52"/>
      <c r="I297" s="52"/>
      <c r="J297" s="1"/>
      <c r="K297" s="1"/>
      <c r="L297" s="1"/>
      <c r="M297" s="11"/>
      <c r="N297" s="11"/>
      <c r="O297" s="11"/>
      <c r="P297" s="11"/>
      <c r="Q297" s="11"/>
      <c r="R297" s="11"/>
      <c r="S297" s="11"/>
      <c r="T297" s="73"/>
      <c r="U297" s="12"/>
    </row>
    <row r="298" spans="1:21" ht="15" customHeight="1" x14ac:dyDescent="0.25">
      <c r="A298" s="10" t="s">
        <v>242</v>
      </c>
      <c r="B298" s="10" t="s">
        <v>243</v>
      </c>
      <c r="C298" s="62" t="s">
        <v>289</v>
      </c>
      <c r="D298" s="1"/>
      <c r="E298" s="1"/>
      <c r="F298" s="52"/>
      <c r="G298" s="52"/>
      <c r="H298" s="52"/>
      <c r="I298" s="52"/>
      <c r="J298" s="1"/>
      <c r="K298" s="1"/>
      <c r="L298" s="1"/>
      <c r="M298" s="11"/>
      <c r="N298" s="11"/>
      <c r="O298" s="11"/>
      <c r="P298" s="11"/>
      <c r="Q298" s="11"/>
      <c r="R298" s="11"/>
      <c r="S298" s="11"/>
      <c r="T298" s="73"/>
      <c r="U298" s="12"/>
    </row>
    <row r="299" spans="1:21" ht="15" customHeight="1" x14ac:dyDescent="0.25">
      <c r="A299" s="12" t="s">
        <v>248</v>
      </c>
      <c r="B299" s="12" t="s">
        <v>249</v>
      </c>
      <c r="C299" s="58" t="s">
        <v>250</v>
      </c>
      <c r="D299" s="7" t="s">
        <v>251</v>
      </c>
      <c r="E299" s="7" t="s">
        <v>251</v>
      </c>
      <c r="F299" s="7" t="s">
        <v>251</v>
      </c>
      <c r="G299" s="7" t="s">
        <v>251</v>
      </c>
      <c r="H299" s="7" t="s">
        <v>251</v>
      </c>
      <c r="I299" s="7" t="s">
        <v>251</v>
      </c>
      <c r="J299" s="7" t="s">
        <v>251</v>
      </c>
      <c r="K299" s="7" t="s">
        <v>251</v>
      </c>
      <c r="L299" s="7" t="s">
        <v>251</v>
      </c>
      <c r="M299" s="7" t="s">
        <v>251</v>
      </c>
      <c r="N299" s="7" t="s">
        <v>278</v>
      </c>
      <c r="O299" s="7" t="s">
        <v>278</v>
      </c>
      <c r="P299" s="7" t="s">
        <v>278</v>
      </c>
      <c r="Q299" s="7" t="s">
        <v>278</v>
      </c>
      <c r="R299" s="7" t="s">
        <v>278</v>
      </c>
      <c r="S299" s="7" t="s">
        <v>278</v>
      </c>
      <c r="T299" s="92" t="s">
        <v>278</v>
      </c>
      <c r="U299" s="12" t="s">
        <v>61</v>
      </c>
    </row>
    <row r="300" spans="1:21" ht="15" customHeight="1" x14ac:dyDescent="0.25">
      <c r="A300" s="12" t="s">
        <v>248</v>
      </c>
      <c r="B300" s="12" t="s">
        <v>249</v>
      </c>
      <c r="C300" s="58" t="s">
        <v>252</v>
      </c>
      <c r="D300" s="7" t="s">
        <v>251</v>
      </c>
      <c r="E300" s="7" t="s">
        <v>251</v>
      </c>
      <c r="F300" s="7" t="s">
        <v>251</v>
      </c>
      <c r="G300" s="7" t="s">
        <v>251</v>
      </c>
      <c r="H300" s="7" t="s">
        <v>251</v>
      </c>
      <c r="I300" s="7" t="s">
        <v>251</v>
      </c>
      <c r="J300" s="7" t="s">
        <v>251</v>
      </c>
      <c r="K300" s="7" t="s">
        <v>251</v>
      </c>
      <c r="L300" s="7" t="s">
        <v>251</v>
      </c>
      <c r="M300" s="7" t="s">
        <v>251</v>
      </c>
      <c r="N300" s="7" t="s">
        <v>278</v>
      </c>
      <c r="O300" s="7" t="s">
        <v>278</v>
      </c>
      <c r="P300" s="7" t="s">
        <v>278</v>
      </c>
      <c r="Q300" s="7" t="s">
        <v>278</v>
      </c>
      <c r="R300" s="7" t="s">
        <v>278</v>
      </c>
      <c r="S300" s="7" t="s">
        <v>278</v>
      </c>
      <c r="T300" s="92" t="s">
        <v>278</v>
      </c>
      <c r="U300" s="12" t="s">
        <v>61</v>
      </c>
    </row>
    <row r="301" spans="1:21" ht="15" customHeight="1" x14ac:dyDescent="0.25">
      <c r="A301" s="12" t="s">
        <v>248</v>
      </c>
      <c r="B301" s="12" t="s">
        <v>249</v>
      </c>
      <c r="C301" s="58" t="s">
        <v>253</v>
      </c>
      <c r="D301" s="34">
        <v>0.87</v>
      </c>
      <c r="E301" s="34">
        <v>0.48</v>
      </c>
      <c r="F301" s="7" t="s">
        <v>61</v>
      </c>
      <c r="G301" s="34">
        <v>0.92</v>
      </c>
      <c r="H301" s="34">
        <v>0.87</v>
      </c>
      <c r="I301" s="34">
        <v>0.96899999999999997</v>
      </c>
      <c r="J301" s="53">
        <v>0.96</v>
      </c>
      <c r="K301" s="7">
        <v>78.2</v>
      </c>
      <c r="L301" s="54">
        <v>1</v>
      </c>
      <c r="M301" s="14">
        <v>1</v>
      </c>
      <c r="N301" s="14">
        <v>1</v>
      </c>
      <c r="O301" s="14">
        <v>1</v>
      </c>
      <c r="P301" s="14">
        <v>1</v>
      </c>
      <c r="Q301" s="14">
        <v>1</v>
      </c>
      <c r="R301" s="14">
        <v>1</v>
      </c>
      <c r="S301" s="14">
        <v>1</v>
      </c>
      <c r="T301" s="84">
        <v>1</v>
      </c>
      <c r="U301" s="12" t="s">
        <v>61</v>
      </c>
    </row>
    <row r="302" spans="1:21" ht="15" customHeight="1" x14ac:dyDescent="0.25">
      <c r="A302" s="12" t="s">
        <v>248</v>
      </c>
      <c r="B302" s="12" t="s">
        <v>249</v>
      </c>
      <c r="C302" s="58" t="s">
        <v>254</v>
      </c>
      <c r="D302" s="7" t="s">
        <v>61</v>
      </c>
      <c r="E302" s="7" t="s">
        <v>61</v>
      </c>
      <c r="F302" s="7" t="s">
        <v>61</v>
      </c>
      <c r="G302" s="7" t="s">
        <v>61</v>
      </c>
      <c r="H302" s="7" t="s">
        <v>61</v>
      </c>
      <c r="I302" s="7" t="s">
        <v>61</v>
      </c>
      <c r="J302" s="53">
        <v>0.82</v>
      </c>
      <c r="K302" s="7" t="s">
        <v>173</v>
      </c>
      <c r="L302" s="7" t="s">
        <v>173</v>
      </c>
      <c r="M302" s="14">
        <v>1</v>
      </c>
      <c r="N302" s="14">
        <v>1</v>
      </c>
      <c r="O302" s="14">
        <v>1</v>
      </c>
      <c r="P302" s="14">
        <v>1</v>
      </c>
      <c r="Q302" s="14">
        <v>1</v>
      </c>
      <c r="R302" s="14">
        <v>1</v>
      </c>
      <c r="S302" s="14">
        <v>1</v>
      </c>
      <c r="T302" s="84">
        <v>1</v>
      </c>
      <c r="U302" s="12" t="s">
        <v>61</v>
      </c>
    </row>
    <row r="303" spans="1:21" ht="15" customHeight="1" x14ac:dyDescent="0.25">
      <c r="A303" s="12" t="s">
        <v>248</v>
      </c>
      <c r="B303" s="12" t="s">
        <v>249</v>
      </c>
      <c r="C303" s="58" t="s">
        <v>255</v>
      </c>
      <c r="D303" s="7" t="s">
        <v>251</v>
      </c>
      <c r="E303" s="7" t="s">
        <v>251</v>
      </c>
      <c r="F303" s="7" t="s">
        <v>251</v>
      </c>
      <c r="G303" s="7" t="s">
        <v>251</v>
      </c>
      <c r="H303" s="7" t="s">
        <v>251</v>
      </c>
      <c r="I303" s="7" t="s">
        <v>251</v>
      </c>
      <c r="J303" s="7" t="s">
        <v>251</v>
      </c>
      <c r="K303" s="7" t="s">
        <v>251</v>
      </c>
      <c r="L303" s="7" t="s">
        <v>251</v>
      </c>
      <c r="M303" s="7" t="s">
        <v>251</v>
      </c>
      <c r="N303" s="7" t="s">
        <v>278</v>
      </c>
      <c r="O303" s="7" t="s">
        <v>278</v>
      </c>
      <c r="P303" s="7" t="s">
        <v>278</v>
      </c>
      <c r="Q303" s="7" t="s">
        <v>278</v>
      </c>
      <c r="R303" s="7" t="s">
        <v>278</v>
      </c>
      <c r="S303" s="7" t="s">
        <v>278</v>
      </c>
      <c r="T303" s="92" t="s">
        <v>278</v>
      </c>
      <c r="U303" s="12" t="s">
        <v>61</v>
      </c>
    </row>
    <row r="304" spans="1:21" ht="15" customHeight="1" x14ac:dyDescent="0.25">
      <c r="A304" s="12" t="s">
        <v>248</v>
      </c>
      <c r="B304" s="12" t="s">
        <v>249</v>
      </c>
      <c r="C304" s="58" t="s">
        <v>323</v>
      </c>
      <c r="D304" s="14">
        <v>1</v>
      </c>
      <c r="E304" s="14">
        <v>1</v>
      </c>
      <c r="F304" s="14">
        <v>1</v>
      </c>
      <c r="G304" s="14">
        <v>1</v>
      </c>
      <c r="H304" s="14">
        <v>1</v>
      </c>
      <c r="I304" s="14">
        <v>1</v>
      </c>
      <c r="J304" s="14">
        <v>1</v>
      </c>
      <c r="K304" s="14">
        <v>1</v>
      </c>
      <c r="L304" s="14">
        <v>1</v>
      </c>
      <c r="M304" s="14">
        <v>1</v>
      </c>
      <c r="N304" s="14">
        <v>1</v>
      </c>
      <c r="O304" s="14">
        <v>1</v>
      </c>
      <c r="P304" s="14">
        <v>1</v>
      </c>
      <c r="Q304" s="14">
        <v>1</v>
      </c>
      <c r="R304" s="14">
        <v>1</v>
      </c>
      <c r="S304" s="14">
        <v>1</v>
      </c>
      <c r="T304" s="84">
        <v>1</v>
      </c>
      <c r="U304" s="12" t="s">
        <v>61</v>
      </c>
    </row>
    <row r="305" spans="1:21" ht="15" customHeight="1" x14ac:dyDescent="0.25">
      <c r="A305" s="12" t="s">
        <v>248</v>
      </c>
      <c r="B305" s="12" t="s">
        <v>249</v>
      </c>
      <c r="C305" s="58" t="s">
        <v>256</v>
      </c>
      <c r="D305" s="7" t="s">
        <v>61</v>
      </c>
      <c r="E305" s="7" t="s">
        <v>61</v>
      </c>
      <c r="F305" s="7" t="s">
        <v>61</v>
      </c>
      <c r="G305" s="4">
        <v>459069</v>
      </c>
      <c r="H305" s="4">
        <v>573596</v>
      </c>
      <c r="I305" s="4">
        <v>597412</v>
      </c>
      <c r="J305" s="4">
        <v>746712</v>
      </c>
      <c r="K305" s="4">
        <v>847605</v>
      </c>
      <c r="L305" s="11">
        <v>783258</v>
      </c>
      <c r="M305" s="11">
        <v>750673</v>
      </c>
      <c r="N305" s="11">
        <v>857499</v>
      </c>
      <c r="O305" s="11">
        <v>944924</v>
      </c>
      <c r="P305" s="11">
        <v>1225476</v>
      </c>
      <c r="Q305" s="11">
        <v>1225476</v>
      </c>
      <c r="R305" s="11">
        <v>4032507</v>
      </c>
      <c r="S305" s="11">
        <v>6173183</v>
      </c>
      <c r="T305" s="73">
        <v>20828550</v>
      </c>
      <c r="U305" s="12" t="s">
        <v>61</v>
      </c>
    </row>
    <row r="306" spans="1:21" ht="12.75" x14ac:dyDescent="0.25">
      <c r="A306" s="10" t="s">
        <v>248</v>
      </c>
      <c r="B306" s="10" t="s">
        <v>249</v>
      </c>
      <c r="C306" s="3" t="s">
        <v>386</v>
      </c>
      <c r="D306" s="7"/>
      <c r="E306" s="7"/>
      <c r="F306" s="7"/>
      <c r="G306" s="4"/>
      <c r="H306" s="4"/>
      <c r="I306" s="4"/>
      <c r="J306" s="4"/>
      <c r="K306" s="4"/>
      <c r="L306" s="11"/>
      <c r="M306" s="11"/>
      <c r="N306" s="11"/>
      <c r="O306" s="11"/>
      <c r="P306" s="11"/>
      <c r="Q306" s="11"/>
      <c r="R306" s="11"/>
      <c r="S306" s="11"/>
      <c r="T306" s="73"/>
      <c r="U306" s="12"/>
    </row>
    <row r="307" spans="1:21" ht="15" customHeight="1" x14ac:dyDescent="0.25">
      <c r="A307" s="12" t="s">
        <v>248</v>
      </c>
      <c r="B307" s="12" t="s">
        <v>249</v>
      </c>
      <c r="C307" s="58" t="s">
        <v>381</v>
      </c>
      <c r="D307" s="55">
        <v>52.85</v>
      </c>
      <c r="E307" s="38">
        <v>50.58</v>
      </c>
      <c r="F307" s="38">
        <v>77.040000000000006</v>
      </c>
      <c r="G307" s="38">
        <v>79.05</v>
      </c>
      <c r="H307" s="38">
        <v>87.4</v>
      </c>
      <c r="I307" s="38">
        <v>78.3</v>
      </c>
      <c r="J307" s="56">
        <v>88.41</v>
      </c>
      <c r="K307" s="38">
        <v>88.78</v>
      </c>
      <c r="L307" s="56">
        <v>87.72</v>
      </c>
      <c r="M307" s="56">
        <v>86.26</v>
      </c>
      <c r="N307" s="56">
        <v>88.2</v>
      </c>
      <c r="O307" s="56">
        <v>88.72</v>
      </c>
      <c r="P307" s="56" t="s">
        <v>173</v>
      </c>
      <c r="Q307" s="56" t="s">
        <v>173</v>
      </c>
      <c r="R307" s="56" t="s">
        <v>173</v>
      </c>
      <c r="S307" s="56" t="s">
        <v>173</v>
      </c>
      <c r="T307" s="96" t="s">
        <v>173</v>
      </c>
      <c r="U307" s="12" t="s">
        <v>61</v>
      </c>
    </row>
    <row r="308" spans="1:21" ht="15" customHeight="1" x14ac:dyDescent="0.25">
      <c r="A308" s="12" t="s">
        <v>248</v>
      </c>
      <c r="B308" s="12" t="s">
        <v>249</v>
      </c>
      <c r="C308" s="58" t="s">
        <v>313</v>
      </c>
      <c r="D308" s="55" t="s">
        <v>173</v>
      </c>
      <c r="E308" s="55" t="s">
        <v>173</v>
      </c>
      <c r="F308" s="55" t="s">
        <v>173</v>
      </c>
      <c r="G308" s="55" t="s">
        <v>173</v>
      </c>
      <c r="H308" s="55" t="s">
        <v>173</v>
      </c>
      <c r="I308" s="55" t="s">
        <v>173</v>
      </c>
      <c r="J308" s="55" t="s">
        <v>173</v>
      </c>
      <c r="K308" s="55" t="s">
        <v>173</v>
      </c>
      <c r="L308" s="55" t="s">
        <v>173</v>
      </c>
      <c r="M308" s="55" t="s">
        <v>173</v>
      </c>
      <c r="N308" s="55">
        <v>76.168032685952824</v>
      </c>
      <c r="O308" s="55">
        <v>70.037274069020512</v>
      </c>
      <c r="P308" s="56">
        <v>76.014574417090984</v>
      </c>
      <c r="Q308" s="38">
        <v>72.386380925612002</v>
      </c>
      <c r="R308" s="38">
        <v>81.064620971679688</v>
      </c>
      <c r="S308" s="38">
        <v>75.551025390625</v>
      </c>
      <c r="T308" s="88" t="s">
        <v>61</v>
      </c>
      <c r="U308" s="12" t="s">
        <v>61</v>
      </c>
    </row>
    <row r="309" spans="1:21" ht="15" customHeight="1" x14ac:dyDescent="0.25">
      <c r="A309" s="12" t="s">
        <v>248</v>
      </c>
      <c r="B309" s="12" t="s">
        <v>249</v>
      </c>
      <c r="C309" s="58" t="s">
        <v>325</v>
      </c>
      <c r="D309" s="55" t="s">
        <v>173</v>
      </c>
      <c r="E309" s="55" t="s">
        <v>173</v>
      </c>
      <c r="F309" s="55" t="s">
        <v>173</v>
      </c>
      <c r="G309" s="55" t="s">
        <v>173</v>
      </c>
      <c r="H309" s="55" t="s">
        <v>173</v>
      </c>
      <c r="I309" s="55" t="s">
        <v>173</v>
      </c>
      <c r="J309" s="55" t="s">
        <v>173</v>
      </c>
      <c r="K309" s="55" t="s">
        <v>173</v>
      </c>
      <c r="L309" s="55" t="s">
        <v>173</v>
      </c>
      <c r="M309" s="55" t="s">
        <v>173</v>
      </c>
      <c r="N309" s="55" t="s">
        <v>173</v>
      </c>
      <c r="O309" s="55" t="s">
        <v>173</v>
      </c>
      <c r="P309" s="56">
        <v>76.2</v>
      </c>
      <c r="Q309" s="67">
        <v>82.9</v>
      </c>
      <c r="R309" s="9">
        <v>89.3</v>
      </c>
      <c r="S309" s="9">
        <v>89.1</v>
      </c>
      <c r="T309" s="88" t="s">
        <v>61</v>
      </c>
      <c r="U309" s="12" t="s">
        <v>61</v>
      </c>
    </row>
    <row r="310" spans="1:21" ht="15" customHeight="1" x14ac:dyDescent="0.25">
      <c r="A310" s="12" t="s">
        <v>248</v>
      </c>
      <c r="B310" s="12" t="s">
        <v>249</v>
      </c>
      <c r="C310" s="58" t="s">
        <v>326</v>
      </c>
      <c r="D310" s="55" t="s">
        <v>173</v>
      </c>
      <c r="E310" s="55" t="s">
        <v>173</v>
      </c>
      <c r="F310" s="55" t="s">
        <v>173</v>
      </c>
      <c r="G310" s="55" t="s">
        <v>173</v>
      </c>
      <c r="H310" s="55" t="s">
        <v>173</v>
      </c>
      <c r="I310" s="55" t="s">
        <v>173</v>
      </c>
      <c r="J310" s="55" t="s">
        <v>173</v>
      </c>
      <c r="K310" s="55" t="s">
        <v>173</v>
      </c>
      <c r="L310" s="55" t="s">
        <v>173</v>
      </c>
      <c r="M310" s="55" t="s">
        <v>173</v>
      </c>
      <c r="N310" s="55" t="s">
        <v>173</v>
      </c>
      <c r="O310" s="55" t="s">
        <v>173</v>
      </c>
      <c r="P310" s="56">
        <v>78.3</v>
      </c>
      <c r="Q310" s="67">
        <v>86</v>
      </c>
      <c r="R310" s="9">
        <v>88.1</v>
      </c>
      <c r="S310" s="9">
        <v>87.5</v>
      </c>
      <c r="T310" s="88" t="s">
        <v>61</v>
      </c>
      <c r="U310" s="12" t="s">
        <v>61</v>
      </c>
    </row>
    <row r="311" spans="1:21" ht="15" customHeight="1" x14ac:dyDescent="0.25">
      <c r="A311" s="12" t="s">
        <v>248</v>
      </c>
      <c r="B311" s="12" t="s">
        <v>249</v>
      </c>
      <c r="C311" s="58" t="s">
        <v>382</v>
      </c>
      <c r="D311" s="55">
        <v>62.91</v>
      </c>
      <c r="E311" s="38">
        <v>67.400000000000006</v>
      </c>
      <c r="F311" s="38">
        <v>70.56</v>
      </c>
      <c r="G311" s="38">
        <v>70.42</v>
      </c>
      <c r="H311" s="38">
        <v>84.81</v>
      </c>
      <c r="I311" s="38">
        <v>80.78</v>
      </c>
      <c r="J311" s="38">
        <v>80.77</v>
      </c>
      <c r="K311" s="38">
        <v>78.989999999999995</v>
      </c>
      <c r="L311" s="56">
        <v>80.41</v>
      </c>
      <c r="M311" s="56">
        <v>80.36</v>
      </c>
      <c r="N311" s="56">
        <v>81.02</v>
      </c>
      <c r="O311" s="56">
        <v>81.11</v>
      </c>
      <c r="P311" s="56">
        <v>80.791076508800273</v>
      </c>
      <c r="Q311" s="56">
        <v>78.933372309999996</v>
      </c>
      <c r="R311" s="56">
        <v>71.53</v>
      </c>
      <c r="S311" s="56">
        <v>78.55</v>
      </c>
      <c r="T311" s="96" t="s">
        <v>61</v>
      </c>
      <c r="U311" s="12" t="s">
        <v>61</v>
      </c>
    </row>
    <row r="312" spans="1:21" ht="15" customHeight="1" x14ac:dyDescent="0.25">
      <c r="A312" s="12" t="s">
        <v>248</v>
      </c>
      <c r="B312" s="12" t="s">
        <v>249</v>
      </c>
      <c r="C312" s="58" t="s">
        <v>383</v>
      </c>
      <c r="D312" s="55">
        <v>0</v>
      </c>
      <c r="E312" s="38">
        <v>0</v>
      </c>
      <c r="F312" s="38">
        <v>0</v>
      </c>
      <c r="G312" s="38">
        <v>0</v>
      </c>
      <c r="H312" s="38">
        <v>0</v>
      </c>
      <c r="I312" s="38">
        <v>0</v>
      </c>
      <c r="J312" s="38">
        <v>0</v>
      </c>
      <c r="K312" s="38">
        <v>0</v>
      </c>
      <c r="L312" s="56">
        <v>0</v>
      </c>
      <c r="M312" s="56">
        <v>0</v>
      </c>
      <c r="N312" s="56">
        <v>0</v>
      </c>
      <c r="O312" s="56">
        <v>0</v>
      </c>
      <c r="P312" s="56">
        <v>0</v>
      </c>
      <c r="Q312" s="56">
        <v>72.209999999999994</v>
      </c>
      <c r="R312" s="56">
        <v>64.029402628814168</v>
      </c>
      <c r="S312" s="56">
        <v>59.14951482607708</v>
      </c>
      <c r="T312" s="96" t="s">
        <v>61</v>
      </c>
      <c r="U312" s="12" t="s">
        <v>61</v>
      </c>
    </row>
    <row r="313" spans="1:21" ht="15" customHeight="1" x14ac:dyDescent="0.25">
      <c r="A313" s="12" t="s">
        <v>248</v>
      </c>
      <c r="B313" s="12" t="s">
        <v>249</v>
      </c>
      <c r="C313" s="58" t="s">
        <v>257</v>
      </c>
      <c r="D313" s="29">
        <v>1</v>
      </c>
      <c r="E313" s="29">
        <v>0.95</v>
      </c>
      <c r="F313" s="29">
        <v>1</v>
      </c>
      <c r="G313" s="29">
        <v>0.83</v>
      </c>
      <c r="H313" s="29">
        <v>0.95</v>
      </c>
      <c r="I313" s="29">
        <v>1</v>
      </c>
      <c r="J313" s="29">
        <v>1</v>
      </c>
      <c r="K313" s="29">
        <v>1</v>
      </c>
      <c r="L313" s="29">
        <v>0.91</v>
      </c>
      <c r="M313" s="29">
        <v>0.83</v>
      </c>
      <c r="N313" s="29">
        <v>1</v>
      </c>
      <c r="O313" s="29">
        <v>1</v>
      </c>
      <c r="P313" s="29">
        <v>0</v>
      </c>
      <c r="Q313" s="29">
        <v>0</v>
      </c>
      <c r="R313" s="29">
        <v>0</v>
      </c>
      <c r="S313" s="29">
        <v>0</v>
      </c>
      <c r="T313" s="83">
        <v>0</v>
      </c>
      <c r="U313" s="12" t="s">
        <v>61</v>
      </c>
    </row>
    <row r="314" spans="1:21" ht="15" customHeight="1" x14ac:dyDescent="0.25">
      <c r="A314" s="12" t="s">
        <v>248</v>
      </c>
      <c r="B314" s="12" t="s">
        <v>249</v>
      </c>
      <c r="C314" s="58" t="s">
        <v>258</v>
      </c>
      <c r="D314" s="11">
        <v>1276</v>
      </c>
      <c r="E314" s="11">
        <v>-41082</v>
      </c>
      <c r="F314" s="11">
        <v>36068</v>
      </c>
      <c r="G314" s="11">
        <v>93719</v>
      </c>
      <c r="H314" s="11">
        <v>15250</v>
      </c>
      <c r="I314" s="4">
        <v>-29280</v>
      </c>
      <c r="J314" s="4">
        <v>90944</v>
      </c>
      <c r="K314" s="4">
        <v>58061</v>
      </c>
      <c r="L314" s="4">
        <v>28027</v>
      </c>
      <c r="M314" s="4">
        <v>7868</v>
      </c>
      <c r="N314" s="4">
        <v>12695</v>
      </c>
      <c r="O314" s="5">
        <v>18894</v>
      </c>
      <c r="P314" s="33">
        <v>74580</v>
      </c>
      <c r="Q314" s="33">
        <v>913</v>
      </c>
      <c r="R314" s="11">
        <v>1107</v>
      </c>
      <c r="S314" s="11">
        <v>295459</v>
      </c>
      <c r="T314" s="73">
        <v>2440</v>
      </c>
      <c r="U314" s="12" t="s">
        <v>61</v>
      </c>
    </row>
    <row r="315" spans="1:21" ht="15" customHeight="1" x14ac:dyDescent="0.25">
      <c r="A315" s="10" t="s">
        <v>248</v>
      </c>
      <c r="B315" s="10" t="s">
        <v>249</v>
      </c>
      <c r="C315" s="3" t="s">
        <v>324</v>
      </c>
      <c r="D315" s="11"/>
      <c r="E315" s="11"/>
      <c r="F315" s="11"/>
      <c r="G315" s="11"/>
      <c r="H315" s="11"/>
      <c r="I315" s="4"/>
      <c r="J315" s="4"/>
      <c r="K315" s="4"/>
      <c r="L315" s="4"/>
      <c r="M315" s="4"/>
      <c r="N315" s="4"/>
      <c r="O315" s="5"/>
      <c r="P315" s="33"/>
      <c r="Q315" s="33"/>
      <c r="R315" s="11"/>
      <c r="S315" s="11"/>
      <c r="T315" s="73"/>
      <c r="U315" s="12"/>
    </row>
    <row r="316" spans="1:21" ht="15" customHeight="1" x14ac:dyDescent="0.25">
      <c r="A316" s="12" t="s">
        <v>259</v>
      </c>
      <c r="B316" s="12" t="s">
        <v>260</v>
      </c>
      <c r="C316" s="58" t="s">
        <v>261</v>
      </c>
      <c r="D316" s="4">
        <v>411</v>
      </c>
      <c r="E316" s="4">
        <v>374</v>
      </c>
      <c r="F316" s="4">
        <v>341</v>
      </c>
      <c r="G316" s="4">
        <v>368</v>
      </c>
      <c r="H316" s="4">
        <v>381</v>
      </c>
      <c r="I316" s="4">
        <v>328</v>
      </c>
      <c r="J316" s="4">
        <v>353</v>
      </c>
      <c r="K316" s="4">
        <v>319</v>
      </c>
      <c r="L316" s="11">
        <v>343</v>
      </c>
      <c r="M316" s="11">
        <v>426</v>
      </c>
      <c r="N316" s="9">
        <v>379</v>
      </c>
      <c r="O316" s="9">
        <v>344</v>
      </c>
      <c r="P316" s="9">
        <v>311</v>
      </c>
      <c r="Q316" s="9">
        <v>274</v>
      </c>
      <c r="R316" s="9">
        <v>296</v>
      </c>
      <c r="S316" s="9">
        <v>365</v>
      </c>
      <c r="T316" s="88">
        <v>334</v>
      </c>
      <c r="U316" s="12" t="s">
        <v>61</v>
      </c>
    </row>
    <row r="317" spans="1:21" ht="15" customHeight="1" x14ac:dyDescent="0.25">
      <c r="A317" s="12" t="s">
        <v>259</v>
      </c>
      <c r="B317" s="12" t="s">
        <v>260</v>
      </c>
      <c r="C317" s="58" t="s">
        <v>262</v>
      </c>
      <c r="D317" s="4">
        <v>1701</v>
      </c>
      <c r="E317" s="4">
        <v>1615</v>
      </c>
      <c r="F317" s="4">
        <v>1641</v>
      </c>
      <c r="G317" s="4">
        <v>1507</v>
      </c>
      <c r="H317" s="4">
        <v>1535</v>
      </c>
      <c r="I317" s="4">
        <v>1974</v>
      </c>
      <c r="J317" s="4">
        <v>3383</v>
      </c>
      <c r="K317" s="4">
        <v>3094</v>
      </c>
      <c r="L317" s="11">
        <v>2853</v>
      </c>
      <c r="M317" s="11">
        <v>2963</v>
      </c>
      <c r="N317" s="9">
        <v>2692</v>
      </c>
      <c r="O317" s="9">
        <v>3069</v>
      </c>
      <c r="P317" s="9">
        <v>4066</v>
      </c>
      <c r="Q317" s="9">
        <v>3855</v>
      </c>
      <c r="R317" s="9">
        <v>2142</v>
      </c>
      <c r="S317" s="9">
        <v>2488</v>
      </c>
      <c r="T317" s="88">
        <v>3262</v>
      </c>
      <c r="U317" s="12" t="s">
        <v>61</v>
      </c>
    </row>
    <row r="318" spans="1:21" ht="15" customHeight="1" x14ac:dyDescent="0.25">
      <c r="A318" s="12" t="s">
        <v>259</v>
      </c>
      <c r="B318" s="12" t="s">
        <v>260</v>
      </c>
      <c r="C318" s="58" t="s">
        <v>263</v>
      </c>
      <c r="D318" s="4">
        <v>1468</v>
      </c>
      <c r="E318" s="4">
        <v>1707</v>
      </c>
      <c r="F318" s="4">
        <v>2066</v>
      </c>
      <c r="G318" s="4">
        <v>2174</v>
      </c>
      <c r="H318" s="4">
        <v>2083</v>
      </c>
      <c r="I318" s="4">
        <v>2541</v>
      </c>
      <c r="J318" s="4">
        <v>2378</v>
      </c>
      <c r="K318" s="4">
        <v>2182</v>
      </c>
      <c r="L318" s="4">
        <v>2215</v>
      </c>
      <c r="M318" s="11">
        <v>2222</v>
      </c>
      <c r="N318" s="9">
        <v>2765</v>
      </c>
      <c r="O318" s="9">
        <v>2173</v>
      </c>
      <c r="P318" s="9">
        <v>2132</v>
      </c>
      <c r="Q318" s="9">
        <v>229</v>
      </c>
      <c r="R318" s="9">
        <v>1171</v>
      </c>
      <c r="S318" s="9">
        <v>1370</v>
      </c>
      <c r="T318" s="88">
        <v>1814</v>
      </c>
      <c r="U318" s="12" t="s">
        <v>61</v>
      </c>
    </row>
    <row r="319" spans="1:21" ht="15" customHeight="1" x14ac:dyDescent="0.25">
      <c r="A319" s="12" t="s">
        <v>259</v>
      </c>
      <c r="B319" s="12" t="s">
        <v>260</v>
      </c>
      <c r="C319" s="58" t="s">
        <v>264</v>
      </c>
      <c r="D319" s="8" t="s">
        <v>61</v>
      </c>
      <c r="E319" s="8" t="s">
        <v>61</v>
      </c>
      <c r="F319" s="8" t="s">
        <v>61</v>
      </c>
      <c r="G319" s="8" t="s">
        <v>61</v>
      </c>
      <c r="H319" s="8" t="s">
        <v>61</v>
      </c>
      <c r="I319" s="8" t="s">
        <v>61</v>
      </c>
      <c r="J319" s="8" t="s">
        <v>61</v>
      </c>
      <c r="K319" s="8" t="s">
        <v>61</v>
      </c>
      <c r="L319" s="8" t="s">
        <v>61</v>
      </c>
      <c r="M319" s="11">
        <v>3</v>
      </c>
      <c r="N319" s="9">
        <v>2</v>
      </c>
      <c r="O319" s="9">
        <v>1</v>
      </c>
      <c r="P319" s="9">
        <v>16</v>
      </c>
      <c r="Q319" s="9">
        <v>39</v>
      </c>
      <c r="R319" s="9">
        <v>22</v>
      </c>
      <c r="S319" s="9">
        <v>14</v>
      </c>
      <c r="T319" s="88" t="s">
        <v>61</v>
      </c>
      <c r="U319" s="12" t="s">
        <v>61</v>
      </c>
    </row>
    <row r="320" spans="1:21" ht="15" customHeight="1" x14ac:dyDescent="0.25">
      <c r="A320" s="12" t="s">
        <v>259</v>
      </c>
      <c r="B320" s="12" t="s">
        <v>260</v>
      </c>
      <c r="C320" s="6" t="s">
        <v>274</v>
      </c>
      <c r="D320" s="8" t="s">
        <v>61</v>
      </c>
      <c r="E320" s="8" t="s">
        <v>61</v>
      </c>
      <c r="F320" s="8" t="s">
        <v>61</v>
      </c>
      <c r="G320" s="8" t="s">
        <v>61</v>
      </c>
      <c r="H320" s="8" t="s">
        <v>61</v>
      </c>
      <c r="I320" s="8" t="s">
        <v>61</v>
      </c>
      <c r="J320" s="8" t="s">
        <v>61</v>
      </c>
      <c r="K320" s="8" t="s">
        <v>61</v>
      </c>
      <c r="L320" s="8" t="s">
        <v>61</v>
      </c>
      <c r="M320" s="8" t="s">
        <v>61</v>
      </c>
      <c r="N320" s="8" t="s">
        <v>61</v>
      </c>
      <c r="O320" s="9" t="s">
        <v>61</v>
      </c>
      <c r="P320" s="43">
        <v>1392</v>
      </c>
      <c r="Q320" s="9">
        <v>2642</v>
      </c>
      <c r="R320" s="9">
        <v>817</v>
      </c>
      <c r="S320" s="9">
        <v>755</v>
      </c>
      <c r="T320" s="88" t="s">
        <v>61</v>
      </c>
      <c r="U320" s="12" t="s">
        <v>61</v>
      </c>
    </row>
    <row r="321" spans="1:21" ht="15" customHeight="1" x14ac:dyDescent="0.25">
      <c r="A321" s="12" t="s">
        <v>259</v>
      </c>
      <c r="B321" s="12" t="s">
        <v>260</v>
      </c>
      <c r="C321" s="58" t="s">
        <v>265</v>
      </c>
      <c r="D321" s="4" t="s">
        <v>61</v>
      </c>
      <c r="E321" s="4" t="s">
        <v>61</v>
      </c>
      <c r="F321" s="52">
        <v>0</v>
      </c>
      <c r="G321" s="52">
        <v>8</v>
      </c>
      <c r="H321" s="52">
        <v>10</v>
      </c>
      <c r="I321" s="52">
        <v>15</v>
      </c>
      <c r="J321" s="4" t="s">
        <v>61</v>
      </c>
      <c r="K321" s="4" t="s">
        <v>61</v>
      </c>
      <c r="L321" s="4" t="s">
        <v>61</v>
      </c>
      <c r="M321" s="11">
        <v>67</v>
      </c>
      <c r="N321" s="9">
        <v>1</v>
      </c>
      <c r="O321" s="9">
        <v>11</v>
      </c>
      <c r="P321" s="9">
        <v>6</v>
      </c>
      <c r="Q321" s="9">
        <v>16</v>
      </c>
      <c r="R321" s="9">
        <v>10</v>
      </c>
      <c r="S321" s="9">
        <v>6</v>
      </c>
      <c r="T321" s="88" t="s">
        <v>61</v>
      </c>
      <c r="U321" s="12" t="s">
        <v>61</v>
      </c>
    </row>
    <row r="322" spans="1:21" ht="15" customHeight="1" x14ac:dyDescent="0.25">
      <c r="A322" s="10" t="s">
        <v>259</v>
      </c>
      <c r="B322" s="10" t="s">
        <v>260</v>
      </c>
      <c r="C322" s="3" t="s">
        <v>385</v>
      </c>
      <c r="D322" s="4"/>
      <c r="E322" s="4"/>
      <c r="F322" s="52"/>
      <c r="G322" s="52"/>
      <c r="H322" s="52"/>
      <c r="I322" s="52"/>
      <c r="J322" s="4"/>
      <c r="K322" s="4"/>
      <c r="L322" s="4"/>
      <c r="M322" s="11"/>
      <c r="N322" s="9"/>
      <c r="O322" s="9"/>
      <c r="P322" s="9"/>
      <c r="Q322" s="9"/>
      <c r="R322" s="9"/>
      <c r="S322" s="9"/>
      <c r="T322" s="88"/>
      <c r="U322" s="12"/>
    </row>
    <row r="323" spans="1:21" ht="15" customHeight="1" x14ac:dyDescent="0.25">
      <c r="A323" s="10" t="s">
        <v>259</v>
      </c>
      <c r="B323" s="10" t="s">
        <v>260</v>
      </c>
      <c r="C323" s="3" t="s">
        <v>384</v>
      </c>
      <c r="D323" s="4"/>
      <c r="E323" s="4"/>
      <c r="F323" s="52"/>
      <c r="G323" s="52"/>
      <c r="H323" s="52"/>
      <c r="I323" s="52"/>
      <c r="J323" s="4"/>
      <c r="K323" s="4"/>
      <c r="L323" s="4"/>
      <c r="M323" s="11"/>
      <c r="N323" s="9"/>
      <c r="O323" s="9"/>
      <c r="P323" s="9"/>
      <c r="Q323" s="9"/>
      <c r="R323" s="9"/>
      <c r="S323" s="9"/>
      <c r="T323" s="88"/>
      <c r="U323" s="12"/>
    </row>
    <row r="324" spans="1:21" ht="15" customHeight="1" x14ac:dyDescent="0.25">
      <c r="A324" s="12" t="s">
        <v>266</v>
      </c>
      <c r="B324" s="12" t="s">
        <v>267</v>
      </c>
      <c r="C324" s="58" t="s">
        <v>268</v>
      </c>
      <c r="D324" s="15">
        <v>0</v>
      </c>
      <c r="E324" s="15">
        <v>0</v>
      </c>
      <c r="F324" s="15">
        <v>0</v>
      </c>
      <c r="G324" s="15">
        <v>0</v>
      </c>
      <c r="H324" s="15">
        <v>0</v>
      </c>
      <c r="I324" s="15">
        <v>0</v>
      </c>
      <c r="J324" s="15">
        <v>0</v>
      </c>
      <c r="K324" s="15">
        <v>0</v>
      </c>
      <c r="L324" s="15">
        <v>1</v>
      </c>
      <c r="M324" s="15">
        <v>0</v>
      </c>
      <c r="N324" s="9">
        <v>0</v>
      </c>
      <c r="O324" s="9">
        <v>2</v>
      </c>
      <c r="P324" s="9">
        <v>0</v>
      </c>
      <c r="Q324" s="9">
        <v>0</v>
      </c>
      <c r="R324" s="9">
        <v>1</v>
      </c>
      <c r="S324" s="9">
        <v>1</v>
      </c>
      <c r="T324" s="88">
        <v>0</v>
      </c>
      <c r="U324" s="12" t="s">
        <v>61</v>
      </c>
    </row>
    <row r="325" spans="1:21" ht="15" customHeight="1" x14ac:dyDescent="0.25">
      <c r="A325" s="12" t="s">
        <v>266</v>
      </c>
      <c r="B325" s="12" t="s">
        <v>267</v>
      </c>
      <c r="C325" s="58" t="s">
        <v>269</v>
      </c>
      <c r="D325" s="15">
        <v>0</v>
      </c>
      <c r="E325" s="15">
        <v>0</v>
      </c>
      <c r="F325" s="15">
        <v>0</v>
      </c>
      <c r="G325" s="15">
        <v>0</v>
      </c>
      <c r="H325" s="15">
        <v>0</v>
      </c>
      <c r="I325" s="15">
        <v>0</v>
      </c>
      <c r="J325" s="15">
        <v>0</v>
      </c>
      <c r="K325" s="15">
        <v>0</v>
      </c>
      <c r="L325" s="14">
        <v>0.76</v>
      </c>
      <c r="M325" s="14">
        <v>0.44</v>
      </c>
      <c r="N325" s="14">
        <v>0.37</v>
      </c>
      <c r="O325" s="14">
        <v>0.35</v>
      </c>
      <c r="P325" s="14">
        <v>0.31</v>
      </c>
      <c r="Q325" s="14">
        <v>0.28020444367994179</v>
      </c>
      <c r="R325" s="14">
        <v>0.84544713056908427</v>
      </c>
      <c r="S325" s="14">
        <v>0</v>
      </c>
      <c r="T325" s="84">
        <v>0</v>
      </c>
      <c r="U325" s="12" t="s">
        <v>61</v>
      </c>
    </row>
    <row r="326" spans="1:21" ht="15" customHeight="1" x14ac:dyDescent="0.25">
      <c r="A326" s="10" t="s">
        <v>266</v>
      </c>
      <c r="B326" s="10" t="s">
        <v>267</v>
      </c>
      <c r="C326" s="61" t="s">
        <v>290</v>
      </c>
      <c r="D326" s="65">
        <v>0</v>
      </c>
      <c r="E326" s="65">
        <v>0</v>
      </c>
      <c r="F326" s="65">
        <v>0</v>
      </c>
      <c r="G326" s="65">
        <v>0</v>
      </c>
      <c r="H326" s="65">
        <v>0</v>
      </c>
      <c r="I326" s="65">
        <v>0</v>
      </c>
      <c r="J326" s="65">
        <v>0</v>
      </c>
      <c r="K326" s="65">
        <v>0</v>
      </c>
      <c r="L326" s="65">
        <v>0</v>
      </c>
      <c r="M326" s="65">
        <v>0</v>
      </c>
      <c r="N326" s="65">
        <v>0</v>
      </c>
      <c r="O326" s="65">
        <v>0</v>
      </c>
      <c r="P326" s="65">
        <v>0</v>
      </c>
      <c r="Q326" s="65">
        <v>0</v>
      </c>
      <c r="R326" s="65"/>
      <c r="S326" s="65"/>
      <c r="T326" s="97"/>
      <c r="U326" s="12"/>
    </row>
    <row r="327" spans="1:21" ht="15" customHeight="1" x14ac:dyDescent="0.25">
      <c r="C327" s="59"/>
    </row>
    <row r="328" spans="1:21" ht="15" customHeight="1" x14ac:dyDescent="0.25">
      <c r="C328" s="59"/>
    </row>
  </sheetData>
  <autoFilter ref="A1:U326" xr:uid="{00000000-0001-0000-0000-000000000000}"/>
  <conditionalFormatting sqref="N4:O7">
    <cfRule type="expression" dxfId="0" priority="1" stopIfTrue="1">
      <formula>$A3&lt;&gt;$A4</formula>
    </cfRule>
  </conditionalFormatting>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Indicadores_Sectoriales_Distrit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Cahuana</dc:creator>
  <cp:lastModifiedBy>Juan Carlos Llinas Lastra</cp:lastModifiedBy>
  <dcterms:created xsi:type="dcterms:W3CDTF">2020-08-10T19:56:01Z</dcterms:created>
  <dcterms:modified xsi:type="dcterms:W3CDTF">2024-09-30T19:08:24Z</dcterms:modified>
</cp:coreProperties>
</file>