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JLLINAS\Downloads\"/>
    </mc:Choice>
  </mc:AlternateContent>
  <xr:revisionPtr revIDLastSave="0" documentId="8_{F11F256A-69CB-4C00-998A-D40CF158F08F}" xr6:coauthVersionLast="47" xr6:coauthVersionMax="47" xr10:uidLastSave="{00000000-0000-0000-0000-000000000000}"/>
  <bookViews>
    <workbookView xWindow="-120" yWindow="-120" windowWidth="29040" windowHeight="15840" tabRatio="835" firstSheet="5" activeTab="5" xr2:uid="{00000000-000D-0000-FFFF-FFFF00000000}"/>
  </bookViews>
  <sheets>
    <sheet name="Instructivo" sheetId="11" state="hidden" r:id="rId1"/>
    <sheet name="Estructura" sheetId="6" state="hidden" r:id="rId2"/>
    <sheet name="Diagnóstico_RR" sheetId="4" state="hidden" r:id="rId3"/>
    <sheet name="Formulas" sheetId="12" state="hidden" r:id="rId4"/>
    <sheet name="Segunda línea" sheetId="1" state="hidden" r:id="rId5"/>
    <sheet name="Mapa de Aseguramiento" sheetId="9" r:id="rId6"/>
    <sheet name="Hoja2" sheetId="2" state="hidden" r:id="rId7"/>
  </sheets>
  <definedNames>
    <definedName name="_xlnm.Print_Area" localSheetId="2">Diagnóstico_RR!$A$1:$F$159</definedName>
    <definedName name="_xlnm.Print_Area" localSheetId="1">Estructura!$A$1:$E$11</definedName>
    <definedName name="_xlnm.Print_Area" localSheetId="0">Instructivo!$A$1:$S$93</definedName>
    <definedName name="Cargos">Formulas!$B$2:$B$18</definedName>
    <definedName name="Opciones">Formulas!$A$2:$A$18</definedName>
    <definedName name="_xlnm.Print_Titles" localSheetId="2">Diagnóstico_RR!$4:$6</definedName>
    <definedName name="_xlnm.Print_Titles" localSheetId="5">'Mapa de Aseguramiento'!$4:$6</definedName>
    <definedName name="X">Formulas!$B$13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 l="1"/>
  <c r="R12" i="1" s="1"/>
  <c r="J12" i="1"/>
  <c r="A12" i="1" s="1"/>
  <c r="T12" i="1" l="1"/>
  <c r="S12" i="1"/>
  <c r="J16" i="1"/>
  <c r="J14" i="1"/>
  <c r="J13" i="1" l="1"/>
  <c r="J11" i="1"/>
  <c r="J10" i="1" l="1"/>
  <c r="J9" i="1"/>
  <c r="J8" i="1" l="1"/>
  <c r="J7" i="1" l="1"/>
  <c r="Q8" i="1" l="1"/>
  <c r="Q7" i="1" l="1"/>
  <c r="R7" i="1" s="1"/>
  <c r="S7" i="1" s="1"/>
  <c r="R8" i="1"/>
  <c r="Q9" i="1"/>
  <c r="R9" i="1" s="1"/>
  <c r="Q10" i="1"/>
  <c r="R10" i="1" s="1"/>
  <c r="T10" i="1" s="1"/>
  <c r="Q11" i="1"/>
  <c r="R11" i="1" s="1"/>
  <c r="T11" i="1" s="1"/>
  <c r="Q13" i="1"/>
  <c r="R13" i="1" s="1"/>
  <c r="Q14" i="1"/>
  <c r="R14" i="1" s="1"/>
  <c r="Q15" i="1"/>
  <c r="R15" i="1" s="1"/>
  <c r="Q16" i="1"/>
  <c r="R16" i="1" s="1"/>
  <c r="Q17" i="1"/>
  <c r="R17" i="1" s="1"/>
  <c r="D2" i="9"/>
  <c r="C2" i="4"/>
  <c r="T16" i="1" l="1"/>
  <c r="S14" i="1"/>
  <c r="T15" i="1"/>
  <c r="T9" i="1"/>
  <c r="S9" i="1"/>
  <c r="T17" i="1"/>
  <c r="S15" i="1"/>
  <c r="T8" i="1"/>
  <c r="S8" i="1"/>
  <c r="T14" i="1"/>
  <c r="S13" i="1"/>
  <c r="S11" i="1"/>
  <c r="T13" i="1"/>
  <c r="S17" i="1"/>
  <c r="S16" i="1"/>
  <c r="S10" i="1"/>
  <c r="T7" i="1"/>
  <c r="A7" i="9" l="1"/>
  <c r="J15" i="1"/>
  <c r="J17" i="1"/>
  <c r="J18" i="1"/>
  <c r="A8" i="9"/>
  <c r="A9" i="9"/>
  <c r="A10" i="9"/>
  <c r="A11" i="9"/>
  <c r="A12" i="9"/>
  <c r="A13" i="9"/>
  <c r="A14" i="9"/>
  <c r="A15" i="9"/>
  <c r="A16" i="9"/>
  <c r="A17" i="9"/>
  <c r="A18" i="9"/>
  <c r="A19" i="9"/>
  <c r="A20" i="9"/>
  <c r="A21" i="9"/>
  <c r="A22" i="9"/>
  <c r="A23" i="9"/>
  <c r="A24" i="9"/>
  <c r="A25" i="9"/>
  <c r="A26" i="9"/>
  <c r="A16" i="1" l="1"/>
  <c r="A13" i="1"/>
  <c r="A17" i="1"/>
  <c r="A9" i="1"/>
  <c r="A7" i="1"/>
  <c r="A15" i="1"/>
  <c r="A11" i="1"/>
  <c r="A14" i="1"/>
  <c r="A10" i="1"/>
  <c r="A8" i="1"/>
  <c r="D12" i="9" l="1"/>
  <c r="F8" i="9"/>
  <c r="H8" i="9"/>
  <c r="H12" i="9"/>
  <c r="H16" i="9"/>
  <c r="H20" i="9"/>
  <c r="H24" i="9"/>
  <c r="H28" i="9"/>
  <c r="H32" i="9"/>
  <c r="H7" i="9"/>
  <c r="G11" i="9"/>
  <c r="G15" i="9"/>
  <c r="G19" i="9"/>
  <c r="G23" i="9"/>
  <c r="G27" i="9"/>
  <c r="G31" i="9"/>
  <c r="G35" i="9"/>
  <c r="F10" i="9"/>
  <c r="F14" i="9"/>
  <c r="F18" i="9"/>
  <c r="F22" i="9"/>
  <c r="F26" i="9"/>
  <c r="F30" i="9"/>
  <c r="F34" i="9"/>
  <c r="E9" i="9"/>
  <c r="E13" i="9"/>
  <c r="E17" i="9"/>
  <c r="E21" i="9"/>
  <c r="E25" i="9"/>
  <c r="E29" i="9"/>
  <c r="E33" i="9"/>
  <c r="D8" i="9"/>
  <c r="D16" i="9"/>
  <c r="D20" i="9"/>
  <c r="D24" i="9"/>
  <c r="D28" i="9"/>
  <c r="D32" i="9"/>
  <c r="D7" i="9"/>
  <c r="C10" i="9"/>
  <c r="C14" i="9"/>
  <c r="C18" i="9"/>
  <c r="C22" i="9"/>
  <c r="C26" i="9"/>
  <c r="C30" i="9"/>
  <c r="C34" i="9"/>
  <c r="H10" i="9"/>
  <c r="H14" i="9"/>
  <c r="H18" i="9"/>
  <c r="H22" i="9"/>
  <c r="H30" i="9"/>
  <c r="H34" i="9"/>
  <c r="G9" i="9"/>
  <c r="G13" i="9"/>
  <c r="G17" i="9"/>
  <c r="G21" i="9"/>
  <c r="G29" i="9"/>
  <c r="F12" i="9"/>
  <c r="F20" i="9"/>
  <c r="F28" i="9"/>
  <c r="F7" i="9"/>
  <c r="E15" i="9"/>
  <c r="E23" i="9"/>
  <c r="E31" i="9"/>
  <c r="D10" i="9"/>
  <c r="D18" i="9"/>
  <c r="D26" i="9"/>
  <c r="C8" i="9"/>
  <c r="C16" i="9"/>
  <c r="C24" i="9"/>
  <c r="H9" i="9"/>
  <c r="H13" i="9"/>
  <c r="H17" i="9"/>
  <c r="H21" i="9"/>
  <c r="H25" i="9"/>
  <c r="H29" i="9"/>
  <c r="H33" i="9"/>
  <c r="G8" i="9"/>
  <c r="G12" i="9"/>
  <c r="G16" i="9"/>
  <c r="G20" i="9"/>
  <c r="G24" i="9"/>
  <c r="G28" i="9"/>
  <c r="G32" i="9"/>
  <c r="G7" i="9"/>
  <c r="F11" i="9"/>
  <c r="F15" i="9"/>
  <c r="F19" i="9"/>
  <c r="F23" i="9"/>
  <c r="F27" i="9"/>
  <c r="F31" i="9"/>
  <c r="F35" i="9"/>
  <c r="E10" i="9"/>
  <c r="E14" i="9"/>
  <c r="E18" i="9"/>
  <c r="E22" i="9"/>
  <c r="E26" i="9"/>
  <c r="E30" i="9"/>
  <c r="E34" i="9"/>
  <c r="D9" i="9"/>
  <c r="D13" i="9"/>
  <c r="D17" i="9"/>
  <c r="D21" i="9"/>
  <c r="D25" i="9"/>
  <c r="D29" i="9"/>
  <c r="D33" i="9"/>
  <c r="C7" i="9"/>
  <c r="C11" i="9"/>
  <c r="C15" i="9"/>
  <c r="C19" i="9"/>
  <c r="C23" i="9"/>
  <c r="C27" i="9"/>
  <c r="C31" i="9"/>
  <c r="C35" i="9"/>
  <c r="H26" i="9"/>
  <c r="G25" i="9"/>
  <c r="G33" i="9"/>
  <c r="F16" i="9"/>
  <c r="F24" i="9"/>
  <c r="F32" i="9"/>
  <c r="E11" i="9"/>
  <c r="E19" i="9"/>
  <c r="E27" i="9"/>
  <c r="E35" i="9"/>
  <c r="D14" i="9"/>
  <c r="D22" i="9"/>
  <c r="D34" i="9"/>
  <c r="C12" i="9"/>
  <c r="C20" i="9"/>
  <c r="C28" i="9"/>
  <c r="H11" i="9"/>
  <c r="H15" i="9"/>
  <c r="H19" i="9"/>
  <c r="H23" i="9"/>
  <c r="H27" i="9"/>
  <c r="H31" i="9"/>
  <c r="H35" i="9"/>
  <c r="G10" i="9"/>
  <c r="G14" i="9"/>
  <c r="G18" i="9"/>
  <c r="G22" i="9"/>
  <c r="G26" i="9"/>
  <c r="G30" i="9"/>
  <c r="G34" i="9"/>
  <c r="F9" i="9"/>
  <c r="F13" i="9"/>
  <c r="F17" i="9"/>
  <c r="F21" i="9"/>
  <c r="F25" i="9"/>
  <c r="F29" i="9"/>
  <c r="F33" i="9"/>
  <c r="E8" i="9"/>
  <c r="E12" i="9"/>
  <c r="E16" i="9"/>
  <c r="E20" i="9"/>
  <c r="E24" i="9"/>
  <c r="E28" i="9"/>
  <c r="E32" i="9"/>
  <c r="E7" i="9"/>
  <c r="D11" i="9"/>
  <c r="D15" i="9"/>
  <c r="D19" i="9"/>
  <c r="D23" i="9"/>
  <c r="D27" i="9"/>
  <c r="D31" i="9"/>
  <c r="D35" i="9"/>
  <c r="C9" i="9"/>
  <c r="C13" i="9"/>
  <c r="C17" i="9"/>
  <c r="C21" i="9"/>
  <c r="C25" i="9"/>
  <c r="C29" i="9"/>
  <c r="C33" i="9"/>
  <c r="D30" i="9"/>
  <c r="C32" i="9"/>
  <c r="D2" i="1" l="1"/>
</calcChain>
</file>

<file path=xl/sharedStrings.xml><?xml version="1.0" encoding="utf-8"?>
<sst xmlns="http://schemas.openxmlformats.org/spreadsheetml/2006/main" count="691" uniqueCount="156">
  <si>
    <t xml:space="preserve">No. </t>
  </si>
  <si>
    <t>Metodología
(30%)</t>
  </si>
  <si>
    <t>Responsable
(30%)</t>
  </si>
  <si>
    <t>Comunicación de resultados 
(20%)</t>
  </si>
  <si>
    <t>Total</t>
  </si>
  <si>
    <t>Bajo Aseguramiento</t>
  </si>
  <si>
    <t>La Oficina de Control Interno o quien haga sus veces deberá auditar y generar hallazgos y recomendaciones a la función de aseguramiento para su mejora y evaluará los controles de 1ª línea de defensa que corresponderían  a la 2ª línea de defensa.</t>
  </si>
  <si>
    <t>Medio Aseguramiento</t>
  </si>
  <si>
    <t>La Oficina de Control Interno o quien haga sus veces deberá auditar y generar hallazgos y recomendaciones a la función de aseguramiento (2ª línea) para su mejora y evaluará los aspectos que considere relevantes de la 1ª línea de defensa.</t>
  </si>
  <si>
    <t xml:space="preserve">La Oficina de Control Interno o quien haga sus veces confiará en los resultados del aseguramiento de la 2ª línea y basado en sus informes, auditará la efectividad de dicha función, evitando evaluar los controles de la 1ª línea.
</t>
  </si>
  <si>
    <t>Alto Aseguramiento</t>
  </si>
  <si>
    <t>La Oficina de Control Interno o quien haga sus veces confiará en los resultados del aseguramiento de la 2ª línea y basado en sus informes, auditará la efectividad de dicha función, evitando evaluar los controles de la 1ª línea.</t>
  </si>
  <si>
    <t xml:space="preserve"> </t>
  </si>
  <si>
    <t>Priorizar en su Plan Anual de Auditoría</t>
  </si>
  <si>
    <t>Ejecución de Obras</t>
  </si>
  <si>
    <t>TIC (Sistemas)</t>
  </si>
  <si>
    <t>Atención al Ciudadano</t>
  </si>
  <si>
    <t>Gestión Documental</t>
  </si>
  <si>
    <t>Programa de agua potable y Saneamiento Básico</t>
  </si>
  <si>
    <t>Gestión en programas de salud</t>
  </si>
  <si>
    <t>Gestión en programas de vivienda</t>
  </si>
  <si>
    <t>Gestión en programas de educación</t>
  </si>
  <si>
    <t xml:space="preserve">Programas agropecuarios </t>
  </si>
  <si>
    <t xml:space="preserve">Programas de Deporte y Recreación </t>
  </si>
  <si>
    <t>Gestión Contractual</t>
  </si>
  <si>
    <t>Auditoria Interna</t>
  </si>
  <si>
    <t>Gestión de recursos físicos</t>
  </si>
  <si>
    <t>Gestión presupuestal (Contabilidad- presupuesto-Tesorería)</t>
  </si>
  <si>
    <t xml:space="preserve">Programas ambientales </t>
  </si>
  <si>
    <t>RESPONSABLE - CARGO</t>
  </si>
  <si>
    <t>OBSERVACIÓN</t>
  </si>
  <si>
    <t>NIVEL DE 
CONFIANZA</t>
  </si>
  <si>
    <t xml:space="preserve">ESTRUCTURA LÍNEAS DE DEFENSA </t>
  </si>
  <si>
    <t xml:space="preserve">INTEGRANTES </t>
  </si>
  <si>
    <t>Tercera  Línea de Defensa</t>
  </si>
  <si>
    <t>Segunda Línea de Defensa</t>
  </si>
  <si>
    <t>Primera Línea de Defensa</t>
  </si>
  <si>
    <t>Línea Estratégica</t>
  </si>
  <si>
    <t xml:space="preserve">Media y Alta Gerencia: Jefes de planeación o quienes hagan sus veces, coordinadores de equipos de trabajo, comités de riesgos (donde existan), comité de contratación, áreas financieras, de TIC, entre otros que generen información para el Aseguramiento de la operación.
</t>
  </si>
  <si>
    <t xml:space="preserve">A cargo de la Oficina de Control Interno, Auditoría Interna o quién haga sus veces.
</t>
  </si>
  <si>
    <t xml:space="preserve">Alta Dirección y Comité Institucional de Coordinación de Control Interno.
</t>
  </si>
  <si>
    <t>Dependiendo de la estructura organizacional de la entidad (organigrama), Líderes de proceso y sus equipos (En general servidores públicos en todos los niveles de la organización).</t>
  </si>
  <si>
    <t>Garantizan la gestión en el día a día, en conjunto con sus equipos de trabajo.
Se encarga de identificar, evaluar, controlar y mitigar los riesgos.
Son responsables de implementar acciones correctivas y detectar fallas en los controles.</t>
  </si>
  <si>
    <t xml:space="preserve">Corresponde establecer mecanismos que les permitan ejecutar un seguimiento o autoevaluación permanente de la gestión, orientando y generando alertas a la 1ª línea de defensa. 
Supervisa la implementación de prácticas de gestión eficaces por parte de la primera línea.
</t>
  </si>
  <si>
    <t xml:space="preserve">A traves de un enfoque basada en riesgos, proporciona aseguramiento sobre la eficacia de ka gestión del riesgo y control interno a la alta dirección </t>
  </si>
  <si>
    <t>ASPECTO CLAVE DE ÉXITO
(Programa, Proyecto, Proceso, Sistema, entre otros)</t>
  </si>
  <si>
    <t>Gestión del Talento Humano</t>
  </si>
  <si>
    <t>X</t>
  </si>
  <si>
    <t>ESTRUCTURA SEGUNDA LÍNEA DE DEFENSA</t>
  </si>
  <si>
    <t>Criterios para la identificación de la segunda línea de defensa</t>
  </si>
  <si>
    <t xml:space="preserve">Clasificación </t>
  </si>
  <si>
    <t>Responsable</t>
  </si>
  <si>
    <t>Area Funcional</t>
  </si>
  <si>
    <t>CRITERIOS EVALUADORES DE LA FUNCIÓN DE ASEGURAMIENTO</t>
  </si>
  <si>
    <t>RESPONSABILIDAD</t>
  </si>
  <si>
    <t>MAPA DE ASEGURAMIENTO</t>
  </si>
  <si>
    <t>Riesgo asociado al aspecto clave de éxito</t>
  </si>
  <si>
    <t xml:space="preserve">TERCERA LÍNEA DE DEFENSA
(Oficina de Control Interno o quien haga sus veces) </t>
  </si>
  <si>
    <t>Rol de la Tercera Línea de Defensa</t>
  </si>
  <si>
    <t>INSTRUCCIONES DE DILIGENCIAMIENTO</t>
  </si>
  <si>
    <t>DIAGNÓSTICO DE ROLES Y RESPONSABILIDADES</t>
  </si>
  <si>
    <t>A</t>
  </si>
  <si>
    <t>E</t>
  </si>
  <si>
    <t>Opciones</t>
  </si>
  <si>
    <t>P</t>
  </si>
  <si>
    <t>V</t>
  </si>
  <si>
    <t>Seleccione…</t>
  </si>
  <si>
    <t>P-A</t>
  </si>
  <si>
    <t>P-E</t>
  </si>
  <si>
    <t>P-V</t>
  </si>
  <si>
    <t>A-E</t>
  </si>
  <si>
    <t>A-V</t>
  </si>
  <si>
    <t>E-V</t>
  </si>
  <si>
    <t>P-A-E</t>
  </si>
  <si>
    <t>P-E-V</t>
  </si>
  <si>
    <t>A-E-V</t>
  </si>
  <si>
    <t>P-A-E-V</t>
  </si>
  <si>
    <t>Cargos</t>
  </si>
  <si>
    <t>No aplica</t>
  </si>
  <si>
    <t>CARGO</t>
  </si>
  <si>
    <t>Representante Legal</t>
  </si>
  <si>
    <t>Secretario</t>
  </si>
  <si>
    <t>Coordinador</t>
  </si>
  <si>
    <t>AREA</t>
  </si>
  <si>
    <t>Asesor</t>
  </si>
  <si>
    <t>COMPONENTE</t>
  </si>
  <si>
    <t>Director / Jefe de Oficina</t>
  </si>
  <si>
    <t>Profesional</t>
  </si>
  <si>
    <t>Técnico</t>
  </si>
  <si>
    <t>Otro</t>
  </si>
  <si>
    <t>Tendrá la responsabilidad de definir el marco general para la gestión del riesgo (política de administración del riesgo) y garantizar el cumplimiento de los planes de la entidad.
Analiza los riesgos y amenazas institucionales al cumplimiento del os planes estratégicos (objetivos, metas, indicadores)</t>
  </si>
  <si>
    <t>¿Pertenece a la Media o Alta Gerencia?</t>
  </si>
  <si>
    <t>¿Responde ante la Alta Dirección?</t>
  </si>
  <si>
    <t>¿Realiza actividades de seguimiento?</t>
  </si>
  <si>
    <t>SELECCIONE X</t>
  </si>
  <si>
    <t>SEGUNDA LÍNEA DE DEFENSA</t>
  </si>
  <si>
    <t xml:space="preserve">LÍNEAS DE DEFENSA </t>
  </si>
  <si>
    <r>
      <rPr>
        <b/>
        <sz val="10"/>
        <color theme="9" tint="-0.249977111117893"/>
        <rFont val="Calibri"/>
        <family val="2"/>
        <scheme val="minor"/>
      </rPr>
      <t>P:</t>
    </r>
    <r>
      <rPr>
        <sz val="10"/>
        <color theme="1"/>
        <rFont val="Calibri"/>
        <family val="2"/>
        <scheme val="minor"/>
      </rPr>
      <t xml:space="preserve"> Planea o diseña la actividad    </t>
    </r>
    <r>
      <rPr>
        <b/>
        <sz val="10"/>
        <color theme="9" tint="-0.249977111117893"/>
        <rFont val="Calibri"/>
        <family val="2"/>
        <scheme val="minor"/>
      </rPr>
      <t xml:space="preserve"> A:</t>
    </r>
    <r>
      <rPr>
        <sz val="10"/>
        <color theme="1"/>
        <rFont val="Calibri"/>
        <family val="2"/>
        <scheme val="minor"/>
      </rPr>
      <t xml:space="preserve"> Aprueba la actividad o su salida (producto/servicio)    
</t>
    </r>
    <r>
      <rPr>
        <b/>
        <sz val="10"/>
        <color theme="9" tint="-0.249977111117893"/>
        <rFont val="Calibri"/>
        <family val="2"/>
        <scheme val="minor"/>
      </rPr>
      <t>E:</t>
    </r>
    <r>
      <rPr>
        <sz val="10"/>
        <color theme="1"/>
        <rFont val="Calibri"/>
        <family val="2"/>
        <scheme val="minor"/>
      </rPr>
      <t xml:space="preserve"> Ejecuta la actividad                     </t>
    </r>
    <r>
      <rPr>
        <b/>
        <sz val="10"/>
        <color theme="9" tint="-0.249977111117893"/>
        <rFont val="Calibri"/>
        <family val="2"/>
        <scheme val="minor"/>
      </rPr>
      <t>V:</t>
    </r>
    <r>
      <rPr>
        <sz val="10"/>
        <color theme="1"/>
        <rFont val="Calibri"/>
        <family val="2"/>
        <scheme val="minor"/>
      </rPr>
      <t xml:space="preserve"> Verifica la actividad </t>
    </r>
  </si>
  <si>
    <r>
      <t xml:space="preserve">Este archivo hace parte de un conjunto de herramientas que le permitirán desarrollar un ejercicio de identificación del modelo de las líneas de defensa  con el propósito de que la entidad establezca e identifique las responsabilidades y roles que se distribuye a través de sus servidores frente a la gestión del riesgo y el control. Este instrumento se constituye como una guía para facilitar el proceso de estructuración de las líneas de defensa. 
Este archivo cuenta con cuatro (4) hojas de Excel de interés para quien lo diligencie, las cuales se explicaran a continuación:
</t>
    </r>
    <r>
      <rPr>
        <sz val="12"/>
        <color rgb="FFC00000"/>
        <rFont val="Calibri"/>
        <family val="2"/>
        <scheme val="minor"/>
      </rPr>
      <t xml:space="preserve">
ESTRUCTURA LÍNEAS DE DEFENSA:</t>
    </r>
    <r>
      <rPr>
        <sz val="12"/>
        <color theme="1"/>
        <rFont val="Calibri"/>
        <family val="2"/>
        <scheme val="minor"/>
      </rPr>
      <t xml:space="preserve">
La presentación de este archivo busca que el usuario conozca los conceptos básicos para desarrollar el ejercicio de líneas de defensa en su entidad.  Por esta razón, presenta la estructura de cada una de las líneas de defensa consideradas en este modelo a través de la descripción de sus integrantes y las responsabilidades generales ; dicha estructura corresponde a la presentada en el Manual Operativo del MIPG - Versión 2. 
</t>
    </r>
    <r>
      <rPr>
        <sz val="12"/>
        <color rgb="FFC00000"/>
        <rFont val="Calibri"/>
        <family val="2"/>
        <scheme val="minor"/>
      </rPr>
      <t>DIAGNÓSTICO DE ROLES Y RESPONSABILIDADES:</t>
    </r>
    <r>
      <rPr>
        <sz val="12"/>
        <color theme="1"/>
        <rFont val="Calibri"/>
        <family val="2"/>
        <scheme val="minor"/>
      </rPr>
      <t xml:space="preserve">
Corresponde al primer archivo que el usuario debe diligenciar, para ello debe tener en cuenta las siguientes consideraciones:
Aspectos claves de éxito: corresponden a los programas, proyectos, procesos, sistemas, entre otros de la entidad que agregan valor para el cumplimiento de los objetivos institucionales. El listado presentado corresponde a un ejemplo de algunos aspectos claves los cuales pueden ser modificados y ajustados a la operación de la entidad.  
Responsables- Cargo: Corresponde a los posibles cargos que se pueden encontrar en una entidad. El listado presentado corresponde a un ejemplo de algunos cargos. 
Modo de diligenciamiento: teniendo en cuenta los aspectos claves de éxito listados sobre las filas y los responsables listados sobre las columnas, se deben identificar los responsables sobre cada uno de los componentes de los aspectos claves. En la parte superior del archivo se presentan cuatro componentes (Planear, Aprobar, Ejecutar y Verificar) que deben ser ubicados en la casilla en la que se entrecruce un aspecto clave de éxito con un responsable. Cada componente asociado a un aspecto puede tener uno o más responsables por lo que puede estar ubicado en una o más casillas al mismo tiempo. 
A continuación se presenta un ejemplo de diligenciamiento: 
Como se evidencia en el ejemplo del aspecto clave de éxito de la gestión del talento humano, la responsabilidad sobre los cuatro componentes recae sobre 3 cargos de la siguiente manera:
Representante legal: Aprua
Jefe de Oficina (quien en este caso puede ser el director o coordinador de talento humano) – Planea, Verifica y Ejecuta. 
Profesional – Ejecuta. 
En el ejemplo, el jefe de oficina y el profesional llevan a cabo tareas de ejecución porque pueden ejecutar diferentes etapas asociadas a la gestión del talento humano. De la misma manera, en la práctica cada uno de los componentes (Planear, Verificar, Aprobar y Ejecutar) puede ser llevado a cabo por uno o más cargos o responsables.
IDENTIFICACIÓN SEGUNDA LINEA DE DEFENSA 
El archivo asociado a la identificación de la segunda línea de defensa tiene en cuenta los aspectos clave de éxito enunciados en el archivo de diagnóstico de roles y responsabilidades. El objetivo de este documento es identificar para cuales actividades de éxito existe una segunda línea de defensa y para cuáles no. 
El diligenciamiento de cada una de las columnas del archivo se describe a continuación: 
Aspectos clave de éxito: son los mismos aspectos clave enunciados en el archivo de roles y responsabilidades y sobre los cuales se evaluara la existencia de una segunda línea de defensa.
Riesgo Asociado: para cada uno de los aspectos clave se deben identificar uno o más riesgos sobre los cuales se han establecido controles. 
Responsable: Al interior de la entidad debe haber uno o varios responsables sobre un aspecto clave de éxito. En esta casilla deben colocarse todos los responsables de los que se tenga conocimiento están asociados al aspecto clave de éxito. 
Área Funcional: Los responsables pertenecen a áreas funcionales por lo que se debe identificar las mismas. Por otro lado, existe la posibilidad de que no haya un responsable individual de un aspecto de éxito sino que dicha responsabilidad recaiga en un área funcional como un todo. En este caso, se debe identificar el área encargada. 
Una vez se identifiquen los aspectos clave de éxito, los riesgos asociados al mismo y los responsables del aspecto clave, se procede a identificar si estos pertenecen o no a la segunda línea de defensa. Para tales fines se debe dar respuesta a 3 preguntas que se definen como 3 criterios. 
Criterios para la identificación de la segunda línea de defensa: 
• ¿El responsable o área funcional encargada del aspecto clave de éxito pertenece a la Media o Alta Gerencia?
• ¿El área funcional o responsable responde ante la Alta Dirección por el aspecto clave de éxito?
• ¿El área funcional o responsable realiza actividades de seguimiento?
En caso de que la respuesta sea afirmativa, se debe colocar una X en la casilla asociada a cada una de las preguntas. 
Clasificación: esta casilla se llena automáticamente una vez se responden los criterios para la identificación de la segunda línea de defensa. De esta manera, el usuario sabrá de inmediato si de acuerdo a las características identificadas el responsable pertenece a la primera o a la segunda línea de defensa. 
Para las actividades en las que la clasificación resulte en la primera línea de defensa no se debe seguir diligenciando el archivo. Por otro lado, aquellas actividades para las que se identifique una segunda línea de defensa deben diligenciar las columnas restantes. 
Funciones de aseguramiento: las funciones de aseguramiento son aquellas funciones que se llevan a cabo sobre los controles que se han establecido en la primera línea de defensa. Una función de aseguramiento tiene un carácter global a comparación de los controles que han sido establecidos de manera directa para el manejo de riesgos. 
Criterios evaluadores de la función de aseguramiento: Existen 4 criterios bajo los cuales se evalúa si una función de aseguramiento ha sido establecida de manera adecuada: 
• Establecimiento del objetivo y alcance de la función de aseguramiento. 
• Metodología establecida para la función de aseguramiento. 
• Si la función de aseguramiento cuenta con responsables claramente definidos. 
• Metodología para la comunicación de resultados y el manejo de información. 
En la casilla asociada a cada uno de estos criterios el usuario debe colocar un numero entre 1 y 5 de acuerdo a como considere se lleve dicha tarea en su entidad. Una vez se han colocado los 4 valores, se obtendrá un total que determinará el nivel de confianza de aseguramiento provisto por la función descrita. Dicho nivel de confianza puede ser bajo, medio o alto. 
Las columnas no especificadas en este instructivo se diligencian de manera automática a medida que el usuario agrega información dentro del archivo. 
INTERPRETACIÓN NIVEL DE ASEGURAMIENTO
Este archivo es de carácter informativo y se presenta con el objetivo de que el usuario pueda interpretar con mayor facilidad que quiere decir tener un nivel bajo, medio o alto de aseguramiento y cuáles son las implicaciones que dicha valoración puede traer y las acciones que se deben tomar. 
</t>
    </r>
    <r>
      <rPr>
        <b/>
        <sz val="12"/>
        <color rgb="FFC00000"/>
        <rFont val="Calibri"/>
        <family val="2"/>
        <scheme val="minor"/>
      </rPr>
      <t xml:space="preserve">MAPA DE ASEGURAMIENTO </t>
    </r>
    <r>
      <rPr>
        <sz val="12"/>
        <color theme="1"/>
        <rFont val="Calibri"/>
        <family val="2"/>
        <scheme val="minor"/>
      </rPr>
      <t xml:space="preserve">
El mapa de aseguramiento busca consolidar la información de la segunda y tercera líneas de defensa de la entidad relacionando los aspectos clave de éxito, los riesgos asociados al mismo, sus responsables y áreas funcionales. 
La información aquí consolidada proviene de los otros archivos que han sido previamente diligenciados. 
</t>
    </r>
  </si>
  <si>
    <t>P-A-V</t>
  </si>
  <si>
    <t>Alto</t>
  </si>
  <si>
    <t>Nivel Riesgo asociado al aspecto clave de éxito</t>
  </si>
  <si>
    <t>FUNCIONES DE
 ASEGURAMIENTO O ACTIVIDAD DE CONTROL QUE DEBE ADELANTAR</t>
  </si>
  <si>
    <t>Moderado</t>
  </si>
  <si>
    <t>Atributos Función de Aseguramiento o Actividad de Control para la evaluación de confianza</t>
  </si>
  <si>
    <r>
      <rPr>
        <b/>
        <i/>
        <sz val="16"/>
        <color theme="0" tint="-0.499984740745262"/>
        <rFont val="Calibri (Cuerpo)"/>
      </rPr>
      <t>Proceso</t>
    </r>
    <r>
      <rPr>
        <b/>
        <sz val="16"/>
        <color theme="1"/>
        <rFont val="Calibri"/>
        <family val="2"/>
        <scheme val="minor"/>
      </rPr>
      <t xml:space="preserve">
Gestión Jurídica
</t>
    </r>
  </si>
  <si>
    <t>Secretario Jurídico</t>
  </si>
  <si>
    <t>Secretaría Jurídica</t>
  </si>
  <si>
    <r>
      <rPr>
        <b/>
        <i/>
        <sz val="16"/>
        <color theme="0" tint="-0.499984740745262"/>
        <rFont val="Calibri (Cuerpo)"/>
      </rPr>
      <t xml:space="preserve">Política </t>
    </r>
    <r>
      <rPr>
        <b/>
        <sz val="16"/>
        <color theme="1"/>
        <rFont val="Calibri"/>
        <family val="2"/>
        <scheme val="minor"/>
      </rPr>
      <t xml:space="preserve">
Seguridad y Privacidad de la Información</t>
    </r>
  </si>
  <si>
    <t>Gerencia de las TIC</t>
  </si>
  <si>
    <r>
      <rPr>
        <b/>
        <i/>
        <sz val="16"/>
        <color theme="0" tint="-0.499984740745262"/>
        <rFont val="Calibri (Cuerpo)"/>
      </rPr>
      <t>Proceso</t>
    </r>
    <r>
      <rPr>
        <b/>
        <sz val="16"/>
        <color theme="1"/>
        <rFont val="Calibri"/>
        <family val="2"/>
        <scheme val="minor"/>
      </rPr>
      <t xml:space="preserve">
Direccionamiento Estratégico y Planeación
</t>
    </r>
  </si>
  <si>
    <t>Jefe de Oficina de Planeación Socioeconómica e Inversiones</t>
  </si>
  <si>
    <t>Secretaría Distrital de Planeación</t>
  </si>
  <si>
    <r>
      <rPr>
        <b/>
        <i/>
        <sz val="16"/>
        <color theme="0" tint="-0.499984740745262"/>
        <rFont val="Calibri (Cuerpo)"/>
      </rPr>
      <t>Proceso</t>
    </r>
    <r>
      <rPr>
        <b/>
        <sz val="16"/>
        <color theme="1"/>
        <rFont val="Calibri"/>
        <family val="2"/>
        <scheme val="minor"/>
      </rPr>
      <t xml:space="preserve">
Direccionamiento Estratégico y Planeación</t>
    </r>
  </si>
  <si>
    <r>
      <rPr>
        <b/>
        <sz val="14"/>
        <color theme="1"/>
        <rFont val="Calibri"/>
        <family val="2"/>
        <scheme val="minor"/>
      </rPr>
      <t>Realizar la viabilización, transferencia y registro de los proyectos  de  inversión en  el  Banco  Único de Programas y Proyectos SUIFP Territorio</t>
    </r>
    <r>
      <rPr>
        <sz val="10"/>
        <color theme="1"/>
        <rFont val="Calibri"/>
        <family val="2"/>
        <scheme val="minor"/>
      </rPr>
      <t xml:space="preserve">
DECRETO ACORDAL No.0801 de 2020
Coordinar    y    supervisar    la    inscripción, viabilización, transferencia y registro de los proyectos  de  inversión en  el  Banco  Único de Programas y Proyectos SUIFP Territorio.</t>
    </r>
  </si>
  <si>
    <t>Área Funcional</t>
  </si>
  <si>
    <t>Objetivo y Alcance  de la función de aseguramiento
(20%)</t>
  </si>
  <si>
    <t>ALCALDÍA DISTRITAL DE BARRANQUILLA</t>
  </si>
  <si>
    <t>Gerente de las TIC</t>
  </si>
  <si>
    <r>
      <rPr>
        <b/>
        <i/>
        <sz val="16"/>
        <color theme="0" tint="-0.499984740745262"/>
        <rFont val="Calibri (Cuerpo)"/>
      </rPr>
      <t>Proceso</t>
    </r>
    <r>
      <rPr>
        <b/>
        <sz val="16"/>
        <color theme="1"/>
        <rFont val="Calibri"/>
        <family val="2"/>
        <scheme val="minor"/>
      </rPr>
      <t xml:space="preserve">
Atención al Ciudadano</t>
    </r>
  </si>
  <si>
    <t>Jefe oficina de relación con el ciudadano</t>
  </si>
  <si>
    <t>Secretaría General</t>
  </si>
  <si>
    <t>Verificar la oportunidad de las respuestas a las PQRSD</t>
  </si>
  <si>
    <t>Jefe Oficina de Relación con el Ciudadano</t>
  </si>
  <si>
    <t xml:space="preserve">El jefe de la Oficina de Relación con el Ciudadano, con su equipo de trabajo, mensualmente verifica la oportunidad de las respuestas a las PQRSD y elabora respectivo informe (reporte general de cumplimiento). Se resuelven inconvenientes o dudas de las dependencias mediante reuniones o correo electrónico.  La fuente para el análisis es el sistema de información SIGOB. Se presentan reprocesos con las áreas por errores de la tipificación lo cual afecta los tiempos del control en la respuesta.
El reporte de atención al ciudadano es insumo para auditorias de seguimiento trimestral.
</t>
  </si>
  <si>
    <r>
      <rPr>
        <b/>
        <i/>
        <sz val="16"/>
        <color theme="0" tint="-0.499984740745262"/>
        <rFont val="Calibri (Cuerpo)"/>
      </rPr>
      <t>Proceso</t>
    </r>
    <r>
      <rPr>
        <b/>
        <sz val="16"/>
        <color theme="1"/>
        <rFont val="Calibri"/>
        <family val="2"/>
        <scheme val="minor"/>
      </rPr>
      <t xml:space="preserve">
Atención al Ciudadano 
</t>
    </r>
  </si>
  <si>
    <r>
      <rPr>
        <b/>
        <sz val="14"/>
        <color theme="1"/>
        <rFont val="Calibri"/>
        <family val="2"/>
        <scheme val="minor"/>
      </rPr>
      <t>Realizar seguimiento al cumplimiento de los Planes de Acción</t>
    </r>
    <r>
      <rPr>
        <sz val="10"/>
        <color theme="1"/>
        <rFont val="Calibri"/>
        <family val="2"/>
        <scheme val="minor"/>
      </rPr>
      <t xml:space="preserve">
DECRETO ACORDAL No.0801 de 2020
Dirigir, coordinar y controlar el  avance en el cumplimiento de  las metas y objetivos del Plan de Desarrollo, el Plan de Ordenamiento y los procesos de  apoyo a la gestión administrativa.</t>
    </r>
  </si>
  <si>
    <t>Jefe de Oficina de Gestión Documental</t>
  </si>
  <si>
    <r>
      <rPr>
        <b/>
        <i/>
        <sz val="16"/>
        <color theme="0" tint="-0.499984740745262"/>
        <rFont val="Calibri (Cuerpo)"/>
      </rPr>
      <t>Proceso</t>
    </r>
    <r>
      <rPr>
        <b/>
        <sz val="16"/>
        <color theme="1"/>
        <rFont val="Calibri"/>
        <family val="2"/>
        <scheme val="minor"/>
      </rPr>
      <t xml:space="preserve">
Gestión Documental
</t>
    </r>
  </si>
  <si>
    <r>
      <rPr>
        <b/>
        <sz val="14"/>
        <color theme="1"/>
        <rFont val="Calibri"/>
        <family val="2"/>
        <scheme val="minor"/>
      </rPr>
      <t xml:space="preserve">Ejercer la defensa jurídica de la entidad </t>
    </r>
    <r>
      <rPr>
        <sz val="10"/>
        <color theme="1"/>
        <rFont val="Calibri"/>
        <family val="2"/>
        <scheme val="minor"/>
      </rPr>
      <t>DECRETO ACORDAL No.0801 de 2020 Ejercer las funciones jurídicas en lo relacionado con la representación judicial, extrajudicial, de policía y administrativa, aplicando normas que defiendan los intereses del Distrito Especial Industrial y Portuario de Barranquilla, en los diferentes procesos judiciales.</t>
    </r>
  </si>
  <si>
    <r>
      <t xml:space="preserve">Realizar seguimiento a los controles que dan cumplimiento a la política de seguridad de la información establecida en la entidad
</t>
    </r>
    <r>
      <rPr>
        <sz val="11"/>
        <color theme="1"/>
        <rFont val="Calibri"/>
        <family val="2"/>
        <scheme val="minor"/>
      </rPr>
      <t>DECRETO ACORDAL No.0801 de 2020</t>
    </r>
    <r>
      <rPr>
        <b/>
        <sz val="14"/>
        <color theme="1"/>
        <rFont val="Calibri"/>
        <family val="2"/>
        <scheme val="minor"/>
      </rPr>
      <t xml:space="preserve">
</t>
    </r>
    <r>
      <rPr>
        <sz val="10"/>
        <color theme="1"/>
        <rFont val="Calibri"/>
        <family val="2"/>
        <scheme val="minor"/>
      </rPr>
      <t>Establecer, implementar, monitorear y evaluar las políticas de seguridad de la información de la entidad y protección de datos personales de los ciudadanos y funcionarios, garantizando la continuidad operativa de la entidad, el intercambio de información segura, manteniendo la confianza de los ciudadanos, proveedores y empleados en los servicios prestados</t>
    </r>
    <r>
      <rPr>
        <b/>
        <sz val="14"/>
        <color theme="1"/>
        <rFont val="Calibri"/>
        <family val="2"/>
        <scheme val="minor"/>
      </rPr>
      <t>.</t>
    </r>
  </si>
  <si>
    <r>
      <rPr>
        <b/>
        <sz val="14"/>
        <color theme="1"/>
        <rFont val="Calibri"/>
        <family val="2"/>
        <scheme val="minor"/>
      </rPr>
      <t xml:space="preserve">Medir y realizar seguimiento a la percepción de los ciudadanos cuando acceden a los servicios mediante los diferentes canales de atención
</t>
    </r>
    <r>
      <rPr>
        <sz val="10"/>
        <color theme="1"/>
        <rFont val="Calibri"/>
        <family val="2"/>
        <scheme val="minor"/>
      </rPr>
      <t>DECRETO ACORDAL No.0801 de 2020
Medir y realizar seguimiento a la percepción de los ciudadanos, sobre el grado en que se cumplen sus necesidades y expectativas cuando acceden a los servicios que presta la entidad, determinando los métodos y herramientas para obtener esta información.</t>
    </r>
  </si>
  <si>
    <r>
      <rPr>
        <b/>
        <sz val="14"/>
        <color theme="1"/>
        <rFont val="Calibri"/>
        <family val="2"/>
        <scheme val="minor"/>
      </rPr>
      <t>Monitorear la actualización y ajuste a los Instrumentos de Acceso a la Información Pública</t>
    </r>
    <r>
      <rPr>
        <sz val="10"/>
        <color theme="1"/>
        <rFont val="Calibri"/>
        <family val="2"/>
        <scheme val="minor"/>
      </rPr>
      <t xml:space="preserve">
DECRETO ACORDAL No.0801 de 2020. Formular, implementar y evaluar las políticas, planes y programas para la adecuada gestión de la información producida y/o recibida por la Alcaldía Distrital de Barranquilla, para garantizar la protección de datos, acceso a la información, gestión de trámites y transparencia, en el marco de las normas vigentes aplicables.</t>
    </r>
  </si>
  <si>
    <r>
      <rPr>
        <b/>
        <i/>
        <sz val="16"/>
        <color theme="0" tint="-0.499984740745262"/>
        <rFont val="Calibri (Cuerpo)"/>
      </rPr>
      <t>Proceso</t>
    </r>
    <r>
      <rPr>
        <b/>
        <sz val="16"/>
        <color theme="1"/>
        <rFont val="Calibri"/>
        <family val="2"/>
        <scheme val="minor"/>
      </rPr>
      <t xml:space="preserve">
Gestión de Recursos Financieros
</t>
    </r>
  </si>
  <si>
    <t>Jefe de Oficina de Presupuesto</t>
  </si>
  <si>
    <t>Secretaria Distrital de Hacienda</t>
  </si>
  <si>
    <r>
      <rPr>
        <b/>
        <sz val="14"/>
        <color theme="1"/>
        <rFont val="Calibri"/>
        <family val="2"/>
        <scheme val="minor"/>
      </rPr>
      <t>Controlar la ejecución del presupuesto de Alcaldía Distrital de Barranquilla</t>
    </r>
    <r>
      <rPr>
        <sz val="10"/>
        <color theme="1"/>
        <rFont val="Calibri"/>
        <family val="2"/>
        <scheme val="minor"/>
      </rPr>
      <t xml:space="preserve">
DECRETO ACORDAL No.0801 de 2020 Dirigir y controlar la ejecución del presupuesto distrital realizando las acciones administrativas necesarias para las modificaciones del presupuesto,respetando la clasificación presupuestal vigente</t>
    </r>
  </si>
  <si>
    <r>
      <rPr>
        <b/>
        <sz val="14"/>
        <color theme="1"/>
        <rFont val="Calibri"/>
        <family val="2"/>
        <scheme val="minor"/>
      </rPr>
      <t xml:space="preserve">Realizar los estados financieros de la Administración Central Distrital </t>
    </r>
    <r>
      <rPr>
        <sz val="10"/>
        <color theme="1"/>
        <rFont val="Calibri"/>
        <family val="2"/>
        <scheme val="minor"/>
      </rPr>
      <t xml:space="preserve">
DECRETO ACORDAL No.0801 de 2020 Elaborar los estados financieros de la Administración Central Distrital con sus anexos y notas explicativas, de conformidad con las directrices que para el efecto determine a Contaduría General de la Nación.</t>
    </r>
  </si>
  <si>
    <r>
      <rPr>
        <b/>
        <i/>
        <sz val="16"/>
        <color theme="0" tint="-0.499984740745262"/>
        <rFont val="Calibri (Cuerpo)"/>
      </rPr>
      <t>Proceso</t>
    </r>
    <r>
      <rPr>
        <b/>
        <sz val="16"/>
        <color theme="1"/>
        <rFont val="Calibri"/>
        <family val="2"/>
        <scheme val="minor"/>
      </rPr>
      <t xml:space="preserve">
Gestión del Talento Humano</t>
    </r>
  </si>
  <si>
    <t>Secretario de Gestión Humana</t>
  </si>
  <si>
    <t>Secretaría Distrital de Gestión Humana</t>
  </si>
  <si>
    <t>Evaluar las estrategias en el ciclo del servidor público, específicamente en ingreso, permanencia  y retiro, para los temas de PIC, Bienestar, Incentivos, tratamiento temas de convivencia laboral.</t>
  </si>
  <si>
    <t>El Gerente de las TIC semestralmente mide el nivel de madurez de los controles asociados a la política de seguridad y privacidad de la información, generando reporte sobre la variación en los niveles de madurez de los controles, a fin de tomar las acciones o intervenciones necesarias. 
La fuente para el análisis son los reportes de incidentes de seguridad, procedimientos implementados, la declaración de aplicabilidad, el instrumento de autoevaluación del modelo de seguridad y privacidad de la información del MINTIC y el FURAG.
El reporte se analiza en el comité técnico de seguridad para definir acciones de mejora o intervenciones necesarias; así como en el Comité de Coordinación de Control Interno cuando se requiera.
Estos reportes con enfoque preventivo y basados en riesgos, se presentarán al Comité Institucional de Coordinación de Control Interno cuando se requiera en cumplimiento de las líneas de reporte que determine la dimensión de control interno en el marco de MIPG.</t>
  </si>
  <si>
    <t>El profesional universitario de la Oficina de Planeación Socioeconómica e Inversiones, trimestralmente, verifica la calidad y adecuación del reporte de seguimiento a los planes de acción presentados por las dependencias, mediante la revisión de la información del nivel de ejecución de los proyectos y la gestión administrativa consignado en el aplicativo MIPLAN. El informe consolidado de evaluación a la gestión distrital es aprobado por el Jefe de Oficina, para luego socializarlo mediante correo electrónico y publicarlo en la página web de la Alcaldía Distrital de Barranquilla. En caso de encontrar que la información no cumpla con los parámetros de calidad y adecuación establecidos, el profesional universitario de la Oficina de Planeación Socioeconómica e Inversiones requiere al líder del proceso para su ajuste.</t>
  </si>
  <si>
    <t>El Secretario Jurídico designa el funcionario quien, semanalmente, verifica el seguimiento a las gestión judicial de las tutelas adelantada por los abogados asignados, generando información sobre alertas en los procesos que se encuentran abiertos  Se asignan los procesos a los abogados de acuerdo a especialidad . Realizan un informe ejecutivo  mensual al Alcalde del estado de los procesos.</t>
  </si>
  <si>
    <t>El Coordinador de TH, bimestralmente consolida y valida el avance sobre PIC, Bienestar, Incentivos y temas de convivencia laboral, mediante un análisis de variables relacionadas con la ejecución de cada uno de estos mecanismos, que permita generar alertas en la ejecución de recursos.  En el tema de convivencia generar información sobre quejas reiteradas de acoso laboral, conflictos internos que no ha sido posible resolver y aquellos que llegan a instancia disciplinaria.
 El reporte se analiza en el Comité de Coordinación de Control Interno para dar las alertas y definir acciones de mejora o intervenciones necesarias.</t>
  </si>
  <si>
    <t>El jefe de la Oficina de Contabilidad, con el propósito de realizar los estados financieros  de la Administración Central, Distrital, con sus anexos y notas explicativas, trimestralmente realiza procesos de validación y confirmación de saldos con todas las entidades financieras para el servicio a la deuda, conciliaciones de cuentas bancarias y cruce de información con las dependencias cuando existen partidas conciliatorias para que estas sean identificadas con terceros y soportes, realiza revisión de libros auxiliares para verificación de saldos por terceros que sean razonables de acuerdo a la naturaleza de la cuenta contable, de acuerdo con las políticas contables de la entidad y actualiza sus procesos con base en la normativa que expide la Contaduría General de la Nación.</t>
  </si>
  <si>
    <t>El jefe de la Oficina de Relación con el Ciudadano, con su equipo de trabajo, mensualmente realiza la revisión de la medición de la percepción de satisfacción del ciudadano,  y anualmente genera un informe con análisis y propuestas de mejoramiento, La fuente para generar este informe actualmente es la encuesta de satisfacción mediante QR, en la Línea 195 y link en las respuestas de Sigob.
Como resultado de la medición se genera "Informe de Encuesta de Satisfacción Atención al Ciudadano", el cual se publica en la página web en el micro sitio de atención al ciudadano.</t>
  </si>
  <si>
    <t>El jefe de la Oficina de Gestión Documental, de manera anual, revisa y consolida los cambios y realiza la actualización de los instrumentos de acceso a la información (Registro de activos, Indice de información clasificada y reservada); de todas las dependencias de la Alcaldía Distrital de Barranquilla, a través de requerimiento presentado mediante canales institucionales, a  las dependencias que así lo ameriten. En caso de no reportarse la información en los términos de Gestión Documental, se reitera la solicitud y se reporta a la Gerencia de Control Interno de Gestión. Luego de actualizados los instrumentos, se publican en la página web de la entidad. Observación 1: Estos instrumentos se encuentran en Excel, no es automática la actualización.</t>
  </si>
  <si>
    <t>El jefe de oficina 006-03 de la Oficina de Presupuesto  emite trimestralmente las ejecuciones presupuestales de rentas y gastos con el propósito de verificar la ejecución del presupuesto distrital, para ello se valida previamente las solicitudes de certificado de disponibilidad presupuestal y su elaboración a través del aplicativo Treasury, así mismo se verifica que la ejecución del gasto sea racional frente a las rentas que ingresan, en los casos en que se estime que se presentará desviación a lo presupuestado, el profesional universitario de la Oficina de Presupuesto recibe la instrucción del jefe de oficina 006-03 la Oficina de Presupuesto de realizar las modificaciones al presupuesto relacionadas con la manera en que se distribuirán las apropiaciones para cumplir efectivamente las metas de la administración Distrital.
Como resultado se obtiene: Reporte trimestral ejecución Presupuestal publicado en el micrositio de la SecretarÍa Distrital de Hacienda. 2. Decretos de ajuste presupuestal. 3. Reportes a entes de control en los sistemas de información dispuestos por cada ente.</t>
  </si>
  <si>
    <t>El jefe de la Oficina de Planeación Socioeconómica e Inversiones junto con un  profesional universitario y un especializado, cada vez que se vaya a registrar un proyecto de inversión en el Banco Único de Proyectos,revisa y aprueba en el aplicativo MGA - WEB, según solicitud de las dependencias. En caso que un proyecto no cumpla con los aspectos técnicos o metodológicos de la MGA o que no sea consistente con el Plan de Desarrollo, este es devuelto al líder del proceso para que realicen los respectivos ajustes. Luego de registro en el  aplicativo se genera certificado de viabilidad del proyecto.</t>
  </si>
  <si>
    <r>
      <rPr>
        <b/>
        <i/>
        <sz val="16"/>
        <color theme="0" tint="-0.499984740745262"/>
        <rFont val="Calibri (Cuerpo)"/>
      </rPr>
      <t>Proceso</t>
    </r>
    <r>
      <rPr>
        <b/>
        <sz val="16"/>
        <color theme="1"/>
        <rFont val="Calibri"/>
        <family val="2"/>
        <scheme val="minor"/>
      </rPr>
      <t xml:space="preserve">
Gestión de la  Contratación 
</t>
    </r>
  </si>
  <si>
    <t>Jefe Oficina de Contratación</t>
  </si>
  <si>
    <t>Oficina de Contratación</t>
  </si>
  <si>
    <r>
      <rPr>
        <b/>
        <sz val="14"/>
        <color theme="1"/>
        <rFont val="Calibri"/>
        <family val="2"/>
        <scheme val="minor"/>
      </rPr>
      <t>Formular, adoptar, implementar y evaluar las políticas de contratación pública en el Distrito Especial Industrial y Portuario de Barranquilla, en el marco de la normatividad vigente.</t>
    </r>
    <r>
      <rPr>
        <sz val="12"/>
        <color theme="1"/>
        <rFont val="Calibri"/>
        <family val="2"/>
        <scheme val="minor"/>
      </rPr>
      <t xml:space="preserve">
</t>
    </r>
    <r>
      <rPr>
        <sz val="10"/>
        <color theme="1"/>
        <rFont val="Calibri"/>
        <family val="2"/>
        <scheme val="minor"/>
      </rPr>
      <t>DECRETO ACORDAL No.0801 de 2020
Coordinar y tramitar las distintas solicitudes de adquisición de bienes y servicios de las distintas dependencias de la Administración Central, de conformidad con lo dispuesto en el Plan de Desarrollo Distrital y la normatividad vigente</t>
    </r>
    <r>
      <rPr>
        <sz val="12"/>
        <color theme="1"/>
        <rFont val="Calibri"/>
        <family val="2"/>
        <scheme val="minor"/>
      </rPr>
      <t>.</t>
    </r>
  </si>
  <si>
    <t>El jefe de la oficina de contratación verifica cada vez se requiere una contratación por parte de las distintas
dependencias de la administración central, el
cumplimiento de lo dispuesto en el Manual
de Contratación respecto de las modalidades de selección y
tipos de contratos pertinentes para la
adquisición de bienes y servicios necesarios
para su funcionamiento y/o cumplimiento
del objeto misional. La evidencia de lo anterior se puede visualizar a través de la plataforma de uso obligatorio SECOP II, el cual contiene un flujo de aprobación evidenciando la trazabilidad de la misma.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</si>
</sst>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font>
      <sz val="11"/>
      <color theme="1"/>
      <name val="Calibri"/>
      <family val="2"/>
      <scheme val="minor"/>
    </font>
    <font>
      <sz val="18"/>
      <color rgb="FF000000"/>
      <name val="Arial Narrow"/>
      <family val="2"/>
    </font>
    <font>
      <b/>
      <sz val="16"/>
      <color theme="1"/>
      <name val="Calibri"/>
      <family val="2"/>
      <scheme val="minor"/>
    </font>
    <font>
      <b/>
      <sz val="11"/>
      <color theme="1"/>
      <name val="Calibri"/>
      <family val="2"/>
      <scheme val="minor"/>
    </font>
    <font>
      <sz val="12"/>
      <color theme="1"/>
      <name val="Calibri"/>
      <family val="2"/>
      <scheme val="minor"/>
    </font>
    <font>
      <b/>
      <sz val="12"/>
      <color theme="0"/>
      <name val="Calibri"/>
      <family val="2"/>
      <scheme val="minor"/>
    </font>
    <font>
      <sz val="16"/>
      <color theme="1"/>
      <name val="Calibri"/>
      <family val="2"/>
      <scheme val="minor"/>
    </font>
    <font>
      <b/>
      <sz val="18"/>
      <color theme="1"/>
      <name val="Calibri"/>
      <family val="2"/>
      <scheme val="minor"/>
    </font>
    <font>
      <sz val="10"/>
      <color theme="1"/>
      <name val="Calibri"/>
      <family val="2"/>
      <scheme val="minor"/>
    </font>
    <font>
      <sz val="14"/>
      <color theme="1"/>
      <name val="Calibri"/>
      <family val="2"/>
      <scheme val="minor"/>
    </font>
    <font>
      <b/>
      <sz val="10"/>
      <color theme="1"/>
      <name val="Calibri"/>
      <family val="2"/>
      <scheme val="minor"/>
    </font>
    <font>
      <b/>
      <sz val="12"/>
      <color theme="1"/>
      <name val="Calibri"/>
      <family val="2"/>
      <scheme val="minor"/>
    </font>
    <font>
      <b/>
      <sz val="10"/>
      <color theme="9" tint="-0.249977111117893"/>
      <name val="Calibri"/>
      <family val="2"/>
      <scheme val="minor"/>
    </font>
    <font>
      <b/>
      <sz val="10"/>
      <color theme="0"/>
      <name val="Calibri"/>
      <family val="2"/>
      <scheme val="minor"/>
    </font>
    <font>
      <b/>
      <sz val="14"/>
      <color theme="0"/>
      <name val="Calibri"/>
      <family val="2"/>
      <scheme val="minor"/>
    </font>
    <font>
      <sz val="10"/>
      <color theme="1"/>
      <name val="Arial Narrow"/>
      <family val="2"/>
    </font>
    <font>
      <b/>
      <sz val="10"/>
      <name val="Calibri"/>
      <family val="2"/>
      <scheme val="minor"/>
    </font>
    <font>
      <b/>
      <sz val="14"/>
      <color theme="1"/>
      <name val="Calibri"/>
      <family val="2"/>
      <scheme val="minor"/>
    </font>
    <font>
      <b/>
      <sz val="16"/>
      <color theme="0"/>
      <name val="Calibri"/>
      <family val="2"/>
      <scheme val="minor"/>
    </font>
    <font>
      <sz val="9"/>
      <color theme="1"/>
      <name val="Calibri"/>
      <family val="2"/>
      <scheme val="minor"/>
    </font>
    <font>
      <sz val="11"/>
      <color rgb="FF000000"/>
      <name val="Calibri"/>
      <family val="2"/>
    </font>
    <font>
      <sz val="12"/>
      <color rgb="FFC00000"/>
      <name val="Calibri"/>
      <family val="2"/>
      <scheme val="minor"/>
    </font>
    <font>
      <b/>
      <sz val="12"/>
      <color rgb="FFC00000"/>
      <name val="Calibri"/>
      <family val="2"/>
      <scheme val="minor"/>
    </font>
    <font>
      <b/>
      <i/>
      <sz val="16"/>
      <color theme="0" tint="-0.499984740745262"/>
      <name val="Calibri (Cuerpo)"/>
    </font>
    <font>
      <b/>
      <sz val="18"/>
      <color theme="1"/>
      <name val="Volkswagen Serial Xbold"/>
      <family val="3"/>
    </font>
    <font>
      <b/>
      <sz val="16"/>
      <color theme="1"/>
      <name val="Volkswagen Serial Xbold"/>
      <family val="3"/>
    </font>
  </fonts>
  <fills count="15">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rgb="FF31859B"/>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5"/>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theme="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theme="0"/>
      </bottom>
      <diagonal/>
    </border>
    <border>
      <left/>
      <right/>
      <top/>
      <bottom style="thin">
        <color indexed="64"/>
      </bottom>
      <diagonal/>
    </border>
    <border>
      <left style="medium">
        <color indexed="64"/>
      </left>
      <right style="thin">
        <color indexed="64"/>
      </right>
      <top style="thin">
        <color indexed="64"/>
      </top>
      <bottom/>
      <diagonal/>
    </border>
  </borders>
  <cellStyleXfs count="1">
    <xf numFmtId="0" fontId="0" fillId="0" borderId="0"/>
  </cellStyleXfs>
  <cellXfs count="127">
    <xf numFmtId="0" fontId="0" fillId="0" borderId="0" xfId="0"/>
    <xf numFmtId="0" fontId="1" fillId="0" borderId="0" xfId="0" applyFont="1"/>
    <xf numFmtId="0" fontId="0" fillId="0" borderId="0" xfId="0" applyAlignment="1" applyProtection="1">
      <alignment horizontal="center" vertical="center"/>
      <protection locked="0"/>
    </xf>
    <xf numFmtId="0" fontId="0" fillId="0" borderId="0" xfId="0" applyProtection="1">
      <protection locked="0"/>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xf>
    <xf numFmtId="0" fontId="0" fillId="9" borderId="1" xfId="0" applyFill="1" applyBorder="1" applyAlignment="1">
      <alignment horizontal="center"/>
    </xf>
    <xf numFmtId="0" fontId="0" fillId="10" borderId="1" xfId="0" applyFill="1" applyBorder="1" applyAlignment="1">
      <alignment horizontal="center"/>
    </xf>
    <xf numFmtId="0" fontId="0" fillId="0" borderId="1" xfId="0" applyBorder="1"/>
    <xf numFmtId="0" fontId="8" fillId="9" borderId="1" xfId="0" applyFont="1" applyFill="1" applyBorder="1" applyAlignment="1" applyProtection="1">
      <alignment horizontal="left" vertical="center" wrapText="1"/>
      <protection locked="0"/>
    </xf>
    <xf numFmtId="0" fontId="8" fillId="9" borderId="1" xfId="0" applyFont="1" applyFill="1" applyBorder="1" applyAlignment="1" applyProtection="1">
      <alignment vertical="center" wrapText="1"/>
      <protection locked="0"/>
    </xf>
    <xf numFmtId="0" fontId="8" fillId="9" borderId="1" xfId="0" applyFont="1" applyFill="1" applyBorder="1" applyAlignment="1" applyProtection="1">
      <alignment horizontal="center" vertical="center" wrapText="1"/>
      <protection locked="0"/>
    </xf>
    <xf numFmtId="0" fontId="4" fillId="10" borderId="5" xfId="0" applyFont="1" applyFill="1" applyBorder="1" applyAlignment="1" applyProtection="1">
      <alignment horizontal="center" vertical="center" wrapText="1"/>
      <protection locked="0"/>
    </xf>
    <xf numFmtId="0" fontId="8" fillId="10" borderId="5" xfId="0" applyFont="1" applyFill="1" applyBorder="1" applyAlignment="1" applyProtection="1">
      <alignment vertical="center" wrapText="1"/>
      <protection locked="0"/>
    </xf>
    <xf numFmtId="0" fontId="8" fillId="10" borderId="5" xfId="0" applyFont="1" applyFill="1" applyBorder="1" applyAlignment="1" applyProtection="1">
      <alignment horizontal="left" vertical="center" wrapText="1"/>
      <protection locked="0"/>
    </xf>
    <xf numFmtId="0" fontId="8" fillId="10" borderId="5" xfId="0" applyFont="1" applyFill="1" applyBorder="1" applyAlignment="1" applyProtection="1">
      <alignment horizontal="center" vertical="center" wrapText="1"/>
      <protection locked="0"/>
    </xf>
    <xf numFmtId="0" fontId="8" fillId="9" borderId="1" xfId="0" applyFont="1" applyFill="1" applyBorder="1" applyAlignment="1" applyProtection="1">
      <alignment vertical="center"/>
      <protection locked="0"/>
    </xf>
    <xf numFmtId="0" fontId="8" fillId="9" borderId="1" xfId="0" applyFont="1" applyFill="1" applyBorder="1" applyAlignment="1" applyProtection="1">
      <alignment horizontal="center" vertical="center"/>
      <protection locked="0"/>
    </xf>
    <xf numFmtId="0" fontId="0" fillId="10" borderId="5" xfId="0" applyFill="1" applyBorder="1" applyAlignment="1" applyProtection="1">
      <alignment horizontal="center" vertical="center"/>
      <protection locked="0"/>
    </xf>
    <xf numFmtId="0" fontId="8" fillId="10" borderId="5" xfId="0" applyFont="1" applyFill="1" applyBorder="1" applyAlignment="1" applyProtection="1">
      <alignment vertical="center"/>
      <protection locked="0"/>
    </xf>
    <xf numFmtId="0" fontId="8" fillId="10" borderId="5" xfId="0" applyFont="1" applyFill="1" applyBorder="1" applyAlignment="1" applyProtection="1">
      <alignment horizontal="center" vertical="center"/>
      <protection locked="0"/>
    </xf>
    <xf numFmtId="0" fontId="0" fillId="0" borderId="0" xfId="0" applyProtection="1">
      <protection hidden="1"/>
    </xf>
    <xf numFmtId="0" fontId="14" fillId="10" borderId="11" xfId="0" applyFont="1" applyFill="1" applyBorder="1" applyAlignment="1" applyProtection="1">
      <alignment horizontal="center" vertical="center"/>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4" fillId="9" borderId="1" xfId="0" applyFont="1" applyFill="1" applyBorder="1" applyAlignment="1" applyProtection="1">
      <alignment horizontal="center" vertical="center" wrapText="1"/>
      <protection hidden="1"/>
    </xf>
    <xf numFmtId="0" fontId="4" fillId="9" borderId="1" xfId="0" applyFont="1" applyFill="1" applyBorder="1" applyAlignment="1" applyProtection="1">
      <alignment horizontal="justify" vertical="center" wrapText="1"/>
      <protection hidden="1"/>
    </xf>
    <xf numFmtId="0" fontId="4" fillId="9" borderId="1" xfId="0" applyFont="1" applyFill="1" applyBorder="1" applyAlignment="1" applyProtection="1">
      <alignment horizontal="left" vertical="center" wrapText="1"/>
      <protection hidden="1"/>
    </xf>
    <xf numFmtId="0" fontId="0" fillId="9" borderId="0" xfId="0" applyFill="1" applyProtection="1">
      <protection hidden="1"/>
    </xf>
    <xf numFmtId="0" fontId="6" fillId="9" borderId="0" xfId="0" applyFont="1" applyFill="1" applyAlignment="1" applyProtection="1">
      <alignment horizontal="justify" vertical="top"/>
      <protection hidden="1"/>
    </xf>
    <xf numFmtId="0" fontId="14" fillId="11" borderId="0" xfId="0" applyFont="1" applyFill="1" applyAlignment="1" applyProtection="1">
      <alignment vertical="center"/>
      <protection hidden="1"/>
    </xf>
    <xf numFmtId="0" fontId="4" fillId="0" borderId="0" xfId="0" applyFont="1" applyProtection="1">
      <protection locked="0" hidden="1"/>
    </xf>
    <xf numFmtId="0" fontId="4" fillId="0" borderId="0" xfId="0" applyFont="1" applyAlignment="1" applyProtection="1">
      <alignment wrapText="1"/>
      <protection locked="0" hidden="1"/>
    </xf>
    <xf numFmtId="0" fontId="0" fillId="0" borderId="0" xfId="0" applyAlignment="1" applyProtection="1">
      <alignment vertical="center"/>
      <protection hidden="1"/>
    </xf>
    <xf numFmtId="0" fontId="0" fillId="0" borderId="0" xfId="0" applyProtection="1">
      <protection locked="0" hidden="1"/>
    </xf>
    <xf numFmtId="0" fontId="4" fillId="0" borderId="0" xfId="0" applyFont="1" applyAlignment="1" applyProtection="1">
      <alignment horizontal="center" vertical="center"/>
      <protection locked="0" hidden="1"/>
    </xf>
    <xf numFmtId="0" fontId="16" fillId="12" borderId="1" xfId="0" applyFont="1" applyFill="1" applyBorder="1" applyAlignment="1" applyProtection="1">
      <alignment horizontal="center" vertical="center" wrapText="1"/>
      <protection locked="0" hidden="1"/>
    </xf>
    <xf numFmtId="0" fontId="16" fillId="4" borderId="1" xfId="0" applyFont="1" applyFill="1" applyBorder="1" applyAlignment="1" applyProtection="1">
      <alignment horizontal="center" vertical="center" wrapText="1"/>
      <protection locked="0" hidden="1"/>
    </xf>
    <xf numFmtId="0" fontId="16" fillId="4" borderId="1" xfId="0" applyFont="1" applyFill="1" applyBorder="1" applyAlignment="1" applyProtection="1">
      <alignment horizontal="center" vertical="center"/>
      <protection locked="0" hidden="1"/>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center" wrapText="1"/>
      <protection locked="0" hidden="1"/>
    </xf>
    <xf numFmtId="0" fontId="3" fillId="10" borderId="5" xfId="0" applyFont="1" applyFill="1" applyBorder="1" applyAlignment="1" applyProtection="1">
      <alignment horizontal="center" vertical="center"/>
      <protection locked="0"/>
    </xf>
    <xf numFmtId="0" fontId="5" fillId="10" borderId="5" xfId="0" applyFont="1" applyFill="1" applyBorder="1" applyAlignment="1" applyProtection="1">
      <alignment horizontal="center" vertical="center" wrapText="1"/>
      <protection locked="0"/>
    </xf>
    <xf numFmtId="0" fontId="3" fillId="10" borderId="5"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hidden="1"/>
    </xf>
    <xf numFmtId="0" fontId="0" fillId="0" borderId="0" xfId="0" applyAlignment="1" applyProtection="1">
      <alignment wrapText="1"/>
      <protection locked="0" hidden="1"/>
    </xf>
    <xf numFmtId="0" fontId="19" fillId="0" borderId="1" xfId="0" applyFont="1" applyBorder="1" applyAlignment="1" applyProtection="1">
      <alignment horizontal="center" vertical="center"/>
      <protection locked="0" hidden="1"/>
    </xf>
    <xf numFmtId="0" fontId="19" fillId="0" borderId="1" xfId="0" applyFont="1" applyBorder="1" applyAlignment="1" applyProtection="1">
      <alignment vertical="center" wrapText="1"/>
      <protection locked="0" hidden="1"/>
    </xf>
    <xf numFmtId="0" fontId="19" fillId="0" borderId="1" xfId="0" applyFont="1" applyBorder="1" applyAlignment="1" applyProtection="1">
      <alignment horizontal="justify" vertical="center" wrapText="1"/>
      <protection locked="0" hidden="1"/>
    </xf>
    <xf numFmtId="0" fontId="19" fillId="0" borderId="1" xfId="0" applyFont="1" applyBorder="1" applyAlignment="1" applyProtection="1">
      <alignment horizontal="left" vertical="center" wrapText="1"/>
      <protection locked="0" hidden="1"/>
    </xf>
    <xf numFmtId="0" fontId="4" fillId="9" borderId="0" xfId="0" applyFont="1" applyFill="1" applyAlignment="1" applyProtection="1">
      <alignment vertical="top" wrapText="1"/>
      <protection hidden="1"/>
    </xf>
    <xf numFmtId="0" fontId="0" fillId="14" borderId="0" xfId="0" applyFill="1" applyAlignment="1" applyProtection="1">
      <alignment vertical="center"/>
      <protection hidden="1"/>
    </xf>
    <xf numFmtId="0" fontId="15" fillId="14" borderId="1" xfId="0" applyFont="1" applyFill="1" applyBorder="1" applyAlignment="1" applyProtection="1">
      <alignment horizontal="center" vertical="center" wrapText="1"/>
      <protection locked="0" hidden="1"/>
    </xf>
    <xf numFmtId="0" fontId="4" fillId="14" borderId="0" xfId="0" applyFont="1" applyFill="1" applyProtection="1">
      <protection locked="0" hidden="1"/>
    </xf>
    <xf numFmtId="0" fontId="0" fillId="14" borderId="0" xfId="0" applyFill="1" applyProtection="1">
      <protection locked="0" hidden="1"/>
    </xf>
    <xf numFmtId="0" fontId="0" fillId="0" borderId="2" xfId="0" applyBorder="1" applyAlignment="1" applyProtection="1">
      <alignment horizontal="center" vertical="center"/>
      <protection locked="0" hidden="1"/>
    </xf>
    <xf numFmtId="0" fontId="2" fillId="0" borderId="1" xfId="0" applyFont="1" applyBorder="1" applyAlignment="1" applyProtection="1">
      <alignment horizontal="center" vertical="center" wrapText="1"/>
      <protection locked="0" hidden="1"/>
    </xf>
    <xf numFmtId="0" fontId="8" fillId="0" borderId="1" xfId="0" applyFont="1" applyBorder="1" applyAlignment="1" applyProtection="1">
      <alignment horizontal="center" vertical="center" wrapText="1"/>
      <protection locked="0" hidden="1"/>
    </xf>
    <xf numFmtId="0" fontId="8" fillId="0" borderId="1" xfId="0" applyFont="1" applyBorder="1" applyAlignment="1" applyProtection="1">
      <alignment horizontal="center" vertical="center"/>
      <protection locked="0" hidden="1"/>
    </xf>
    <xf numFmtId="0" fontId="17" fillId="0" borderId="1" xfId="0" applyFont="1" applyBorder="1" applyAlignment="1" applyProtection="1">
      <alignment horizontal="center" vertical="center" wrapText="1"/>
      <protection locked="0" hidden="1"/>
    </xf>
    <xf numFmtId="0" fontId="4" fillId="0" borderId="1" xfId="0" applyFont="1" applyBorder="1" applyAlignment="1" applyProtection="1">
      <alignment horizontal="center" vertical="center" wrapText="1"/>
      <protection locked="0" hidden="1"/>
    </xf>
    <xf numFmtId="0" fontId="9" fillId="0" borderId="1" xfId="0" applyFont="1" applyBorder="1" applyAlignment="1" applyProtection="1">
      <alignment horizontal="center" vertical="center" wrapText="1"/>
      <protection locked="0" hidden="1"/>
    </xf>
    <xf numFmtId="0" fontId="8" fillId="0" borderId="1" xfId="0" applyFont="1" applyBorder="1" applyAlignment="1" applyProtection="1">
      <alignment horizontal="justify" vertical="center" wrapText="1"/>
      <protection locked="0" hidden="1"/>
    </xf>
    <xf numFmtId="0" fontId="8" fillId="0" borderId="3" xfId="0" applyFont="1" applyBorder="1" applyAlignment="1" applyProtection="1">
      <alignment horizontal="left" vertical="center" wrapText="1"/>
      <protection locked="0" hidden="1"/>
    </xf>
    <xf numFmtId="0" fontId="18" fillId="11" borderId="0" xfId="0" applyFont="1" applyFill="1" applyAlignment="1" applyProtection="1">
      <alignment horizontal="center" vertical="center"/>
      <protection hidden="1"/>
    </xf>
    <xf numFmtId="0" fontId="17" fillId="6" borderId="0" xfId="0" applyFont="1" applyFill="1" applyAlignment="1" applyProtection="1">
      <alignment horizontal="center" vertical="center"/>
      <protection hidden="1"/>
    </xf>
    <xf numFmtId="0" fontId="4" fillId="9" borderId="0" xfId="0" applyFont="1" applyFill="1" applyAlignment="1" applyProtection="1">
      <alignment horizontal="justify" vertical="top" wrapText="1"/>
      <protection hidden="1"/>
    </xf>
    <xf numFmtId="0" fontId="0" fillId="0" borderId="1" xfId="0"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9" fillId="2" borderId="1" xfId="0" applyFont="1" applyFill="1" applyBorder="1" applyAlignment="1" applyProtection="1">
      <alignment horizontal="center" vertical="center"/>
      <protection locked="0" hidden="1"/>
    </xf>
    <xf numFmtId="0" fontId="14" fillId="11" borderId="0" xfId="0" applyFont="1" applyFill="1" applyAlignment="1" applyProtection="1">
      <alignment horizontal="center" vertical="center"/>
      <protection hidden="1"/>
    </xf>
    <xf numFmtId="0" fontId="10" fillId="6" borderId="7" xfId="0" applyFont="1" applyFill="1" applyBorder="1" applyAlignment="1" applyProtection="1">
      <alignment horizontal="center" vertical="center" wrapText="1"/>
      <protection locked="0"/>
    </xf>
    <xf numFmtId="0" fontId="10" fillId="6" borderId="8" xfId="0" applyFont="1" applyFill="1" applyBorder="1" applyAlignment="1" applyProtection="1">
      <alignment horizontal="center" vertical="center" wrapText="1"/>
      <protection locked="0"/>
    </xf>
    <xf numFmtId="0" fontId="7" fillId="0" borderId="1" xfId="0" applyFont="1" applyBorder="1" applyAlignment="1" applyProtection="1">
      <alignment horizontal="center"/>
      <protection locked="0"/>
    </xf>
    <xf numFmtId="0" fontId="9" fillId="2" borderId="1" xfId="0" applyFont="1" applyFill="1" applyBorder="1" applyAlignment="1">
      <alignment horizontal="center" vertical="center"/>
    </xf>
    <xf numFmtId="0" fontId="0" fillId="0" borderId="1" xfId="0" applyBorder="1" applyAlignment="1" applyProtection="1">
      <alignment horizontal="center"/>
      <protection locked="0"/>
    </xf>
    <xf numFmtId="0" fontId="8" fillId="0" borderId="0" xfId="0" applyFont="1" applyAlignment="1" applyProtection="1">
      <alignment horizontal="left" vertical="center" wrapText="1"/>
      <protection locked="0"/>
    </xf>
    <xf numFmtId="0" fontId="13" fillId="5" borderId="1"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protection locked="0"/>
    </xf>
    <xf numFmtId="0" fontId="3" fillId="7" borderId="1" xfId="0" applyFont="1" applyFill="1" applyBorder="1" applyAlignment="1" applyProtection="1">
      <alignment horizontal="center" vertical="center"/>
      <protection locked="0"/>
    </xf>
    <xf numFmtId="0" fontId="4" fillId="9" borderId="7" xfId="0" applyFont="1" applyFill="1" applyBorder="1" applyAlignment="1" applyProtection="1">
      <alignment horizontal="center" vertical="center"/>
      <protection locked="0"/>
    </xf>
    <xf numFmtId="0" fontId="4" fillId="9" borderId="9" xfId="0" applyFont="1" applyFill="1" applyBorder="1" applyAlignment="1" applyProtection="1">
      <alignment horizontal="center" vertical="center"/>
      <protection locked="0"/>
    </xf>
    <xf numFmtId="0" fontId="4" fillId="9" borderId="8" xfId="0" applyFont="1" applyFill="1" applyBorder="1" applyAlignment="1" applyProtection="1">
      <alignment horizontal="center" vertical="center"/>
      <protection locked="0"/>
    </xf>
    <xf numFmtId="0" fontId="0" fillId="9" borderId="7" xfId="0" applyFill="1" applyBorder="1" applyAlignment="1" applyProtection="1">
      <alignment horizontal="center" vertical="center"/>
      <protection locked="0"/>
    </xf>
    <xf numFmtId="0" fontId="0" fillId="9" borderId="9" xfId="0" applyFill="1" applyBorder="1" applyAlignment="1" applyProtection="1">
      <alignment horizontal="center" vertical="center"/>
      <protection locked="0"/>
    </xf>
    <xf numFmtId="0" fontId="0" fillId="9" borderId="8" xfId="0" applyFill="1" applyBorder="1" applyAlignment="1" applyProtection="1">
      <alignment horizontal="center" vertical="center"/>
      <protection locked="0"/>
    </xf>
    <xf numFmtId="0" fontId="0" fillId="9" borderId="7" xfId="0" applyFill="1" applyBorder="1" applyAlignment="1" applyProtection="1">
      <alignment horizontal="center" vertical="center" wrapText="1"/>
      <protection locked="0"/>
    </xf>
    <xf numFmtId="0" fontId="0" fillId="9" borderId="9" xfId="0" applyFill="1" applyBorder="1" applyAlignment="1" applyProtection="1">
      <alignment horizontal="center" vertical="center" wrapText="1"/>
      <protection locked="0"/>
    </xf>
    <xf numFmtId="0" fontId="0" fillId="9" borderId="8" xfId="0"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9" borderId="9"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hidden="1"/>
    </xf>
    <xf numFmtId="0" fontId="16" fillId="6" borderId="7" xfId="0" applyFont="1" applyFill="1" applyBorder="1" applyAlignment="1" applyProtection="1">
      <alignment horizontal="center" vertical="center" wrapText="1"/>
      <protection locked="0" hidden="1"/>
    </xf>
    <xf numFmtId="0" fontId="16" fillId="6" borderId="8" xfId="0" applyFont="1" applyFill="1" applyBorder="1" applyAlignment="1" applyProtection="1">
      <alignment horizontal="center" vertical="center" wrapText="1"/>
      <protection locked="0" hidden="1"/>
    </xf>
    <xf numFmtId="0" fontId="24" fillId="2" borderId="4" xfId="0" applyFont="1" applyFill="1" applyBorder="1" applyAlignment="1" applyProtection="1">
      <alignment horizontal="center" vertical="center"/>
      <protection hidden="1"/>
    </xf>
    <xf numFmtId="0" fontId="24" fillId="2" borderId="5" xfId="0" applyFont="1" applyFill="1" applyBorder="1" applyAlignment="1" applyProtection="1">
      <alignment horizontal="center" vertical="center"/>
      <protection hidden="1"/>
    </xf>
    <xf numFmtId="0" fontId="24" fillId="2" borderId="6" xfId="0" applyFont="1" applyFill="1" applyBorder="1" applyAlignment="1" applyProtection="1">
      <alignment horizontal="center" vertical="center"/>
      <protection hidden="1"/>
    </xf>
    <xf numFmtId="0" fontId="25" fillId="0" borderId="4" xfId="0" applyFont="1" applyBorder="1" applyAlignment="1" applyProtection="1">
      <alignment horizontal="center" vertical="center"/>
      <protection locked="0" hidden="1"/>
    </xf>
    <xf numFmtId="0" fontId="25" fillId="0" borderId="5" xfId="0" applyFont="1" applyBorder="1" applyAlignment="1" applyProtection="1">
      <alignment horizontal="center" vertical="center"/>
      <protection locked="0" hidden="1"/>
    </xf>
    <xf numFmtId="0" fontId="25" fillId="0" borderId="6" xfId="0" applyFont="1" applyBorder="1" applyAlignment="1" applyProtection="1">
      <alignment horizontal="center" vertical="center"/>
      <protection locked="0" hidden="1"/>
    </xf>
    <xf numFmtId="0" fontId="4" fillId="0" borderId="1" xfId="0" applyFont="1" applyBorder="1" applyAlignment="1" applyProtection="1">
      <alignment horizontal="center" vertical="center"/>
      <protection locked="0" hidden="1"/>
    </xf>
    <xf numFmtId="0" fontId="16" fillId="6" borderId="1" xfId="0" applyFont="1" applyFill="1" applyBorder="1" applyAlignment="1" applyProtection="1">
      <alignment horizontal="center" vertical="center" wrapText="1"/>
      <protection locked="0" hidden="1"/>
    </xf>
    <xf numFmtId="0" fontId="13" fillId="8" borderId="8" xfId="0" applyFont="1" applyFill="1" applyBorder="1" applyAlignment="1" applyProtection="1">
      <alignment horizontal="center" vertical="center" wrapText="1"/>
      <protection locked="0" hidden="1"/>
    </xf>
    <xf numFmtId="0" fontId="13" fillId="8" borderId="1" xfId="0" applyFont="1" applyFill="1" applyBorder="1" applyAlignment="1" applyProtection="1">
      <alignment horizontal="center" vertical="center"/>
      <protection locked="0" hidden="1"/>
    </xf>
    <xf numFmtId="0" fontId="10" fillId="4" borderId="8" xfId="0" applyFont="1" applyFill="1" applyBorder="1" applyAlignment="1" applyProtection="1">
      <alignment horizontal="center" vertical="center" wrapText="1"/>
      <protection locked="0" hidden="1"/>
    </xf>
    <xf numFmtId="0" fontId="10" fillId="4" borderId="1" xfId="0" applyFont="1" applyFill="1" applyBorder="1" applyAlignment="1" applyProtection="1">
      <alignment horizontal="center" vertical="center" wrapText="1"/>
      <protection locked="0" hidden="1"/>
    </xf>
    <xf numFmtId="0" fontId="14" fillId="11" borderId="12" xfId="0" applyFont="1" applyFill="1" applyBorder="1" applyAlignment="1" applyProtection="1">
      <alignment horizontal="center" vertical="center"/>
      <protection locked="0" hidden="1"/>
    </xf>
    <xf numFmtId="0" fontId="14" fillId="11" borderId="7" xfId="0" applyFont="1" applyFill="1" applyBorder="1" applyAlignment="1" applyProtection="1">
      <alignment horizontal="center" vertical="center"/>
      <protection locked="0" hidden="1"/>
    </xf>
    <xf numFmtId="0" fontId="14" fillId="11" borderId="10" xfId="0" applyFont="1" applyFill="1" applyBorder="1" applyAlignment="1" applyProtection="1">
      <alignment horizontal="center" vertical="center"/>
      <protection locked="0" hidden="1"/>
    </xf>
    <xf numFmtId="0" fontId="13" fillId="13" borderId="8" xfId="0" applyFont="1" applyFill="1" applyBorder="1" applyAlignment="1" applyProtection="1">
      <alignment horizontal="center" vertical="center"/>
      <protection locked="0" hidden="1"/>
    </xf>
    <xf numFmtId="0" fontId="16" fillId="6" borderId="1" xfId="0" applyFont="1" applyFill="1" applyBorder="1" applyAlignment="1" applyProtection="1">
      <alignment horizontal="center" vertical="center"/>
      <protection locked="0" hidden="1"/>
    </xf>
    <xf numFmtId="0" fontId="2" fillId="0" borderId="4" xfId="0" applyFont="1" applyBorder="1" applyAlignment="1" applyProtection="1">
      <alignment horizontal="center" vertical="center"/>
      <protection locked="0" hidden="1"/>
    </xf>
    <xf numFmtId="0" fontId="2" fillId="0" borderId="5" xfId="0" applyFont="1" applyBorder="1" applyAlignment="1" applyProtection="1">
      <alignment horizontal="center" vertical="center"/>
      <protection locked="0" hidden="1"/>
    </xf>
    <xf numFmtId="0" fontId="2" fillId="0" borderId="6" xfId="0" applyFont="1" applyBorder="1" applyAlignment="1" applyProtection="1">
      <alignment horizontal="center" vertical="center"/>
      <protection locked="0" hidden="1"/>
    </xf>
    <xf numFmtId="0" fontId="9" fillId="2" borderId="4" xfId="0" applyFont="1" applyFill="1" applyBorder="1" applyAlignment="1" applyProtection="1">
      <alignment horizontal="center" vertical="center"/>
      <protection hidden="1"/>
    </xf>
    <xf numFmtId="0" fontId="9" fillId="2" borderId="5" xfId="0" applyFont="1" applyFill="1" applyBorder="1" applyAlignment="1" applyProtection="1">
      <alignment horizontal="center" vertical="center"/>
      <protection hidden="1"/>
    </xf>
    <xf numFmtId="0" fontId="9" fillId="2" borderId="6" xfId="0" applyFont="1" applyFill="1" applyBorder="1" applyAlignment="1" applyProtection="1">
      <alignment horizontal="center" vertical="center"/>
      <protection hidden="1"/>
    </xf>
    <xf numFmtId="0" fontId="10" fillId="3" borderId="1" xfId="0" applyFont="1" applyFill="1" applyBorder="1" applyAlignment="1" applyProtection="1">
      <alignment horizontal="center" vertical="center" wrapText="1"/>
      <protection locked="0" hidden="1"/>
    </xf>
    <xf numFmtId="0" fontId="10" fillId="3" borderId="1" xfId="0" applyFont="1" applyFill="1" applyBorder="1" applyAlignment="1" applyProtection="1">
      <alignment horizontal="center" vertical="center"/>
      <protection locked="0" hidden="1"/>
    </xf>
    <xf numFmtId="0" fontId="0" fillId="0" borderId="1" xfId="0" applyBorder="1" applyAlignment="1" applyProtection="1">
      <alignment horizontal="center" vertical="center"/>
      <protection locked="0" hidden="1"/>
    </xf>
    <xf numFmtId="0" fontId="18" fillId="11" borderId="1" xfId="0" applyFont="1" applyFill="1" applyBorder="1" applyAlignment="1" applyProtection="1">
      <alignment horizontal="center" vertical="center"/>
      <protection locked="0" hidden="1"/>
    </xf>
    <xf numFmtId="0" fontId="0" fillId="0" borderId="0" xfId="0" applyAlignment="1">
      <alignment horizontal="center" vertical="top"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cellXfs>
  <cellStyles count="1">
    <cellStyle name="Normal" xfId="0" builtinId="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s>
  <tableStyles count="1" defaultTableStyle="TableStyleMedium2" defaultPivotStyle="PivotStyleLight16">
    <tableStyle name="Invisible" pivot="0" table="0" count="0" xr9:uid="{00000000-0011-0000-FFFF-FFFF00000000}"/>
  </tableStyles>
  <colors>
    <mruColors>
      <color rgb="FF31859B"/>
      <color rgb="FFFABF8F"/>
      <color rgb="FFC898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0</xdr:row>
      <xdr:rowOff>123825</xdr:rowOff>
    </xdr:from>
    <xdr:to>
      <xdr:col>6</xdr:col>
      <xdr:colOff>329804</xdr:colOff>
      <xdr:row>0</xdr:row>
      <xdr:rowOff>723899</xdr:rowOff>
    </xdr:to>
    <xdr:pic>
      <xdr:nvPicPr>
        <xdr:cNvPr id="2" name="Imagen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1" y="123825"/>
          <a:ext cx="2225278" cy="600074"/>
        </a:xfrm>
        <a:prstGeom prst="rect">
          <a:avLst/>
        </a:prstGeom>
      </xdr:spPr>
    </xdr:pic>
    <xdr:clientData/>
  </xdr:twoCellAnchor>
  <mc:AlternateContent xmlns:mc="http://schemas.openxmlformats.org/markup-compatibility/2006">
    <mc:Choice xmlns:a14="http://schemas.microsoft.com/office/drawing/2010/main" Requires="a14">
      <xdr:twoCellAnchor>
        <xdr:from>
          <xdr:col>14</xdr:col>
          <xdr:colOff>438150</xdr:colOff>
          <xdr:row>0</xdr:row>
          <xdr:rowOff>428625</xdr:rowOff>
        </xdr:from>
        <xdr:to>
          <xdr:col>17</xdr:col>
          <xdr:colOff>161925</xdr:colOff>
          <xdr:row>0</xdr:row>
          <xdr:rowOff>676275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Siguiente</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266700</xdr:colOff>
      <xdr:row>0</xdr:row>
      <xdr:rowOff>104775</xdr:rowOff>
    </xdr:from>
    <xdr:ext cx="1247775" cy="609600"/>
    <xdr:pic>
      <xdr:nvPicPr>
        <xdr:cNvPr id="8" name="image1.jp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xfrm>
          <a:off x="447675" y="104775"/>
          <a:ext cx="1247775" cy="609600"/>
        </a:xfrm>
        <a:prstGeom prst="rect">
          <a:avLst/>
        </a:prstGeom>
        <a:noFill/>
      </xdr:spPr>
    </xdr:pic>
    <xdr:clientData/>
  </xdr:oneCellAnchor>
  <mc:AlternateContent xmlns:mc="http://schemas.openxmlformats.org/markup-compatibility/2006">
    <mc:Choice xmlns:a14="http://schemas.microsoft.com/office/drawing/2010/main" Requires="a14">
      <xdr:twoCellAnchor>
        <xdr:from>
          <xdr:col>3</xdr:col>
          <xdr:colOff>1924050</xdr:colOff>
          <xdr:row>3</xdr:row>
          <xdr:rowOff>57150</xdr:rowOff>
        </xdr:from>
        <xdr:to>
          <xdr:col>3</xdr:col>
          <xdr:colOff>2943225</xdr:colOff>
          <xdr:row>3</xdr:row>
          <xdr:rowOff>333375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Siguiente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3</xdr:col>
          <xdr:colOff>857250</xdr:colOff>
          <xdr:row>3</xdr:row>
          <xdr:rowOff>57150</xdr:rowOff>
        </xdr:from>
        <xdr:to>
          <xdr:col>3</xdr:col>
          <xdr:colOff>1876425</xdr:colOff>
          <xdr:row>3</xdr:row>
          <xdr:rowOff>333375</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Anterior</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47625</xdr:colOff>
      <xdr:row>0</xdr:row>
      <xdr:rowOff>111577</xdr:rowOff>
    </xdr:from>
    <xdr:ext cx="1466850" cy="564698"/>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111577"/>
          <a:ext cx="1466850" cy="564698"/>
        </a:xfrm>
        <a:prstGeom prst="rect">
          <a:avLst/>
        </a:prstGeom>
        <a:noFill/>
      </xdr:spPr>
    </xdr:pic>
    <xdr:clientData/>
  </xdr:oneCellAnchor>
  <mc:AlternateContent xmlns:mc="http://schemas.openxmlformats.org/markup-compatibility/2006">
    <mc:Choice xmlns:a14="http://schemas.microsoft.com/office/drawing/2010/main" Requires="a14">
      <xdr:twoCellAnchor>
        <xdr:from>
          <xdr:col>3</xdr:col>
          <xdr:colOff>2295525</xdr:colOff>
          <xdr:row>2</xdr:row>
          <xdr:rowOff>114300</xdr:rowOff>
        </xdr:from>
        <xdr:to>
          <xdr:col>4</xdr:col>
          <xdr:colOff>752475</xdr:colOff>
          <xdr:row>2</xdr:row>
          <xdr:rowOff>390525</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Siguiente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3</xdr:col>
          <xdr:colOff>1228725</xdr:colOff>
          <xdr:row>2</xdr:row>
          <xdr:rowOff>123825</xdr:rowOff>
        </xdr:from>
        <xdr:to>
          <xdr:col>3</xdr:col>
          <xdr:colOff>2247900</xdr:colOff>
          <xdr:row>2</xdr:row>
          <xdr:rowOff>400050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Anterior</a:t>
              </a:r>
            </a:p>
          </xdr:txBody>
        </xdr:sp>
        <xdr:clientData fLocksWithSheet="0" fPrintsWithSheet="0"/>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xdr:col>
      <xdr:colOff>195488</xdr:colOff>
      <xdr:row>0</xdr:row>
      <xdr:rowOff>73932</xdr:rowOff>
    </xdr:from>
    <xdr:ext cx="1261837" cy="697593"/>
    <xdr:pic>
      <xdr:nvPicPr>
        <xdr:cNvPr id="16" name="image1.jpg">
          <a:extLst>
            <a:ext uri="{FF2B5EF4-FFF2-40B4-BE49-F238E27FC236}">
              <a16:creationId xmlns:a16="http://schemas.microsoft.com/office/drawing/2014/main" id="{00000000-0008-0000-0400-000010000000}"/>
            </a:ext>
          </a:extLst>
        </xdr:cNvPr>
        <xdr:cNvPicPr preferRelativeResize="0"/>
      </xdr:nvPicPr>
      <xdr:blipFill>
        <a:blip xmlns:r="http://schemas.openxmlformats.org/officeDocument/2006/relationships" r:embed="rId1" cstate="print"/>
        <a:stretch>
          <a:fillRect/>
        </a:stretch>
      </xdr:blipFill>
      <xdr:spPr>
        <a:xfrm>
          <a:off x="195488" y="73932"/>
          <a:ext cx="1261837" cy="697593"/>
        </a:xfrm>
        <a:prstGeom prst="rect">
          <a:avLst/>
        </a:prstGeom>
        <a:noFill/>
      </xdr:spPr>
    </xdr:pic>
    <xdr:clientData/>
  </xdr:oneCellAnchor>
  <mc:AlternateContent xmlns:mc="http://schemas.openxmlformats.org/markup-compatibility/2006">
    <mc:Choice xmlns:a14="http://schemas.microsoft.com/office/drawing/2010/main" Requires="a14">
      <xdr:twoCellAnchor>
        <xdr:from>
          <xdr:col>4</xdr:col>
          <xdr:colOff>361950</xdr:colOff>
          <xdr:row>0</xdr:row>
          <xdr:rowOff>76200</xdr:rowOff>
        </xdr:from>
        <xdr:to>
          <xdr:col>5</xdr:col>
          <xdr:colOff>514350</xdr:colOff>
          <xdr:row>0</xdr:row>
          <xdr:rowOff>333375</xdr:rowOff>
        </xdr:to>
        <xdr:sp macro="" textlink="">
          <xdr:nvSpPr>
            <xdr:cNvPr id="4101" name="Button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Siguiente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3</xdr:col>
          <xdr:colOff>180975</xdr:colOff>
          <xdr:row>0</xdr:row>
          <xdr:rowOff>76200</xdr:rowOff>
        </xdr:from>
        <xdr:to>
          <xdr:col>4</xdr:col>
          <xdr:colOff>304800</xdr:colOff>
          <xdr:row>0</xdr:row>
          <xdr:rowOff>333375</xdr:rowOff>
        </xdr:to>
        <xdr:sp macro="" textlink="">
          <xdr:nvSpPr>
            <xdr:cNvPr id="4103" name="Button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Anterior</a:t>
              </a:r>
            </a:p>
          </xdr:txBody>
        </xdr:sp>
        <xdr:clientData fLocksWithSheet="0" fPrintsWithSheet="0"/>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xdr:col>
      <xdr:colOff>500289</xdr:colOff>
      <xdr:row>0</xdr:row>
      <xdr:rowOff>45358</xdr:rowOff>
    </xdr:from>
    <xdr:ext cx="1299935" cy="707117"/>
    <xdr:pic>
      <xdr:nvPicPr>
        <xdr:cNvPr id="8" name="image1.jpg">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1" cstate="print"/>
        <a:stretch>
          <a:fillRect/>
        </a:stretch>
      </xdr:blipFill>
      <xdr:spPr>
        <a:xfrm>
          <a:off x="500289" y="45358"/>
          <a:ext cx="1299935" cy="707117"/>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xdr:from>
          <xdr:col>3</xdr:col>
          <xdr:colOff>85725</xdr:colOff>
          <xdr:row>0</xdr:row>
          <xdr:rowOff>57150</xdr:rowOff>
        </xdr:from>
        <xdr:to>
          <xdr:col>3</xdr:col>
          <xdr:colOff>1104900</xdr:colOff>
          <xdr:row>0</xdr:row>
          <xdr:rowOff>333375</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Anterior</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332431</xdr:colOff>
      <xdr:row>5</xdr:row>
      <xdr:rowOff>17771</xdr:rowOff>
    </xdr:to>
    <xdr:sp macro="" textlink="">
      <xdr:nvSpPr>
        <xdr:cNvPr id="14" name="27 Rectángulo redondeado">
          <a:extLst>
            <a:ext uri="{FF2B5EF4-FFF2-40B4-BE49-F238E27FC236}">
              <a16:creationId xmlns:a16="http://schemas.microsoft.com/office/drawing/2014/main" id="{00000000-0008-0000-0600-00000E000000}"/>
            </a:ext>
          </a:extLst>
        </xdr:cNvPr>
        <xdr:cNvSpPr/>
      </xdr:nvSpPr>
      <xdr:spPr>
        <a:xfrm>
          <a:off x="762000" y="571500"/>
          <a:ext cx="1094431" cy="398771"/>
        </a:xfrm>
        <a:prstGeom prst="roundRect">
          <a:avLst/>
        </a:prstGeom>
        <a:solidFill>
          <a:srgbClr val="70AD47"/>
        </a:solidFill>
        <a:ln w="12700" cap="flat" cmpd="sng" algn="ctr">
          <a:solidFill>
            <a:srgbClr val="70AD47">
              <a:shade val="50000"/>
            </a:srgbClr>
          </a:solidFill>
          <a:prstDash val="solid"/>
          <a:miter lim="800000"/>
        </a:ln>
        <a:effectLst/>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 lastClr="FFFFFF"/>
              </a:solidFill>
              <a:effectLst/>
              <a:uLnTx/>
              <a:uFillTx/>
              <a:latin typeface="Arial Narrow" pitchFamily="34" charset="0"/>
              <a:ea typeface="+mn-ea"/>
              <a:cs typeface="+mn-cs"/>
              <a:sym typeface="Arial"/>
            </a:rPr>
            <a:t>Alto Aseguramiento</a:t>
          </a:r>
        </a:p>
      </xdr:txBody>
    </xdr:sp>
    <xdr:clientData/>
  </xdr:twoCellAnchor>
  <xdr:twoCellAnchor>
    <xdr:from>
      <xdr:col>0</xdr:col>
      <xdr:colOff>742950</xdr:colOff>
      <xdr:row>9</xdr:row>
      <xdr:rowOff>99935</xdr:rowOff>
    </xdr:from>
    <xdr:to>
      <xdr:col>2</xdr:col>
      <xdr:colOff>313381</xdr:colOff>
      <xdr:row>11</xdr:row>
      <xdr:rowOff>117706</xdr:rowOff>
    </xdr:to>
    <xdr:sp macro="" textlink="">
      <xdr:nvSpPr>
        <xdr:cNvPr id="15" name="28 Rectángulo redondeado">
          <a:extLst>
            <a:ext uri="{FF2B5EF4-FFF2-40B4-BE49-F238E27FC236}">
              <a16:creationId xmlns:a16="http://schemas.microsoft.com/office/drawing/2014/main" id="{00000000-0008-0000-0600-00000F000000}"/>
            </a:ext>
          </a:extLst>
        </xdr:cNvPr>
        <xdr:cNvSpPr/>
      </xdr:nvSpPr>
      <xdr:spPr>
        <a:xfrm>
          <a:off x="742950" y="1814435"/>
          <a:ext cx="1094431" cy="398771"/>
        </a:xfrm>
        <a:prstGeom prst="roundRect">
          <a:avLst/>
        </a:prstGeom>
        <a:solidFill>
          <a:srgbClr val="FFC000">
            <a:lumMod val="60000"/>
            <a:lumOff val="40000"/>
          </a:srgbClr>
        </a:solidFill>
        <a:ln w="12700" cap="flat" cmpd="sng" algn="ctr">
          <a:solidFill>
            <a:srgbClr val="FFC000">
              <a:lumMod val="60000"/>
              <a:lumOff val="40000"/>
            </a:srgbClr>
          </a:solidFill>
          <a:prstDash val="solid"/>
          <a:miter lim="800000"/>
        </a:ln>
        <a:effectLst/>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Text" lastClr="000000"/>
              </a:solidFill>
              <a:effectLst/>
              <a:uLnTx/>
              <a:uFillTx/>
              <a:latin typeface="Arial Narrow" pitchFamily="34" charset="0"/>
              <a:ea typeface="+mn-ea"/>
              <a:cs typeface="+mn-cs"/>
              <a:sym typeface="Arial"/>
            </a:rPr>
            <a:t>Medio</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Text" lastClr="000000"/>
              </a:solidFill>
              <a:effectLst/>
              <a:uLnTx/>
              <a:uFillTx/>
              <a:latin typeface="Arial Narrow" pitchFamily="34" charset="0"/>
              <a:ea typeface="+mn-ea"/>
              <a:cs typeface="+mn-cs"/>
              <a:sym typeface="Arial"/>
            </a:rPr>
            <a:t>Aseguramiento</a:t>
          </a:r>
        </a:p>
      </xdr:txBody>
    </xdr:sp>
    <xdr:clientData/>
  </xdr:twoCellAnchor>
  <xdr:twoCellAnchor>
    <xdr:from>
      <xdr:col>1</xdr:col>
      <xdr:colOff>0</xdr:colOff>
      <xdr:row>15</xdr:row>
      <xdr:rowOff>131712</xdr:rowOff>
    </xdr:from>
    <xdr:to>
      <xdr:col>2</xdr:col>
      <xdr:colOff>332431</xdr:colOff>
      <xdr:row>17</xdr:row>
      <xdr:rowOff>149483</xdr:rowOff>
    </xdr:to>
    <xdr:sp macro="" textlink="">
      <xdr:nvSpPr>
        <xdr:cNvPr id="16" name="29 Rectángulo redondeado">
          <a:extLst>
            <a:ext uri="{FF2B5EF4-FFF2-40B4-BE49-F238E27FC236}">
              <a16:creationId xmlns:a16="http://schemas.microsoft.com/office/drawing/2014/main" id="{00000000-0008-0000-0600-000010000000}"/>
            </a:ext>
          </a:extLst>
        </xdr:cNvPr>
        <xdr:cNvSpPr/>
      </xdr:nvSpPr>
      <xdr:spPr>
        <a:xfrm>
          <a:off x="762000" y="2608212"/>
          <a:ext cx="1094431" cy="398771"/>
        </a:xfrm>
        <a:prstGeom prst="roundRect">
          <a:avLst/>
        </a:prstGeom>
        <a:solidFill>
          <a:srgbClr val="FF0000"/>
        </a:solidFill>
        <a:ln w="12700" cap="flat" cmpd="sng" algn="ctr">
          <a:solidFill>
            <a:srgbClr val="FFC000">
              <a:shade val="50000"/>
            </a:srgbClr>
          </a:solidFill>
          <a:prstDash val="solid"/>
          <a:miter lim="800000"/>
        </a:ln>
        <a:effectLst/>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 lastClr="FFFFFF"/>
              </a:solidFill>
              <a:effectLst/>
              <a:uLnTx/>
              <a:uFillTx/>
              <a:latin typeface="Arial Narrow" pitchFamily="34" charset="0"/>
              <a:ea typeface="+mn-ea"/>
              <a:cs typeface="+mn-cs"/>
              <a:sym typeface="Arial"/>
            </a:rPr>
            <a:t>Bajo</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 lastClr="FFFFFF"/>
              </a:solidFill>
              <a:effectLst/>
              <a:uLnTx/>
              <a:uFillTx/>
              <a:latin typeface="Arial Narrow" pitchFamily="34" charset="0"/>
              <a:ea typeface="+mn-ea"/>
              <a:cs typeface="+mn-cs"/>
              <a:sym typeface="Arial"/>
            </a:rPr>
            <a:t>Aseguramiento</a:t>
          </a:r>
        </a:p>
      </xdr:txBody>
    </xdr:sp>
    <xdr:clientData/>
  </xdr:twoCellAnchor>
  <xdr:twoCellAnchor>
    <xdr:from>
      <xdr:col>3</xdr:col>
      <xdr:colOff>0</xdr:colOff>
      <xdr:row>3</xdr:row>
      <xdr:rowOff>0</xdr:rowOff>
    </xdr:from>
    <xdr:to>
      <xdr:col>4</xdr:col>
      <xdr:colOff>251347</xdr:colOff>
      <xdr:row>4</xdr:row>
      <xdr:rowOff>63416</xdr:rowOff>
    </xdr:to>
    <xdr:sp macro="" textlink="">
      <xdr:nvSpPr>
        <xdr:cNvPr id="17" name="7 CuadroTexto">
          <a:extLst>
            <a:ext uri="{FF2B5EF4-FFF2-40B4-BE49-F238E27FC236}">
              <a16:creationId xmlns:a16="http://schemas.microsoft.com/office/drawing/2014/main" id="{00000000-0008-0000-0600-000011000000}"/>
            </a:ext>
          </a:extLst>
        </xdr:cNvPr>
        <xdr:cNvSpPr txBox="1"/>
      </xdr:nvSpPr>
      <xdr:spPr>
        <a:xfrm>
          <a:off x="2286000" y="571500"/>
          <a:ext cx="1013347" cy="253916"/>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050" b="1" i="0" u="none" strike="noStrike" kern="0" cap="none" spc="0" normalizeH="0" baseline="0" noProof="0">
              <a:ln>
                <a:noFill/>
              </a:ln>
              <a:solidFill>
                <a:srgbClr val="000000"/>
              </a:solidFill>
              <a:effectLst/>
              <a:uLnTx/>
              <a:uFillTx/>
              <a:latin typeface="Arial Narrow" panose="020B0606020202030204" pitchFamily="34" charset="0"/>
              <a:cs typeface="Arial"/>
              <a:sym typeface="Arial"/>
            </a:rPr>
            <a:t>Entre 4 y 5</a:t>
          </a:r>
        </a:p>
      </xdr:txBody>
    </xdr:sp>
    <xdr:clientData/>
  </xdr:twoCellAnchor>
  <xdr:twoCellAnchor>
    <xdr:from>
      <xdr:col>2</xdr:col>
      <xdr:colOff>752475</xdr:colOff>
      <xdr:row>10</xdr:row>
      <xdr:rowOff>14210</xdr:rowOff>
    </xdr:from>
    <xdr:to>
      <xdr:col>4</xdr:col>
      <xdr:colOff>241822</xdr:colOff>
      <xdr:row>11</xdr:row>
      <xdr:rowOff>77626</xdr:rowOff>
    </xdr:to>
    <xdr:sp macro="" textlink="">
      <xdr:nvSpPr>
        <xdr:cNvPr id="18" name="30 CuadroTexto">
          <a:extLst>
            <a:ext uri="{FF2B5EF4-FFF2-40B4-BE49-F238E27FC236}">
              <a16:creationId xmlns:a16="http://schemas.microsoft.com/office/drawing/2014/main" id="{00000000-0008-0000-0600-000012000000}"/>
            </a:ext>
          </a:extLst>
        </xdr:cNvPr>
        <xdr:cNvSpPr txBox="1"/>
      </xdr:nvSpPr>
      <xdr:spPr>
        <a:xfrm>
          <a:off x="2276475" y="1919210"/>
          <a:ext cx="1013347" cy="253916"/>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050" b="1" i="0" u="none" strike="noStrike" kern="0" cap="none" spc="0" normalizeH="0" baseline="0" noProof="0">
              <a:ln>
                <a:noFill/>
              </a:ln>
              <a:solidFill>
                <a:srgbClr val="000000"/>
              </a:solidFill>
              <a:effectLst/>
              <a:uLnTx/>
              <a:uFillTx/>
              <a:latin typeface="Arial Narrow" panose="020B0606020202030204" pitchFamily="34" charset="0"/>
              <a:cs typeface="Arial"/>
              <a:sym typeface="Arial"/>
            </a:rPr>
            <a:t>Entre 3 y 3,9</a:t>
          </a:r>
        </a:p>
      </xdr:txBody>
    </xdr:sp>
    <xdr:clientData/>
  </xdr:twoCellAnchor>
  <xdr:twoCellAnchor>
    <xdr:from>
      <xdr:col>2</xdr:col>
      <xdr:colOff>742950</xdr:colOff>
      <xdr:row>16</xdr:row>
      <xdr:rowOff>50393</xdr:rowOff>
    </xdr:from>
    <xdr:to>
      <xdr:col>4</xdr:col>
      <xdr:colOff>232297</xdr:colOff>
      <xdr:row>17</xdr:row>
      <xdr:rowOff>113809</xdr:rowOff>
    </xdr:to>
    <xdr:sp macro="" textlink="">
      <xdr:nvSpPr>
        <xdr:cNvPr id="19" name="31 CuadroTexto">
          <a:extLst>
            <a:ext uri="{FF2B5EF4-FFF2-40B4-BE49-F238E27FC236}">
              <a16:creationId xmlns:a16="http://schemas.microsoft.com/office/drawing/2014/main" id="{00000000-0008-0000-0600-000013000000}"/>
            </a:ext>
          </a:extLst>
        </xdr:cNvPr>
        <xdr:cNvSpPr txBox="1"/>
      </xdr:nvSpPr>
      <xdr:spPr>
        <a:xfrm>
          <a:off x="2266950" y="2717393"/>
          <a:ext cx="1013347" cy="253916"/>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050" b="1" i="0" u="none" strike="noStrike" kern="0" cap="none" spc="0" normalizeH="0" baseline="0" noProof="0">
              <a:ln>
                <a:noFill/>
              </a:ln>
              <a:solidFill>
                <a:srgbClr val="000000"/>
              </a:solidFill>
              <a:effectLst/>
              <a:uLnTx/>
              <a:uFillTx/>
              <a:latin typeface="Arial Narrow" panose="020B0606020202030204" pitchFamily="34" charset="0"/>
              <a:cs typeface="Arial"/>
              <a:sym typeface="Arial"/>
            </a:rPr>
            <a:t>Entre 1 y 2,9</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5" tint="0.39997558519241921"/>
  </sheetPr>
  <dimension ref="A1:S93"/>
  <sheetViews>
    <sheetView showGridLines="0" zoomScaleNormal="100" workbookViewId="0">
      <selection activeCell="C7" sqref="C7:Q91"/>
    </sheetView>
  </sheetViews>
  <sheetFormatPr baseColWidth="10" defaultColWidth="0" defaultRowHeight="15" zeroHeight="1"/>
  <cols>
    <col min="1" max="2" width="2.7109375" style="22" customWidth="1"/>
    <col min="3" max="9" width="6.7109375" style="22" customWidth="1"/>
    <col min="10" max="10" width="8.7109375" style="22" customWidth="1"/>
    <col min="11" max="17" width="6.7109375" style="22" customWidth="1"/>
    <col min="18" max="19" width="2.7109375" style="22" customWidth="1"/>
    <col min="20" max="16384" width="11.42578125" hidden="1"/>
  </cols>
  <sheetData>
    <row r="1" spans="2:18" ht="60" customHeight="1"/>
    <row r="2" spans="2:18" ht="21" customHeight="1">
      <c r="B2" s="65" t="s">
        <v>32</v>
      </c>
      <c r="C2" s="65"/>
      <c r="D2" s="65"/>
      <c r="E2" s="65"/>
      <c r="F2" s="65"/>
      <c r="G2" s="65"/>
      <c r="H2" s="65"/>
      <c r="I2" s="65"/>
      <c r="J2" s="65"/>
      <c r="K2" s="65"/>
      <c r="L2" s="65"/>
      <c r="M2" s="65"/>
      <c r="N2" s="65"/>
      <c r="O2" s="65"/>
      <c r="P2" s="65"/>
      <c r="Q2" s="65"/>
      <c r="R2" s="65"/>
    </row>
    <row r="3" spans="2:18" ht="5.0999999999999996" customHeight="1"/>
    <row r="4" spans="2:18" ht="21" customHeight="1">
      <c r="B4" s="66" t="s">
        <v>59</v>
      </c>
      <c r="C4" s="66"/>
      <c r="D4" s="66"/>
      <c r="E4" s="66"/>
      <c r="F4" s="66"/>
      <c r="G4" s="66"/>
      <c r="H4" s="66"/>
      <c r="I4" s="66"/>
      <c r="J4" s="66"/>
      <c r="K4" s="66"/>
      <c r="L4" s="66"/>
      <c r="M4" s="66"/>
      <c r="N4" s="66"/>
      <c r="O4" s="66"/>
      <c r="P4" s="66"/>
      <c r="Q4" s="66"/>
      <c r="R4" s="66"/>
    </row>
    <row r="5" spans="2:18" ht="5.0999999999999996" customHeight="1"/>
    <row r="6" spans="2:18" ht="15" customHeight="1">
      <c r="B6" s="29"/>
      <c r="C6" s="29"/>
      <c r="D6" s="29"/>
      <c r="E6" s="29"/>
      <c r="F6" s="29"/>
      <c r="G6" s="29"/>
      <c r="H6" s="29"/>
      <c r="I6" s="29"/>
      <c r="J6" s="29"/>
      <c r="K6" s="29"/>
      <c r="L6" s="29"/>
      <c r="M6" s="29"/>
      <c r="N6" s="29"/>
      <c r="O6" s="29"/>
      <c r="P6" s="29"/>
      <c r="Q6" s="29"/>
      <c r="R6" s="29"/>
    </row>
    <row r="7" spans="2:18" ht="409.5" customHeight="1">
      <c r="B7" s="51"/>
      <c r="C7" s="67" t="s">
        <v>98</v>
      </c>
      <c r="D7" s="67"/>
      <c r="E7" s="67"/>
      <c r="F7" s="67"/>
      <c r="G7" s="67"/>
      <c r="H7" s="67"/>
      <c r="I7" s="67"/>
      <c r="J7" s="67"/>
      <c r="K7" s="67"/>
      <c r="L7" s="67"/>
      <c r="M7" s="67"/>
      <c r="N7" s="67"/>
      <c r="O7" s="67"/>
      <c r="P7" s="67"/>
      <c r="Q7" s="67"/>
      <c r="R7" s="30"/>
    </row>
    <row r="8" spans="2:18" ht="42" customHeight="1">
      <c r="B8" s="51"/>
      <c r="C8" s="67"/>
      <c r="D8" s="67"/>
      <c r="E8" s="67"/>
      <c r="F8" s="67"/>
      <c r="G8" s="67"/>
      <c r="H8" s="67"/>
      <c r="I8" s="67"/>
      <c r="J8" s="67"/>
      <c r="K8" s="67"/>
      <c r="L8" s="67"/>
      <c r="M8" s="67"/>
      <c r="N8" s="67"/>
      <c r="O8" s="67"/>
      <c r="P8" s="67"/>
      <c r="Q8" s="67"/>
      <c r="R8" s="30"/>
    </row>
    <row r="9" spans="2:18" ht="15" customHeight="1">
      <c r="B9" s="51"/>
      <c r="C9" s="67"/>
      <c r="D9" s="67"/>
      <c r="E9" s="67"/>
      <c r="F9" s="67"/>
      <c r="G9" s="67"/>
      <c r="H9" s="67"/>
      <c r="I9" s="67"/>
      <c r="J9" s="67"/>
      <c r="K9" s="67"/>
      <c r="L9" s="67"/>
      <c r="M9" s="67"/>
      <c r="N9" s="67"/>
      <c r="O9" s="67"/>
      <c r="P9" s="67"/>
      <c r="Q9" s="67"/>
      <c r="R9" s="30"/>
    </row>
    <row r="10" spans="2:18" ht="15" customHeight="1">
      <c r="B10" s="51"/>
      <c r="C10" s="67"/>
      <c r="D10" s="67"/>
      <c r="E10" s="67"/>
      <c r="F10" s="67"/>
      <c r="G10" s="67"/>
      <c r="H10" s="67"/>
      <c r="I10" s="67"/>
      <c r="J10" s="67"/>
      <c r="K10" s="67"/>
      <c r="L10" s="67"/>
      <c r="M10" s="67"/>
      <c r="N10" s="67"/>
      <c r="O10" s="67"/>
      <c r="P10" s="67"/>
      <c r="Q10" s="67"/>
      <c r="R10" s="30"/>
    </row>
    <row r="11" spans="2:18" ht="15" customHeight="1">
      <c r="B11" s="51"/>
      <c r="C11" s="67"/>
      <c r="D11" s="67"/>
      <c r="E11" s="67"/>
      <c r="F11" s="67"/>
      <c r="G11" s="67"/>
      <c r="H11" s="67"/>
      <c r="I11" s="67"/>
      <c r="J11" s="67"/>
      <c r="K11" s="67"/>
      <c r="L11" s="67"/>
      <c r="M11" s="67"/>
      <c r="N11" s="67"/>
      <c r="O11" s="67"/>
      <c r="P11" s="67"/>
      <c r="Q11" s="67"/>
      <c r="R11" s="30"/>
    </row>
    <row r="12" spans="2:18" ht="15" customHeight="1">
      <c r="B12" s="51"/>
      <c r="C12" s="67"/>
      <c r="D12" s="67"/>
      <c r="E12" s="67"/>
      <c r="F12" s="67"/>
      <c r="G12" s="67"/>
      <c r="H12" s="67"/>
      <c r="I12" s="67"/>
      <c r="J12" s="67"/>
      <c r="K12" s="67"/>
      <c r="L12" s="67"/>
      <c r="M12" s="67"/>
      <c r="N12" s="67"/>
      <c r="O12" s="67"/>
      <c r="P12" s="67"/>
      <c r="Q12" s="67"/>
      <c r="R12" s="30"/>
    </row>
    <row r="13" spans="2:18" ht="15" customHeight="1">
      <c r="B13" s="51"/>
      <c r="C13" s="67"/>
      <c r="D13" s="67"/>
      <c r="E13" s="67"/>
      <c r="F13" s="67"/>
      <c r="G13" s="67"/>
      <c r="H13" s="67"/>
      <c r="I13" s="67"/>
      <c r="J13" s="67"/>
      <c r="K13" s="67"/>
      <c r="L13" s="67"/>
      <c r="M13" s="67"/>
      <c r="N13" s="67"/>
      <c r="O13" s="67"/>
      <c r="P13" s="67"/>
      <c r="Q13" s="67"/>
      <c r="R13" s="30"/>
    </row>
    <row r="14" spans="2:18" ht="15" customHeight="1">
      <c r="B14" s="51"/>
      <c r="C14" s="67"/>
      <c r="D14" s="67"/>
      <c r="E14" s="67"/>
      <c r="F14" s="67"/>
      <c r="G14" s="67"/>
      <c r="H14" s="67"/>
      <c r="I14" s="67"/>
      <c r="J14" s="67"/>
      <c r="K14" s="67"/>
      <c r="L14" s="67"/>
      <c r="M14" s="67"/>
      <c r="N14" s="67"/>
      <c r="O14" s="67"/>
      <c r="P14" s="67"/>
      <c r="Q14" s="67"/>
      <c r="R14" s="30"/>
    </row>
    <row r="15" spans="2:18" ht="15" customHeight="1">
      <c r="B15" s="51"/>
      <c r="C15" s="67"/>
      <c r="D15" s="67"/>
      <c r="E15" s="67"/>
      <c r="F15" s="67"/>
      <c r="G15" s="67"/>
      <c r="H15" s="67"/>
      <c r="I15" s="67"/>
      <c r="J15" s="67"/>
      <c r="K15" s="67"/>
      <c r="L15" s="67"/>
      <c r="M15" s="67"/>
      <c r="N15" s="67"/>
      <c r="O15" s="67"/>
      <c r="P15" s="67"/>
      <c r="Q15" s="67"/>
      <c r="R15" s="30"/>
    </row>
    <row r="16" spans="2:18" ht="15" customHeight="1">
      <c r="B16" s="51"/>
      <c r="C16" s="67"/>
      <c r="D16" s="67"/>
      <c r="E16" s="67"/>
      <c r="F16" s="67"/>
      <c r="G16" s="67"/>
      <c r="H16" s="67"/>
      <c r="I16" s="67"/>
      <c r="J16" s="67"/>
      <c r="K16" s="67"/>
      <c r="L16" s="67"/>
      <c r="M16" s="67"/>
      <c r="N16" s="67"/>
      <c r="O16" s="67"/>
      <c r="P16" s="67"/>
      <c r="Q16" s="67"/>
      <c r="R16" s="30"/>
    </row>
    <row r="17" spans="2:18" ht="15" customHeight="1">
      <c r="B17" s="51"/>
      <c r="C17" s="67"/>
      <c r="D17" s="67"/>
      <c r="E17" s="67"/>
      <c r="F17" s="67"/>
      <c r="G17" s="67"/>
      <c r="H17" s="67"/>
      <c r="I17" s="67"/>
      <c r="J17" s="67"/>
      <c r="K17" s="67"/>
      <c r="L17" s="67"/>
      <c r="M17" s="67"/>
      <c r="N17" s="67"/>
      <c r="O17" s="67"/>
      <c r="P17" s="67"/>
      <c r="Q17" s="67"/>
      <c r="R17" s="30"/>
    </row>
    <row r="18" spans="2:18" ht="15" customHeight="1">
      <c r="B18" s="51"/>
      <c r="C18" s="67"/>
      <c r="D18" s="67"/>
      <c r="E18" s="67"/>
      <c r="F18" s="67"/>
      <c r="G18" s="67"/>
      <c r="H18" s="67"/>
      <c r="I18" s="67"/>
      <c r="J18" s="67"/>
      <c r="K18" s="67"/>
      <c r="L18" s="67"/>
      <c r="M18" s="67"/>
      <c r="N18" s="67"/>
      <c r="O18" s="67"/>
      <c r="P18" s="67"/>
      <c r="Q18" s="67"/>
      <c r="R18" s="30"/>
    </row>
    <row r="19" spans="2:18" ht="15" customHeight="1">
      <c r="B19" s="51"/>
      <c r="C19" s="67"/>
      <c r="D19" s="67"/>
      <c r="E19" s="67"/>
      <c r="F19" s="67"/>
      <c r="G19" s="67"/>
      <c r="H19" s="67"/>
      <c r="I19" s="67"/>
      <c r="J19" s="67"/>
      <c r="K19" s="67"/>
      <c r="L19" s="67"/>
      <c r="M19" s="67"/>
      <c r="N19" s="67"/>
      <c r="O19" s="67"/>
      <c r="P19" s="67"/>
      <c r="Q19" s="67"/>
      <c r="R19" s="30"/>
    </row>
    <row r="20" spans="2:18" ht="15" customHeight="1">
      <c r="B20" s="51"/>
      <c r="C20" s="67"/>
      <c r="D20" s="67"/>
      <c r="E20" s="67"/>
      <c r="F20" s="67"/>
      <c r="G20" s="67"/>
      <c r="H20" s="67"/>
      <c r="I20" s="67"/>
      <c r="J20" s="67"/>
      <c r="K20" s="67"/>
      <c r="L20" s="67"/>
      <c r="M20" s="67"/>
      <c r="N20" s="67"/>
      <c r="O20" s="67"/>
      <c r="P20" s="67"/>
      <c r="Q20" s="67"/>
      <c r="R20" s="30"/>
    </row>
    <row r="21" spans="2:18" ht="15" customHeight="1">
      <c r="B21" s="51"/>
      <c r="C21" s="67"/>
      <c r="D21" s="67"/>
      <c r="E21" s="67"/>
      <c r="F21" s="67"/>
      <c r="G21" s="67"/>
      <c r="H21" s="67"/>
      <c r="I21" s="67"/>
      <c r="J21" s="67"/>
      <c r="K21" s="67"/>
      <c r="L21" s="67"/>
      <c r="M21" s="67"/>
      <c r="N21" s="67"/>
      <c r="O21" s="67"/>
      <c r="P21" s="67"/>
      <c r="Q21" s="67"/>
      <c r="R21" s="30"/>
    </row>
    <row r="22" spans="2:18" ht="15" customHeight="1">
      <c r="B22" s="51"/>
      <c r="C22" s="67"/>
      <c r="D22" s="67"/>
      <c r="E22" s="67"/>
      <c r="F22" s="67"/>
      <c r="G22" s="67"/>
      <c r="H22" s="67"/>
      <c r="I22" s="67"/>
      <c r="J22" s="67"/>
      <c r="K22" s="67"/>
      <c r="L22" s="67"/>
      <c r="M22" s="67"/>
      <c r="N22" s="67"/>
      <c r="O22" s="67"/>
      <c r="P22" s="67"/>
      <c r="Q22" s="67"/>
      <c r="R22" s="30"/>
    </row>
    <row r="23" spans="2:18" ht="15" customHeight="1">
      <c r="B23" s="51"/>
      <c r="C23" s="67"/>
      <c r="D23" s="67"/>
      <c r="E23" s="67"/>
      <c r="F23" s="67"/>
      <c r="G23" s="67"/>
      <c r="H23" s="67"/>
      <c r="I23" s="67"/>
      <c r="J23" s="67"/>
      <c r="K23" s="67"/>
      <c r="L23" s="67"/>
      <c r="M23" s="67"/>
      <c r="N23" s="67"/>
      <c r="O23" s="67"/>
      <c r="P23" s="67"/>
      <c r="Q23" s="67"/>
      <c r="R23" s="30"/>
    </row>
    <row r="24" spans="2:18" ht="15" customHeight="1">
      <c r="B24" s="51"/>
      <c r="C24" s="67"/>
      <c r="D24" s="67"/>
      <c r="E24" s="67"/>
      <c r="F24" s="67"/>
      <c r="G24" s="67"/>
      <c r="H24" s="67"/>
      <c r="I24" s="67"/>
      <c r="J24" s="67"/>
      <c r="K24" s="67"/>
      <c r="L24" s="67"/>
      <c r="M24" s="67"/>
      <c r="N24" s="67"/>
      <c r="O24" s="67"/>
      <c r="P24" s="67"/>
      <c r="Q24" s="67"/>
      <c r="R24" s="30"/>
    </row>
    <row r="25" spans="2:18" ht="15" customHeight="1">
      <c r="B25" s="51"/>
      <c r="C25" s="67"/>
      <c r="D25" s="67"/>
      <c r="E25" s="67"/>
      <c r="F25" s="67"/>
      <c r="G25" s="67"/>
      <c r="H25" s="67"/>
      <c r="I25" s="67"/>
      <c r="J25" s="67"/>
      <c r="K25" s="67"/>
      <c r="L25" s="67"/>
      <c r="M25" s="67"/>
      <c r="N25" s="67"/>
      <c r="O25" s="67"/>
      <c r="P25" s="67"/>
      <c r="Q25" s="67"/>
      <c r="R25" s="30"/>
    </row>
    <row r="26" spans="2:18" ht="15" customHeight="1">
      <c r="B26" s="51"/>
      <c r="C26" s="67"/>
      <c r="D26" s="67"/>
      <c r="E26" s="67"/>
      <c r="F26" s="67"/>
      <c r="G26" s="67"/>
      <c r="H26" s="67"/>
      <c r="I26" s="67"/>
      <c r="J26" s="67"/>
      <c r="K26" s="67"/>
      <c r="L26" s="67"/>
      <c r="M26" s="67"/>
      <c r="N26" s="67"/>
      <c r="O26" s="67"/>
      <c r="P26" s="67"/>
      <c r="Q26" s="67"/>
      <c r="R26" s="30"/>
    </row>
    <row r="27" spans="2:18" ht="15" customHeight="1">
      <c r="B27" s="51"/>
      <c r="C27" s="67"/>
      <c r="D27" s="67"/>
      <c r="E27" s="67"/>
      <c r="F27" s="67"/>
      <c r="G27" s="67"/>
      <c r="H27" s="67"/>
      <c r="I27" s="67"/>
      <c r="J27" s="67"/>
      <c r="K27" s="67"/>
      <c r="L27" s="67"/>
      <c r="M27" s="67"/>
      <c r="N27" s="67"/>
      <c r="O27" s="67"/>
      <c r="P27" s="67"/>
      <c r="Q27" s="67"/>
      <c r="R27" s="30"/>
    </row>
    <row r="28" spans="2:18" ht="15" customHeight="1">
      <c r="B28" s="51"/>
      <c r="C28" s="67"/>
      <c r="D28" s="67"/>
      <c r="E28" s="67"/>
      <c r="F28" s="67"/>
      <c r="G28" s="67"/>
      <c r="H28" s="67"/>
      <c r="I28" s="67"/>
      <c r="J28" s="67"/>
      <c r="K28" s="67"/>
      <c r="L28" s="67"/>
      <c r="M28" s="67"/>
      <c r="N28" s="67"/>
      <c r="O28" s="67"/>
      <c r="P28" s="67"/>
      <c r="Q28" s="67"/>
      <c r="R28" s="30"/>
    </row>
    <row r="29" spans="2:18" ht="15" customHeight="1">
      <c r="B29" s="51"/>
      <c r="C29" s="67"/>
      <c r="D29" s="67"/>
      <c r="E29" s="67"/>
      <c r="F29" s="67"/>
      <c r="G29" s="67"/>
      <c r="H29" s="67"/>
      <c r="I29" s="67"/>
      <c r="J29" s="67"/>
      <c r="K29" s="67"/>
      <c r="L29" s="67"/>
      <c r="M29" s="67"/>
      <c r="N29" s="67"/>
      <c r="O29" s="67"/>
      <c r="P29" s="67"/>
      <c r="Q29" s="67"/>
      <c r="R29" s="30"/>
    </row>
    <row r="30" spans="2:18" ht="15" customHeight="1">
      <c r="B30" s="51"/>
      <c r="C30" s="67"/>
      <c r="D30" s="67"/>
      <c r="E30" s="67"/>
      <c r="F30" s="67"/>
      <c r="G30" s="67"/>
      <c r="H30" s="67"/>
      <c r="I30" s="67"/>
      <c r="J30" s="67"/>
      <c r="K30" s="67"/>
      <c r="L30" s="67"/>
      <c r="M30" s="67"/>
      <c r="N30" s="67"/>
      <c r="O30" s="67"/>
      <c r="P30" s="67"/>
      <c r="Q30" s="67"/>
      <c r="R30" s="30"/>
    </row>
    <row r="31" spans="2:18" ht="15" customHeight="1">
      <c r="B31" s="51"/>
      <c r="C31" s="67"/>
      <c r="D31" s="67"/>
      <c r="E31" s="67"/>
      <c r="F31" s="67"/>
      <c r="G31" s="67"/>
      <c r="H31" s="67"/>
      <c r="I31" s="67"/>
      <c r="J31" s="67"/>
      <c r="K31" s="67"/>
      <c r="L31" s="67"/>
      <c r="M31" s="67"/>
      <c r="N31" s="67"/>
      <c r="O31" s="67"/>
      <c r="P31" s="67"/>
      <c r="Q31" s="67"/>
      <c r="R31" s="30"/>
    </row>
    <row r="32" spans="2:18" ht="15" customHeight="1">
      <c r="B32" s="51"/>
      <c r="C32" s="67"/>
      <c r="D32" s="67"/>
      <c r="E32" s="67"/>
      <c r="F32" s="67"/>
      <c r="G32" s="67"/>
      <c r="H32" s="67"/>
      <c r="I32" s="67"/>
      <c r="J32" s="67"/>
      <c r="K32" s="67"/>
      <c r="L32" s="67"/>
      <c r="M32" s="67"/>
      <c r="N32" s="67"/>
      <c r="O32" s="67"/>
      <c r="P32" s="67"/>
      <c r="Q32" s="67"/>
      <c r="R32" s="30"/>
    </row>
    <row r="33" spans="2:18" ht="15" customHeight="1">
      <c r="B33" s="51"/>
      <c r="C33" s="67"/>
      <c r="D33" s="67"/>
      <c r="E33" s="67"/>
      <c r="F33" s="67"/>
      <c r="G33" s="67"/>
      <c r="H33" s="67"/>
      <c r="I33" s="67"/>
      <c r="J33" s="67"/>
      <c r="K33" s="67"/>
      <c r="L33" s="67"/>
      <c r="M33" s="67"/>
      <c r="N33" s="67"/>
      <c r="O33" s="67"/>
      <c r="P33" s="67"/>
      <c r="Q33" s="67"/>
      <c r="R33" s="30"/>
    </row>
    <row r="34" spans="2:18" ht="15" customHeight="1">
      <c r="B34" s="51"/>
      <c r="C34" s="67"/>
      <c r="D34" s="67"/>
      <c r="E34" s="67"/>
      <c r="F34" s="67"/>
      <c r="G34" s="67"/>
      <c r="H34" s="67"/>
      <c r="I34" s="67"/>
      <c r="J34" s="67"/>
      <c r="K34" s="67"/>
      <c r="L34" s="67"/>
      <c r="M34" s="67"/>
      <c r="N34" s="67"/>
      <c r="O34" s="67"/>
      <c r="P34" s="67"/>
      <c r="Q34" s="67"/>
      <c r="R34" s="30"/>
    </row>
    <row r="35" spans="2:18" ht="15" customHeight="1">
      <c r="B35" s="51"/>
      <c r="C35" s="67"/>
      <c r="D35" s="67"/>
      <c r="E35" s="67"/>
      <c r="F35" s="67"/>
      <c r="G35" s="67"/>
      <c r="H35" s="67"/>
      <c r="I35" s="67"/>
      <c r="J35" s="67"/>
      <c r="K35" s="67"/>
      <c r="L35" s="67"/>
      <c r="M35" s="67"/>
      <c r="N35" s="67"/>
      <c r="O35" s="67"/>
      <c r="P35" s="67"/>
      <c r="Q35" s="67"/>
      <c r="R35" s="30"/>
    </row>
    <row r="36" spans="2:18" ht="15" customHeight="1">
      <c r="B36" s="51"/>
      <c r="C36" s="67"/>
      <c r="D36" s="67"/>
      <c r="E36" s="67"/>
      <c r="F36" s="67"/>
      <c r="G36" s="67"/>
      <c r="H36" s="67"/>
      <c r="I36" s="67"/>
      <c r="J36" s="67"/>
      <c r="K36" s="67"/>
      <c r="L36" s="67"/>
      <c r="M36" s="67"/>
      <c r="N36" s="67"/>
      <c r="O36" s="67"/>
      <c r="P36" s="67"/>
      <c r="Q36" s="67"/>
      <c r="R36" s="30"/>
    </row>
    <row r="37" spans="2:18" ht="15" customHeight="1">
      <c r="B37" s="51"/>
      <c r="C37" s="67"/>
      <c r="D37" s="67"/>
      <c r="E37" s="67"/>
      <c r="F37" s="67"/>
      <c r="G37" s="67"/>
      <c r="H37" s="67"/>
      <c r="I37" s="67"/>
      <c r="J37" s="67"/>
      <c r="K37" s="67"/>
      <c r="L37" s="67"/>
      <c r="M37" s="67"/>
      <c r="N37" s="67"/>
      <c r="O37" s="67"/>
      <c r="P37" s="67"/>
      <c r="Q37" s="67"/>
      <c r="R37" s="30"/>
    </row>
    <row r="38" spans="2:18" ht="15" customHeight="1">
      <c r="B38" s="51"/>
      <c r="C38" s="67"/>
      <c r="D38" s="67"/>
      <c r="E38" s="67"/>
      <c r="F38" s="67"/>
      <c r="G38" s="67"/>
      <c r="H38" s="67"/>
      <c r="I38" s="67"/>
      <c r="J38" s="67"/>
      <c r="K38" s="67"/>
      <c r="L38" s="67"/>
      <c r="M38" s="67"/>
      <c r="N38" s="67"/>
      <c r="O38" s="67"/>
      <c r="P38" s="67"/>
      <c r="Q38" s="67"/>
      <c r="R38" s="30"/>
    </row>
    <row r="39" spans="2:18" ht="15" customHeight="1">
      <c r="B39" s="51"/>
      <c r="C39" s="67"/>
      <c r="D39" s="67"/>
      <c r="E39" s="67"/>
      <c r="F39" s="67"/>
      <c r="G39" s="67"/>
      <c r="H39" s="67"/>
      <c r="I39" s="67"/>
      <c r="J39" s="67"/>
      <c r="K39" s="67"/>
      <c r="L39" s="67"/>
      <c r="M39" s="67"/>
      <c r="N39" s="67"/>
      <c r="O39" s="67"/>
      <c r="P39" s="67"/>
      <c r="Q39" s="67"/>
      <c r="R39" s="30"/>
    </row>
    <row r="40" spans="2:18" ht="15" customHeight="1">
      <c r="B40" s="51"/>
      <c r="C40" s="67"/>
      <c r="D40" s="67"/>
      <c r="E40" s="67"/>
      <c r="F40" s="67"/>
      <c r="G40" s="67"/>
      <c r="H40" s="67"/>
      <c r="I40" s="67"/>
      <c r="J40" s="67"/>
      <c r="K40" s="67"/>
      <c r="L40" s="67"/>
      <c r="M40" s="67"/>
      <c r="N40" s="67"/>
      <c r="O40" s="67"/>
      <c r="P40" s="67"/>
      <c r="Q40" s="67"/>
      <c r="R40" s="30"/>
    </row>
    <row r="41" spans="2:18" ht="15" customHeight="1">
      <c r="B41" s="51"/>
      <c r="C41" s="67"/>
      <c r="D41" s="67"/>
      <c r="E41" s="67"/>
      <c r="F41" s="67"/>
      <c r="G41" s="67"/>
      <c r="H41" s="67"/>
      <c r="I41" s="67"/>
      <c r="J41" s="67"/>
      <c r="K41" s="67"/>
      <c r="L41" s="67"/>
      <c r="M41" s="67"/>
      <c r="N41" s="67"/>
      <c r="O41" s="67"/>
      <c r="P41" s="67"/>
      <c r="Q41" s="67"/>
      <c r="R41" s="30"/>
    </row>
    <row r="42" spans="2:18" ht="15" customHeight="1">
      <c r="B42" s="51"/>
      <c r="C42" s="67"/>
      <c r="D42" s="67"/>
      <c r="E42" s="67"/>
      <c r="F42" s="67"/>
      <c r="G42" s="67"/>
      <c r="H42" s="67"/>
      <c r="I42" s="67"/>
      <c r="J42" s="67"/>
      <c r="K42" s="67"/>
      <c r="L42" s="67"/>
      <c r="M42" s="67"/>
      <c r="N42" s="67"/>
      <c r="O42" s="67"/>
      <c r="P42" s="67"/>
      <c r="Q42" s="67"/>
      <c r="R42" s="30"/>
    </row>
    <row r="43" spans="2:18" ht="15" customHeight="1">
      <c r="B43" s="51"/>
      <c r="C43" s="67"/>
      <c r="D43" s="67"/>
      <c r="E43" s="67"/>
      <c r="F43" s="67"/>
      <c r="G43" s="67"/>
      <c r="H43" s="67"/>
      <c r="I43" s="67"/>
      <c r="J43" s="67"/>
      <c r="K43" s="67"/>
      <c r="L43" s="67"/>
      <c r="M43" s="67"/>
      <c r="N43" s="67"/>
      <c r="O43" s="67"/>
      <c r="P43" s="67"/>
      <c r="Q43" s="67"/>
      <c r="R43" s="30"/>
    </row>
    <row r="44" spans="2:18" ht="15" customHeight="1">
      <c r="B44" s="51"/>
      <c r="C44" s="67"/>
      <c r="D44" s="67"/>
      <c r="E44" s="67"/>
      <c r="F44" s="67"/>
      <c r="G44" s="67"/>
      <c r="H44" s="67"/>
      <c r="I44" s="67"/>
      <c r="J44" s="67"/>
      <c r="K44" s="67"/>
      <c r="L44" s="67"/>
      <c r="M44" s="67"/>
      <c r="N44" s="67"/>
      <c r="O44" s="67"/>
      <c r="P44" s="67"/>
      <c r="Q44" s="67"/>
      <c r="R44" s="30"/>
    </row>
    <row r="45" spans="2:18" ht="15" customHeight="1">
      <c r="B45" s="51"/>
      <c r="C45" s="67"/>
      <c r="D45" s="67"/>
      <c r="E45" s="67"/>
      <c r="F45" s="67"/>
      <c r="G45" s="67"/>
      <c r="H45" s="67"/>
      <c r="I45" s="67"/>
      <c r="J45" s="67"/>
      <c r="K45" s="67"/>
      <c r="L45" s="67"/>
      <c r="M45" s="67"/>
      <c r="N45" s="67"/>
      <c r="O45" s="67"/>
      <c r="P45" s="67"/>
      <c r="Q45" s="67"/>
      <c r="R45" s="30"/>
    </row>
    <row r="46" spans="2:18" ht="15" customHeight="1">
      <c r="B46" s="51"/>
      <c r="C46" s="67"/>
      <c r="D46" s="67"/>
      <c r="E46" s="67"/>
      <c r="F46" s="67"/>
      <c r="G46" s="67"/>
      <c r="H46" s="67"/>
      <c r="I46" s="67"/>
      <c r="J46" s="67"/>
      <c r="K46" s="67"/>
      <c r="L46" s="67"/>
      <c r="M46" s="67"/>
      <c r="N46" s="67"/>
      <c r="O46" s="67"/>
      <c r="P46" s="67"/>
      <c r="Q46" s="67"/>
      <c r="R46" s="30"/>
    </row>
    <row r="47" spans="2:18" ht="15" customHeight="1">
      <c r="B47" s="51"/>
      <c r="C47" s="67"/>
      <c r="D47" s="67"/>
      <c r="E47" s="67"/>
      <c r="F47" s="67"/>
      <c r="G47" s="67"/>
      <c r="H47" s="67"/>
      <c r="I47" s="67"/>
      <c r="J47" s="67"/>
      <c r="K47" s="67"/>
      <c r="L47" s="67"/>
      <c r="M47" s="67"/>
      <c r="N47" s="67"/>
      <c r="O47" s="67"/>
      <c r="P47" s="67"/>
      <c r="Q47" s="67"/>
      <c r="R47" s="30"/>
    </row>
    <row r="48" spans="2:18" ht="15" customHeight="1">
      <c r="B48" s="51"/>
      <c r="C48" s="67"/>
      <c r="D48" s="67"/>
      <c r="E48" s="67"/>
      <c r="F48" s="67"/>
      <c r="G48" s="67"/>
      <c r="H48" s="67"/>
      <c r="I48" s="67"/>
      <c r="J48" s="67"/>
      <c r="K48" s="67"/>
      <c r="L48" s="67"/>
      <c r="M48" s="67"/>
      <c r="N48" s="67"/>
      <c r="O48" s="67"/>
      <c r="P48" s="67"/>
      <c r="Q48" s="67"/>
      <c r="R48" s="30"/>
    </row>
    <row r="49" spans="2:18" ht="15" customHeight="1">
      <c r="B49" s="51"/>
      <c r="C49" s="67"/>
      <c r="D49" s="67"/>
      <c r="E49" s="67"/>
      <c r="F49" s="67"/>
      <c r="G49" s="67"/>
      <c r="H49" s="67"/>
      <c r="I49" s="67"/>
      <c r="J49" s="67"/>
      <c r="K49" s="67"/>
      <c r="L49" s="67"/>
      <c r="M49" s="67"/>
      <c r="N49" s="67"/>
      <c r="O49" s="67"/>
      <c r="P49" s="67"/>
      <c r="Q49" s="67"/>
      <c r="R49" s="30"/>
    </row>
    <row r="50" spans="2:18" ht="15" customHeight="1">
      <c r="B50" s="51"/>
      <c r="C50" s="67"/>
      <c r="D50" s="67"/>
      <c r="E50" s="67"/>
      <c r="F50" s="67"/>
      <c r="G50" s="67"/>
      <c r="H50" s="67"/>
      <c r="I50" s="67"/>
      <c r="J50" s="67"/>
      <c r="K50" s="67"/>
      <c r="L50" s="67"/>
      <c r="M50" s="67"/>
      <c r="N50" s="67"/>
      <c r="O50" s="67"/>
      <c r="P50" s="67"/>
      <c r="Q50" s="67"/>
      <c r="R50" s="30"/>
    </row>
    <row r="51" spans="2:18" ht="15" customHeight="1">
      <c r="B51" s="51"/>
      <c r="C51" s="67"/>
      <c r="D51" s="67"/>
      <c r="E51" s="67"/>
      <c r="F51" s="67"/>
      <c r="G51" s="67"/>
      <c r="H51" s="67"/>
      <c r="I51" s="67"/>
      <c r="J51" s="67"/>
      <c r="K51" s="67"/>
      <c r="L51" s="67"/>
      <c r="M51" s="67"/>
      <c r="N51" s="67"/>
      <c r="O51" s="67"/>
      <c r="P51" s="67"/>
      <c r="Q51" s="67"/>
      <c r="R51" s="30"/>
    </row>
    <row r="52" spans="2:18" ht="15" customHeight="1">
      <c r="B52" s="51"/>
      <c r="C52" s="67"/>
      <c r="D52" s="67"/>
      <c r="E52" s="67"/>
      <c r="F52" s="67"/>
      <c r="G52" s="67"/>
      <c r="H52" s="67"/>
      <c r="I52" s="67"/>
      <c r="J52" s="67"/>
      <c r="K52" s="67"/>
      <c r="L52" s="67"/>
      <c r="M52" s="67"/>
      <c r="N52" s="67"/>
      <c r="O52" s="67"/>
      <c r="P52" s="67"/>
      <c r="Q52" s="67"/>
      <c r="R52" s="30"/>
    </row>
    <row r="53" spans="2:18" ht="15" customHeight="1">
      <c r="B53" s="51"/>
      <c r="C53" s="67"/>
      <c r="D53" s="67"/>
      <c r="E53" s="67"/>
      <c r="F53" s="67"/>
      <c r="G53" s="67"/>
      <c r="H53" s="67"/>
      <c r="I53" s="67"/>
      <c r="J53" s="67"/>
      <c r="K53" s="67"/>
      <c r="L53" s="67"/>
      <c r="M53" s="67"/>
      <c r="N53" s="67"/>
      <c r="O53" s="67"/>
      <c r="P53" s="67"/>
      <c r="Q53" s="67"/>
      <c r="R53" s="30"/>
    </row>
    <row r="54" spans="2:18" ht="15" customHeight="1">
      <c r="B54" s="51"/>
      <c r="C54" s="67"/>
      <c r="D54" s="67"/>
      <c r="E54" s="67"/>
      <c r="F54" s="67"/>
      <c r="G54" s="67"/>
      <c r="H54" s="67"/>
      <c r="I54" s="67"/>
      <c r="J54" s="67"/>
      <c r="K54" s="67"/>
      <c r="L54" s="67"/>
      <c r="M54" s="67"/>
      <c r="N54" s="67"/>
      <c r="O54" s="67"/>
      <c r="P54" s="67"/>
      <c r="Q54" s="67"/>
      <c r="R54" s="30"/>
    </row>
    <row r="55" spans="2:18" ht="15" customHeight="1">
      <c r="B55" s="51"/>
      <c r="C55" s="67"/>
      <c r="D55" s="67"/>
      <c r="E55" s="67"/>
      <c r="F55" s="67"/>
      <c r="G55" s="67"/>
      <c r="H55" s="67"/>
      <c r="I55" s="67"/>
      <c r="J55" s="67"/>
      <c r="K55" s="67"/>
      <c r="L55" s="67"/>
      <c r="M55" s="67"/>
      <c r="N55" s="67"/>
      <c r="O55" s="67"/>
      <c r="P55" s="67"/>
      <c r="Q55" s="67"/>
      <c r="R55" s="30"/>
    </row>
    <row r="56" spans="2:18" ht="15" customHeight="1">
      <c r="B56" s="51"/>
      <c r="C56" s="67"/>
      <c r="D56" s="67"/>
      <c r="E56" s="67"/>
      <c r="F56" s="67"/>
      <c r="G56" s="67"/>
      <c r="H56" s="67"/>
      <c r="I56" s="67"/>
      <c r="J56" s="67"/>
      <c r="K56" s="67"/>
      <c r="L56" s="67"/>
      <c r="M56" s="67"/>
      <c r="N56" s="67"/>
      <c r="O56" s="67"/>
      <c r="P56" s="67"/>
      <c r="Q56" s="67"/>
      <c r="R56" s="30"/>
    </row>
    <row r="57" spans="2:18" ht="15" customHeight="1">
      <c r="B57" s="51"/>
      <c r="C57" s="67"/>
      <c r="D57" s="67"/>
      <c r="E57" s="67"/>
      <c r="F57" s="67"/>
      <c r="G57" s="67"/>
      <c r="H57" s="67"/>
      <c r="I57" s="67"/>
      <c r="J57" s="67"/>
      <c r="K57" s="67"/>
      <c r="L57" s="67"/>
      <c r="M57" s="67"/>
      <c r="N57" s="67"/>
      <c r="O57" s="67"/>
      <c r="P57" s="67"/>
      <c r="Q57" s="67"/>
      <c r="R57" s="30"/>
    </row>
    <row r="58" spans="2:18" ht="15" customHeight="1">
      <c r="B58" s="51"/>
      <c r="C58" s="67"/>
      <c r="D58" s="67"/>
      <c r="E58" s="67"/>
      <c r="F58" s="67"/>
      <c r="G58" s="67"/>
      <c r="H58" s="67"/>
      <c r="I58" s="67"/>
      <c r="J58" s="67"/>
      <c r="K58" s="67"/>
      <c r="L58" s="67"/>
      <c r="M58" s="67"/>
      <c r="N58" s="67"/>
      <c r="O58" s="67"/>
      <c r="P58" s="67"/>
      <c r="Q58" s="67"/>
      <c r="R58" s="30"/>
    </row>
    <row r="59" spans="2:18" ht="15" customHeight="1">
      <c r="B59" s="51"/>
      <c r="C59" s="67"/>
      <c r="D59" s="67"/>
      <c r="E59" s="67"/>
      <c r="F59" s="67"/>
      <c r="G59" s="67"/>
      <c r="H59" s="67"/>
      <c r="I59" s="67"/>
      <c r="J59" s="67"/>
      <c r="K59" s="67"/>
      <c r="L59" s="67"/>
      <c r="M59" s="67"/>
      <c r="N59" s="67"/>
      <c r="O59" s="67"/>
      <c r="P59" s="67"/>
      <c r="Q59" s="67"/>
      <c r="R59" s="30"/>
    </row>
    <row r="60" spans="2:18" ht="15" customHeight="1">
      <c r="B60" s="51"/>
      <c r="C60" s="67"/>
      <c r="D60" s="67"/>
      <c r="E60" s="67"/>
      <c r="F60" s="67"/>
      <c r="G60" s="67"/>
      <c r="H60" s="67"/>
      <c r="I60" s="67"/>
      <c r="J60" s="67"/>
      <c r="K60" s="67"/>
      <c r="L60" s="67"/>
      <c r="M60" s="67"/>
      <c r="N60" s="67"/>
      <c r="O60" s="67"/>
      <c r="P60" s="67"/>
      <c r="Q60" s="67"/>
      <c r="R60" s="30"/>
    </row>
    <row r="61" spans="2:18" ht="15" customHeight="1">
      <c r="B61" s="51"/>
      <c r="C61" s="67"/>
      <c r="D61" s="67"/>
      <c r="E61" s="67"/>
      <c r="F61" s="67"/>
      <c r="G61" s="67"/>
      <c r="H61" s="67"/>
      <c r="I61" s="67"/>
      <c r="J61" s="67"/>
      <c r="K61" s="67"/>
      <c r="L61" s="67"/>
      <c r="M61" s="67"/>
      <c r="N61" s="67"/>
      <c r="O61" s="67"/>
      <c r="P61" s="67"/>
      <c r="Q61" s="67"/>
      <c r="R61" s="30"/>
    </row>
    <row r="62" spans="2:18" ht="15" customHeight="1">
      <c r="B62" s="51"/>
      <c r="C62" s="67"/>
      <c r="D62" s="67"/>
      <c r="E62" s="67"/>
      <c r="F62" s="67"/>
      <c r="G62" s="67"/>
      <c r="H62" s="67"/>
      <c r="I62" s="67"/>
      <c r="J62" s="67"/>
      <c r="K62" s="67"/>
      <c r="L62" s="67"/>
      <c r="M62" s="67"/>
      <c r="N62" s="67"/>
      <c r="O62" s="67"/>
      <c r="P62" s="67"/>
      <c r="Q62" s="67"/>
      <c r="R62" s="30"/>
    </row>
    <row r="63" spans="2:18" ht="15" customHeight="1">
      <c r="B63" s="51"/>
      <c r="C63" s="67"/>
      <c r="D63" s="67"/>
      <c r="E63" s="67"/>
      <c r="F63" s="67"/>
      <c r="G63" s="67"/>
      <c r="H63" s="67"/>
      <c r="I63" s="67"/>
      <c r="J63" s="67"/>
      <c r="K63" s="67"/>
      <c r="L63" s="67"/>
      <c r="M63" s="67"/>
      <c r="N63" s="67"/>
      <c r="O63" s="67"/>
      <c r="P63" s="67"/>
      <c r="Q63" s="67"/>
      <c r="R63" s="30"/>
    </row>
    <row r="64" spans="2:18" ht="15" customHeight="1">
      <c r="B64" s="51"/>
      <c r="C64" s="67"/>
      <c r="D64" s="67"/>
      <c r="E64" s="67"/>
      <c r="F64" s="67"/>
      <c r="G64" s="67"/>
      <c r="H64" s="67"/>
      <c r="I64" s="67"/>
      <c r="J64" s="67"/>
      <c r="K64" s="67"/>
      <c r="L64" s="67"/>
      <c r="M64" s="67"/>
      <c r="N64" s="67"/>
      <c r="O64" s="67"/>
      <c r="P64" s="67"/>
      <c r="Q64" s="67"/>
      <c r="R64" s="30"/>
    </row>
    <row r="65" spans="2:18" ht="15" customHeight="1">
      <c r="B65" s="51"/>
      <c r="C65" s="67"/>
      <c r="D65" s="67"/>
      <c r="E65" s="67"/>
      <c r="F65" s="67"/>
      <c r="G65" s="67"/>
      <c r="H65" s="67"/>
      <c r="I65" s="67"/>
      <c r="J65" s="67"/>
      <c r="K65" s="67"/>
      <c r="L65" s="67"/>
      <c r="M65" s="67"/>
      <c r="N65" s="67"/>
      <c r="O65" s="67"/>
      <c r="P65" s="67"/>
      <c r="Q65" s="67"/>
      <c r="R65" s="30"/>
    </row>
    <row r="66" spans="2:18" ht="15" customHeight="1">
      <c r="B66" s="51"/>
      <c r="C66" s="67"/>
      <c r="D66" s="67"/>
      <c r="E66" s="67"/>
      <c r="F66" s="67"/>
      <c r="G66" s="67"/>
      <c r="H66" s="67"/>
      <c r="I66" s="67"/>
      <c r="J66" s="67"/>
      <c r="K66" s="67"/>
      <c r="L66" s="67"/>
      <c r="M66" s="67"/>
      <c r="N66" s="67"/>
      <c r="O66" s="67"/>
      <c r="P66" s="67"/>
      <c r="Q66" s="67"/>
      <c r="R66" s="30"/>
    </row>
    <row r="67" spans="2:18" ht="15" customHeight="1">
      <c r="B67" s="51"/>
      <c r="C67" s="67"/>
      <c r="D67" s="67"/>
      <c r="E67" s="67"/>
      <c r="F67" s="67"/>
      <c r="G67" s="67"/>
      <c r="H67" s="67"/>
      <c r="I67" s="67"/>
      <c r="J67" s="67"/>
      <c r="K67" s="67"/>
      <c r="L67" s="67"/>
      <c r="M67" s="67"/>
      <c r="N67" s="67"/>
      <c r="O67" s="67"/>
      <c r="P67" s="67"/>
      <c r="Q67" s="67"/>
      <c r="R67" s="30"/>
    </row>
    <row r="68" spans="2:18" ht="15" customHeight="1">
      <c r="B68" s="51"/>
      <c r="C68" s="67"/>
      <c r="D68" s="67"/>
      <c r="E68" s="67"/>
      <c r="F68" s="67"/>
      <c r="G68" s="67"/>
      <c r="H68" s="67"/>
      <c r="I68" s="67"/>
      <c r="J68" s="67"/>
      <c r="K68" s="67"/>
      <c r="L68" s="67"/>
      <c r="M68" s="67"/>
      <c r="N68" s="67"/>
      <c r="O68" s="67"/>
      <c r="P68" s="67"/>
      <c r="Q68" s="67"/>
      <c r="R68" s="30"/>
    </row>
    <row r="69" spans="2:18" ht="15" customHeight="1">
      <c r="B69" s="51"/>
      <c r="C69" s="67"/>
      <c r="D69" s="67"/>
      <c r="E69" s="67"/>
      <c r="F69" s="67"/>
      <c r="G69" s="67"/>
      <c r="H69" s="67"/>
      <c r="I69" s="67"/>
      <c r="J69" s="67"/>
      <c r="K69" s="67"/>
      <c r="L69" s="67"/>
      <c r="M69" s="67"/>
      <c r="N69" s="67"/>
      <c r="O69" s="67"/>
      <c r="P69" s="67"/>
      <c r="Q69" s="67"/>
      <c r="R69" s="30"/>
    </row>
    <row r="70" spans="2:18" ht="15" customHeight="1">
      <c r="B70" s="51"/>
      <c r="C70" s="67"/>
      <c r="D70" s="67"/>
      <c r="E70" s="67"/>
      <c r="F70" s="67"/>
      <c r="G70" s="67"/>
      <c r="H70" s="67"/>
      <c r="I70" s="67"/>
      <c r="J70" s="67"/>
      <c r="K70" s="67"/>
      <c r="L70" s="67"/>
      <c r="M70" s="67"/>
      <c r="N70" s="67"/>
      <c r="O70" s="67"/>
      <c r="P70" s="67"/>
      <c r="Q70" s="67"/>
      <c r="R70" s="30"/>
    </row>
    <row r="71" spans="2:18" ht="15" customHeight="1">
      <c r="B71" s="51"/>
      <c r="C71" s="67"/>
      <c r="D71" s="67"/>
      <c r="E71" s="67"/>
      <c r="F71" s="67"/>
      <c r="G71" s="67"/>
      <c r="H71" s="67"/>
      <c r="I71" s="67"/>
      <c r="J71" s="67"/>
      <c r="K71" s="67"/>
      <c r="L71" s="67"/>
      <c r="M71" s="67"/>
      <c r="N71" s="67"/>
      <c r="O71" s="67"/>
      <c r="P71" s="67"/>
      <c r="Q71" s="67"/>
      <c r="R71" s="30"/>
    </row>
    <row r="72" spans="2:18" ht="15" customHeight="1">
      <c r="B72" s="51"/>
      <c r="C72" s="67"/>
      <c r="D72" s="67"/>
      <c r="E72" s="67"/>
      <c r="F72" s="67"/>
      <c r="G72" s="67"/>
      <c r="H72" s="67"/>
      <c r="I72" s="67"/>
      <c r="J72" s="67"/>
      <c r="K72" s="67"/>
      <c r="L72" s="67"/>
      <c r="M72" s="67"/>
      <c r="N72" s="67"/>
      <c r="O72" s="67"/>
      <c r="P72" s="67"/>
      <c r="Q72" s="67"/>
      <c r="R72" s="30"/>
    </row>
    <row r="73" spans="2:18" ht="15" customHeight="1">
      <c r="B73" s="51"/>
      <c r="C73" s="67"/>
      <c r="D73" s="67"/>
      <c r="E73" s="67"/>
      <c r="F73" s="67"/>
      <c r="G73" s="67"/>
      <c r="H73" s="67"/>
      <c r="I73" s="67"/>
      <c r="J73" s="67"/>
      <c r="K73" s="67"/>
      <c r="L73" s="67"/>
      <c r="M73" s="67"/>
      <c r="N73" s="67"/>
      <c r="O73" s="67"/>
      <c r="P73" s="67"/>
      <c r="Q73" s="67"/>
      <c r="R73" s="30"/>
    </row>
    <row r="74" spans="2:18" ht="123.75" customHeight="1">
      <c r="B74" s="51"/>
      <c r="C74" s="67"/>
      <c r="D74" s="67"/>
      <c r="E74" s="67"/>
      <c r="F74" s="67"/>
      <c r="G74" s="67"/>
      <c r="H74" s="67"/>
      <c r="I74" s="67"/>
      <c r="J74" s="67"/>
      <c r="K74" s="67"/>
      <c r="L74" s="67"/>
      <c r="M74" s="67"/>
      <c r="N74" s="67"/>
      <c r="O74" s="67"/>
      <c r="P74" s="67"/>
      <c r="Q74" s="67"/>
      <c r="R74" s="30"/>
    </row>
    <row r="75" spans="2:18" ht="15" customHeight="1">
      <c r="B75" s="51"/>
      <c r="C75" s="67"/>
      <c r="D75" s="67"/>
      <c r="E75" s="67"/>
      <c r="F75" s="67"/>
      <c r="G75" s="67"/>
      <c r="H75" s="67"/>
      <c r="I75" s="67"/>
      <c r="J75" s="67"/>
      <c r="K75" s="67"/>
      <c r="L75" s="67"/>
      <c r="M75" s="67"/>
      <c r="N75" s="67"/>
      <c r="O75" s="67"/>
      <c r="P75" s="67"/>
      <c r="Q75" s="67"/>
      <c r="R75" s="30"/>
    </row>
    <row r="76" spans="2:18" ht="15" customHeight="1">
      <c r="B76" s="51"/>
      <c r="C76" s="67"/>
      <c r="D76" s="67"/>
      <c r="E76" s="67"/>
      <c r="F76" s="67"/>
      <c r="G76" s="67"/>
      <c r="H76" s="67"/>
      <c r="I76" s="67"/>
      <c r="J76" s="67"/>
      <c r="K76" s="67"/>
      <c r="L76" s="67"/>
      <c r="M76" s="67"/>
      <c r="N76" s="67"/>
      <c r="O76" s="67"/>
      <c r="P76" s="67"/>
      <c r="Q76" s="67"/>
      <c r="R76" s="30"/>
    </row>
    <row r="77" spans="2:18" ht="15" customHeight="1">
      <c r="B77" s="51"/>
      <c r="C77" s="67"/>
      <c r="D77" s="67"/>
      <c r="E77" s="67"/>
      <c r="F77" s="67"/>
      <c r="G77" s="67"/>
      <c r="H77" s="67"/>
      <c r="I77" s="67"/>
      <c r="J77" s="67"/>
      <c r="K77" s="67"/>
      <c r="L77" s="67"/>
      <c r="M77" s="67"/>
      <c r="N77" s="67"/>
      <c r="O77" s="67"/>
      <c r="P77" s="67"/>
      <c r="Q77" s="67"/>
      <c r="R77" s="30"/>
    </row>
    <row r="78" spans="2:18" ht="15" customHeight="1">
      <c r="B78" s="51"/>
      <c r="C78" s="67"/>
      <c r="D78" s="67"/>
      <c r="E78" s="67"/>
      <c r="F78" s="67"/>
      <c r="G78" s="67"/>
      <c r="H78" s="67"/>
      <c r="I78" s="67"/>
      <c r="J78" s="67"/>
      <c r="K78" s="67"/>
      <c r="L78" s="67"/>
      <c r="M78" s="67"/>
      <c r="N78" s="67"/>
      <c r="O78" s="67"/>
      <c r="P78" s="67"/>
      <c r="Q78" s="67"/>
      <c r="R78" s="30"/>
    </row>
    <row r="79" spans="2:18" ht="15" customHeight="1">
      <c r="B79" s="51"/>
      <c r="C79" s="67"/>
      <c r="D79" s="67"/>
      <c r="E79" s="67"/>
      <c r="F79" s="67"/>
      <c r="G79" s="67"/>
      <c r="H79" s="67"/>
      <c r="I79" s="67"/>
      <c r="J79" s="67"/>
      <c r="K79" s="67"/>
      <c r="L79" s="67"/>
      <c r="M79" s="67"/>
      <c r="N79" s="67"/>
      <c r="O79" s="67"/>
      <c r="P79" s="67"/>
      <c r="Q79" s="67"/>
      <c r="R79" s="30"/>
    </row>
    <row r="80" spans="2:18" ht="15" customHeight="1">
      <c r="B80" s="51"/>
      <c r="C80" s="67"/>
      <c r="D80" s="67"/>
      <c r="E80" s="67"/>
      <c r="F80" s="67"/>
      <c r="G80" s="67"/>
      <c r="H80" s="67"/>
      <c r="I80" s="67"/>
      <c r="J80" s="67"/>
      <c r="K80" s="67"/>
      <c r="L80" s="67"/>
      <c r="M80" s="67"/>
      <c r="N80" s="67"/>
      <c r="O80" s="67"/>
      <c r="P80" s="67"/>
      <c r="Q80" s="67"/>
      <c r="R80" s="30"/>
    </row>
    <row r="81" spans="2:18" ht="15" customHeight="1">
      <c r="B81" s="51"/>
      <c r="C81" s="67"/>
      <c r="D81" s="67"/>
      <c r="E81" s="67"/>
      <c r="F81" s="67"/>
      <c r="G81" s="67"/>
      <c r="H81" s="67"/>
      <c r="I81" s="67"/>
      <c r="J81" s="67"/>
      <c r="K81" s="67"/>
      <c r="L81" s="67"/>
      <c r="M81" s="67"/>
      <c r="N81" s="67"/>
      <c r="O81" s="67"/>
      <c r="P81" s="67"/>
      <c r="Q81" s="67"/>
      <c r="R81" s="30"/>
    </row>
    <row r="82" spans="2:18" ht="15" customHeight="1">
      <c r="B82" s="51"/>
      <c r="C82" s="67"/>
      <c r="D82" s="67"/>
      <c r="E82" s="67"/>
      <c r="F82" s="67"/>
      <c r="G82" s="67"/>
      <c r="H82" s="67"/>
      <c r="I82" s="67"/>
      <c r="J82" s="67"/>
      <c r="K82" s="67"/>
      <c r="L82" s="67"/>
      <c r="M82" s="67"/>
      <c r="N82" s="67"/>
      <c r="O82" s="67"/>
      <c r="P82" s="67"/>
      <c r="Q82" s="67"/>
      <c r="R82" s="30"/>
    </row>
    <row r="83" spans="2:18" ht="15" customHeight="1">
      <c r="B83" s="51"/>
      <c r="C83" s="67"/>
      <c r="D83" s="67"/>
      <c r="E83" s="67"/>
      <c r="F83" s="67"/>
      <c r="G83" s="67"/>
      <c r="H83" s="67"/>
      <c r="I83" s="67"/>
      <c r="J83" s="67"/>
      <c r="K83" s="67"/>
      <c r="L83" s="67"/>
      <c r="M83" s="67"/>
      <c r="N83" s="67"/>
      <c r="O83" s="67"/>
      <c r="P83" s="67"/>
      <c r="Q83" s="67"/>
      <c r="R83" s="30"/>
    </row>
    <row r="84" spans="2:18" ht="15" customHeight="1">
      <c r="B84" s="51"/>
      <c r="C84" s="67"/>
      <c r="D84" s="67"/>
      <c r="E84" s="67"/>
      <c r="F84" s="67"/>
      <c r="G84" s="67"/>
      <c r="H84" s="67"/>
      <c r="I84" s="67"/>
      <c r="J84" s="67"/>
      <c r="K84" s="67"/>
      <c r="L84" s="67"/>
      <c r="M84" s="67"/>
      <c r="N84" s="67"/>
      <c r="O84" s="67"/>
      <c r="P84" s="67"/>
      <c r="Q84" s="67"/>
      <c r="R84" s="30"/>
    </row>
    <row r="85" spans="2:18" ht="15" customHeight="1">
      <c r="B85" s="51"/>
      <c r="C85" s="67"/>
      <c r="D85" s="67"/>
      <c r="E85" s="67"/>
      <c r="F85" s="67"/>
      <c r="G85" s="67"/>
      <c r="H85" s="67"/>
      <c r="I85" s="67"/>
      <c r="J85" s="67"/>
      <c r="K85" s="67"/>
      <c r="L85" s="67"/>
      <c r="M85" s="67"/>
      <c r="N85" s="67"/>
      <c r="O85" s="67"/>
      <c r="P85" s="67"/>
      <c r="Q85" s="67"/>
      <c r="R85" s="30"/>
    </row>
    <row r="86" spans="2:18" ht="15" customHeight="1">
      <c r="B86" s="51"/>
      <c r="C86" s="67"/>
      <c r="D86" s="67"/>
      <c r="E86" s="67"/>
      <c r="F86" s="67"/>
      <c r="G86" s="67"/>
      <c r="H86" s="67"/>
      <c r="I86" s="67"/>
      <c r="J86" s="67"/>
      <c r="K86" s="67"/>
      <c r="L86" s="67"/>
      <c r="M86" s="67"/>
      <c r="N86" s="67"/>
      <c r="O86" s="67"/>
      <c r="P86" s="67"/>
      <c r="Q86" s="67"/>
      <c r="R86" s="30"/>
    </row>
    <row r="87" spans="2:18" ht="15" customHeight="1">
      <c r="B87" s="51"/>
      <c r="C87" s="67"/>
      <c r="D87" s="67"/>
      <c r="E87" s="67"/>
      <c r="F87" s="67"/>
      <c r="G87" s="67"/>
      <c r="H87" s="67"/>
      <c r="I87" s="67"/>
      <c r="J87" s="67"/>
      <c r="K87" s="67"/>
      <c r="L87" s="67"/>
      <c r="M87" s="67"/>
      <c r="N87" s="67"/>
      <c r="O87" s="67"/>
      <c r="P87" s="67"/>
      <c r="Q87" s="67"/>
      <c r="R87" s="30"/>
    </row>
    <row r="88" spans="2:18" ht="15" customHeight="1">
      <c r="B88" s="51"/>
      <c r="C88" s="67"/>
      <c r="D88" s="67"/>
      <c r="E88" s="67"/>
      <c r="F88" s="67"/>
      <c r="G88" s="67"/>
      <c r="H88" s="67"/>
      <c r="I88" s="67"/>
      <c r="J88" s="67"/>
      <c r="K88" s="67"/>
      <c r="L88" s="67"/>
      <c r="M88" s="67"/>
      <c r="N88" s="67"/>
      <c r="O88" s="67"/>
      <c r="P88" s="67"/>
      <c r="Q88" s="67"/>
      <c r="R88" s="30"/>
    </row>
    <row r="89" spans="2:18" ht="15" customHeight="1">
      <c r="B89" s="51"/>
      <c r="C89" s="67"/>
      <c r="D89" s="67"/>
      <c r="E89" s="67"/>
      <c r="F89" s="67"/>
      <c r="G89" s="67"/>
      <c r="H89" s="67"/>
      <c r="I89" s="67"/>
      <c r="J89" s="67"/>
      <c r="K89" s="67"/>
      <c r="L89" s="67"/>
      <c r="M89" s="67"/>
      <c r="N89" s="67"/>
      <c r="O89" s="67"/>
      <c r="P89" s="67"/>
      <c r="Q89" s="67"/>
      <c r="R89" s="30"/>
    </row>
    <row r="90" spans="2:18" ht="15" customHeight="1">
      <c r="B90" s="51"/>
      <c r="C90" s="67"/>
      <c r="D90" s="67"/>
      <c r="E90" s="67"/>
      <c r="F90" s="67"/>
      <c r="G90" s="67"/>
      <c r="H90" s="67"/>
      <c r="I90" s="67"/>
      <c r="J90" s="67"/>
      <c r="K90" s="67"/>
      <c r="L90" s="67"/>
      <c r="M90" s="67"/>
      <c r="N90" s="67"/>
      <c r="O90" s="67"/>
      <c r="P90" s="67"/>
      <c r="Q90" s="67"/>
      <c r="R90" s="30"/>
    </row>
    <row r="91" spans="2:18" ht="15" customHeight="1">
      <c r="B91" s="51"/>
      <c r="C91" s="67"/>
      <c r="D91" s="67"/>
      <c r="E91" s="67"/>
      <c r="F91" s="67"/>
      <c r="G91" s="67"/>
      <c r="H91" s="67"/>
      <c r="I91" s="67"/>
      <c r="J91" s="67"/>
      <c r="K91" s="67"/>
      <c r="L91" s="67"/>
      <c r="M91" s="67"/>
      <c r="N91" s="67"/>
      <c r="O91" s="67"/>
      <c r="P91" s="67"/>
      <c r="Q91" s="67"/>
      <c r="R91" s="30"/>
    </row>
    <row r="92" spans="2:18" ht="15" customHeight="1">
      <c r="B92" s="51"/>
      <c r="C92" s="51"/>
      <c r="D92" s="51"/>
      <c r="E92" s="51"/>
      <c r="F92" s="51"/>
      <c r="G92" s="51"/>
      <c r="H92" s="51"/>
      <c r="I92" s="51"/>
      <c r="J92" s="51"/>
      <c r="K92" s="51"/>
      <c r="L92" s="51"/>
      <c r="M92" s="51"/>
      <c r="N92" s="51"/>
      <c r="O92" s="51"/>
      <c r="P92" s="51"/>
      <c r="Q92" s="51"/>
      <c r="R92" s="30"/>
    </row>
    <row r="93" spans="2:18"/>
  </sheetData>
  <sheetProtection selectLockedCells="1"/>
  <mergeCells count="3">
    <mergeCell ref="B2:R2"/>
    <mergeCell ref="B4:R4"/>
    <mergeCell ref="C7:Q91"/>
  </mergeCells>
  <pageMargins left="0.39370078740157483" right="0.39370078740157483" top="0.74803149606299213" bottom="0.74803149606299213" header="0.31496062992125984" footer="0.31496062992125984"/>
  <pageSetup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locked="0" defaultSize="0" print="0" autoFill="0" autoPict="0" macro="[0]!Siguiente1">
                <anchor moveWithCells="1" sizeWithCells="1">
                  <from>
                    <xdr:col>14</xdr:col>
                    <xdr:colOff>438150</xdr:colOff>
                    <xdr:row>0</xdr:row>
                    <xdr:rowOff>428625</xdr:rowOff>
                  </from>
                  <to>
                    <xdr:col>17</xdr:col>
                    <xdr:colOff>161925</xdr:colOff>
                    <xdr:row>0</xdr:row>
                    <xdr:rowOff>676275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8" tint="-0.249977111117893"/>
  </sheetPr>
  <dimension ref="A1:E11"/>
  <sheetViews>
    <sheetView showGridLines="0" showRowColHeaders="0" zoomScaleNormal="100" zoomScaleSheetLayoutView="100" workbookViewId="0">
      <selection activeCell="C2" sqref="C2:D2"/>
    </sheetView>
  </sheetViews>
  <sheetFormatPr baseColWidth="10" defaultColWidth="0" defaultRowHeight="15" zeroHeight="1"/>
  <cols>
    <col min="1" max="1" width="2.7109375" style="3" customWidth="1"/>
    <col min="2" max="2" width="25.140625" style="3" customWidth="1"/>
    <col min="3" max="3" width="34.140625" style="3" customWidth="1"/>
    <col min="4" max="4" width="45.140625" style="3" customWidth="1"/>
    <col min="5" max="5" width="2.7109375" style="3" customWidth="1"/>
    <col min="6" max="16384" width="11.42578125" style="3" hidden="1"/>
  </cols>
  <sheetData>
    <row r="1" spans="1:5" ht="24.95" customHeight="1">
      <c r="A1" s="22"/>
      <c r="B1" s="68"/>
      <c r="C1" s="69" t="s">
        <v>32</v>
      </c>
      <c r="D1" s="69"/>
      <c r="E1" s="22"/>
    </row>
    <row r="2" spans="1:5" ht="36" customHeight="1">
      <c r="A2" s="22"/>
      <c r="B2" s="68"/>
      <c r="C2" s="70" t="s">
        <v>117</v>
      </c>
      <c r="D2" s="70"/>
      <c r="E2" s="22"/>
    </row>
    <row r="3" spans="1:5" ht="5.0999999999999996" customHeight="1">
      <c r="A3" s="22"/>
      <c r="B3" s="22"/>
      <c r="C3" s="22"/>
      <c r="D3" s="22"/>
      <c r="E3" s="22"/>
    </row>
    <row r="4" spans="1:5" ht="30" customHeight="1">
      <c r="A4" s="22"/>
      <c r="B4" s="71"/>
      <c r="C4" s="71"/>
      <c r="D4" s="31"/>
      <c r="E4" s="22"/>
    </row>
    <row r="5" spans="1:5" ht="5.0999999999999996" customHeight="1">
      <c r="A5" s="22"/>
      <c r="B5" s="23"/>
      <c r="C5" s="23"/>
      <c r="D5" s="23"/>
      <c r="E5" s="22"/>
    </row>
    <row r="6" spans="1:5" ht="21" customHeight="1">
      <c r="A6" s="22"/>
      <c r="B6" s="24" t="s">
        <v>96</v>
      </c>
      <c r="C6" s="24" t="s">
        <v>33</v>
      </c>
      <c r="D6" s="25" t="s">
        <v>54</v>
      </c>
      <c r="E6" s="22"/>
    </row>
    <row r="7" spans="1:5" ht="129.75" customHeight="1">
      <c r="A7" s="22"/>
      <c r="B7" s="26" t="s">
        <v>37</v>
      </c>
      <c r="C7" s="27" t="s">
        <v>40</v>
      </c>
      <c r="D7" s="28" t="s">
        <v>90</v>
      </c>
      <c r="E7" s="22"/>
    </row>
    <row r="8" spans="1:5" ht="144" customHeight="1">
      <c r="A8" s="22"/>
      <c r="B8" s="26" t="s">
        <v>36</v>
      </c>
      <c r="C8" s="27" t="s">
        <v>41</v>
      </c>
      <c r="D8" s="28" t="s">
        <v>42</v>
      </c>
      <c r="E8" s="22"/>
    </row>
    <row r="9" spans="1:5" ht="157.5">
      <c r="A9" s="22"/>
      <c r="B9" s="26" t="s">
        <v>35</v>
      </c>
      <c r="C9" s="27" t="s">
        <v>38</v>
      </c>
      <c r="D9" s="27" t="s">
        <v>43</v>
      </c>
      <c r="E9" s="22"/>
    </row>
    <row r="10" spans="1:5" ht="63">
      <c r="A10" s="22"/>
      <c r="B10" s="26" t="s">
        <v>34</v>
      </c>
      <c r="C10" s="27" t="s">
        <v>39</v>
      </c>
      <c r="D10" s="27" t="s">
        <v>44</v>
      </c>
      <c r="E10" s="22"/>
    </row>
    <row r="11" spans="1:5">
      <c r="A11" s="22"/>
      <c r="B11" s="22"/>
      <c r="C11" s="22"/>
      <c r="D11" s="22"/>
      <c r="E11" s="22"/>
    </row>
  </sheetData>
  <sheetProtection algorithmName="SHA-512" hashValue="mGJEmMyYzeD9gBgyZkTicyNqKPK4xuGBJ972HHwGNnoLTuT0ZKEFuaRN3Ryi8anJSi7AayR8ZteZEoFByuSQHQ==" saltValue="6jdL0OckBnScwnI5cfsptA==" spinCount="100000" sheet="1" selectLockedCells="1"/>
  <mergeCells count="4">
    <mergeCell ref="B1:B2"/>
    <mergeCell ref="C1:D1"/>
    <mergeCell ref="C2:D2"/>
    <mergeCell ref="B4:C4"/>
  </mergeCells>
  <dataValidations count="1">
    <dataValidation errorStyle="information" allowBlank="1" showInputMessage="1" showErrorMessage="1" error="Digite el nombre de la entidad de manera correcta" prompt="Escriba el nombre de la entidad" sqref="C2:D2" xr:uid="{00000000-0002-0000-0100-000000000000}"/>
  </dataValidations>
  <pageMargins left="0.70866141732283472" right="0.70866141732283472" top="0.74803149606299213" bottom="0.74803149606299213" header="0.31496062992125984" footer="0.31496062992125984"/>
  <pageSetup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locked="0" defaultSize="0" print="0" autoFill="0" autoPict="0" macro="[0]!Siguiente2">
                <anchor moveWithCells="1" sizeWithCells="1">
                  <from>
                    <xdr:col>3</xdr:col>
                    <xdr:colOff>1924050</xdr:colOff>
                    <xdr:row>3</xdr:row>
                    <xdr:rowOff>57150</xdr:rowOff>
                  </from>
                  <to>
                    <xdr:col>3</xdr:col>
                    <xdr:colOff>2943225</xdr:colOff>
                    <xdr:row>3</xdr:row>
                    <xdr:rowOff>333375</xdr:rowOff>
                  </to>
                </anchor>
              </controlPr>
            </control>
          </mc:Choice>
        </mc:AlternateContent>
        <mc:AlternateContent xmlns:mc="http://schemas.openxmlformats.org/markup-compatibility/2006">
          <mc:Choice Requires="x14">
            <control shapeId="2050" r:id="rId5" name="Button 2">
              <controlPr locked="0" defaultSize="0" print="0" autoFill="0" autoPict="0" macro="[0]!Inicio">
                <anchor moveWithCells="1" sizeWithCells="1">
                  <from>
                    <xdr:col>3</xdr:col>
                    <xdr:colOff>857250</xdr:colOff>
                    <xdr:row>3</xdr:row>
                    <xdr:rowOff>57150</xdr:rowOff>
                  </from>
                  <to>
                    <xdr:col>3</xdr:col>
                    <xdr:colOff>1876425</xdr:colOff>
                    <xdr:row>3</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5"/>
  </sheetPr>
  <dimension ref="A1:F267"/>
  <sheetViews>
    <sheetView showGridLines="0" zoomScaleNormal="100" zoomScaleSheetLayoutView="100" workbookViewId="0">
      <pane ySplit="6" topLeftCell="A7" activePane="bottomLeft" state="frozen"/>
      <selection activeCell="A6" sqref="A6"/>
      <selection pane="bottomLeft" activeCell="D11" sqref="D11"/>
    </sheetView>
  </sheetViews>
  <sheetFormatPr baseColWidth="10" defaultColWidth="0" defaultRowHeight="15"/>
  <cols>
    <col min="1" max="1" width="4.5703125" style="2" bestFit="1" customWidth="1"/>
    <col min="2" max="2" width="26.85546875" style="3" customWidth="1"/>
    <col min="3" max="3" width="26.85546875" style="2" customWidth="1"/>
    <col min="4" max="4" width="38.42578125" style="2" customWidth="1"/>
    <col min="5" max="5" width="12.28515625" style="2" bestFit="1" customWidth="1"/>
    <col min="6" max="6" width="1.7109375" style="3" customWidth="1"/>
    <col min="7" max="16384" width="11.42578125" style="3" hidden="1"/>
  </cols>
  <sheetData>
    <row r="1" spans="1:5" ht="23.25" customHeight="1">
      <c r="A1" s="76"/>
      <c r="B1" s="76"/>
      <c r="C1" s="74" t="s">
        <v>60</v>
      </c>
      <c r="D1" s="74"/>
      <c r="E1" s="74"/>
    </row>
    <row r="2" spans="1:5" ht="36" customHeight="1">
      <c r="A2" s="76"/>
      <c r="B2" s="76"/>
      <c r="C2" s="75" t="str">
        <f>Estructura!C2</f>
        <v>ALCALDÍA DISTRITAL DE BARRANQUILLA</v>
      </c>
      <c r="D2" s="75"/>
      <c r="E2" s="75"/>
    </row>
    <row r="3" spans="1:5" ht="39.950000000000003" customHeight="1">
      <c r="A3" s="77" t="s">
        <v>97</v>
      </c>
      <c r="B3" s="77"/>
      <c r="C3" s="77"/>
      <c r="D3" s="77"/>
      <c r="E3" s="77"/>
    </row>
    <row r="4" spans="1:5" ht="18.75">
      <c r="A4" s="80" t="s">
        <v>0</v>
      </c>
      <c r="B4" s="78" t="s">
        <v>45</v>
      </c>
      <c r="C4" s="79" t="s">
        <v>29</v>
      </c>
      <c r="D4" s="79"/>
      <c r="E4" s="79"/>
    </row>
    <row r="5" spans="1:5" ht="12.95" customHeight="1">
      <c r="A5" s="80"/>
      <c r="B5" s="78"/>
      <c r="C5" s="72" t="s">
        <v>79</v>
      </c>
      <c r="D5" s="72" t="s">
        <v>83</v>
      </c>
      <c r="E5" s="72" t="s">
        <v>85</v>
      </c>
    </row>
    <row r="6" spans="1:5" ht="12.95" customHeight="1">
      <c r="A6" s="80"/>
      <c r="B6" s="78"/>
      <c r="C6" s="73"/>
      <c r="D6" s="73"/>
      <c r="E6" s="73"/>
    </row>
    <row r="7" spans="1:5" ht="5.0999999999999996" customHeight="1">
      <c r="A7" s="42"/>
      <c r="B7" s="43"/>
      <c r="C7" s="44"/>
      <c r="D7" s="44"/>
      <c r="E7" s="44"/>
    </row>
    <row r="8" spans="1:5">
      <c r="A8" s="84">
        <v>1</v>
      </c>
      <c r="B8" s="81" t="s">
        <v>24</v>
      </c>
      <c r="C8" s="11" t="s">
        <v>82</v>
      </c>
      <c r="D8" s="10"/>
      <c r="E8" s="12" t="s">
        <v>66</v>
      </c>
    </row>
    <row r="9" spans="1:5">
      <c r="A9" s="85"/>
      <c r="B9" s="82"/>
      <c r="C9" s="11" t="s">
        <v>66</v>
      </c>
      <c r="D9" s="10"/>
      <c r="E9" s="12" t="s">
        <v>66</v>
      </c>
    </row>
    <row r="10" spans="1:5">
      <c r="A10" s="85"/>
      <c r="B10" s="82"/>
      <c r="C10" s="11" t="s">
        <v>66</v>
      </c>
      <c r="D10" s="10"/>
      <c r="E10" s="12" t="s">
        <v>66</v>
      </c>
    </row>
    <row r="11" spans="1:5">
      <c r="A11" s="85"/>
      <c r="B11" s="82"/>
      <c r="C11" s="11" t="s">
        <v>66</v>
      </c>
      <c r="D11" s="10"/>
      <c r="E11" s="12" t="s">
        <v>66</v>
      </c>
    </row>
    <row r="12" spans="1:5">
      <c r="A12" s="85"/>
      <c r="B12" s="82"/>
      <c r="C12" s="11" t="s">
        <v>66</v>
      </c>
      <c r="D12" s="10"/>
      <c r="E12" s="12" t="s">
        <v>66</v>
      </c>
    </row>
    <row r="13" spans="1:5">
      <c r="A13" s="85"/>
      <c r="B13" s="82"/>
      <c r="C13" s="11" t="s">
        <v>66</v>
      </c>
      <c r="D13" s="10"/>
      <c r="E13" s="12" t="s">
        <v>66</v>
      </c>
    </row>
    <row r="14" spans="1:5">
      <c r="A14" s="85"/>
      <c r="B14" s="82"/>
      <c r="C14" s="11" t="s">
        <v>66</v>
      </c>
      <c r="D14" s="10"/>
      <c r="E14" s="12" t="s">
        <v>66</v>
      </c>
    </row>
    <row r="15" spans="1:5">
      <c r="A15" s="86"/>
      <c r="B15" s="83"/>
      <c r="C15" s="11" t="s">
        <v>66</v>
      </c>
      <c r="D15" s="10"/>
      <c r="E15" s="12" t="s">
        <v>66</v>
      </c>
    </row>
    <row r="16" spans="1:5" ht="5.0999999999999996" customHeight="1">
      <c r="A16" s="19"/>
      <c r="B16" s="13"/>
      <c r="C16" s="14"/>
      <c r="D16" s="15"/>
      <c r="E16" s="16"/>
    </row>
    <row r="17" spans="1:5">
      <c r="A17" s="84">
        <v>2</v>
      </c>
      <c r="B17" s="87" t="s">
        <v>46</v>
      </c>
      <c r="C17" s="17" t="s">
        <v>66</v>
      </c>
      <c r="D17" s="10"/>
      <c r="E17" s="18" t="s">
        <v>66</v>
      </c>
    </row>
    <row r="18" spans="1:5">
      <c r="A18" s="85"/>
      <c r="B18" s="88"/>
      <c r="C18" s="17" t="s">
        <v>87</v>
      </c>
      <c r="D18" s="10"/>
      <c r="E18" s="18" t="s">
        <v>66</v>
      </c>
    </row>
    <row r="19" spans="1:5">
      <c r="A19" s="85"/>
      <c r="B19" s="88"/>
      <c r="C19" s="17" t="s">
        <v>87</v>
      </c>
      <c r="D19" s="10"/>
      <c r="E19" s="18" t="s">
        <v>66</v>
      </c>
    </row>
    <row r="20" spans="1:5">
      <c r="A20" s="85"/>
      <c r="B20" s="88"/>
      <c r="C20" s="17" t="s">
        <v>66</v>
      </c>
      <c r="D20" s="10"/>
      <c r="E20" s="18" t="s">
        <v>66</v>
      </c>
    </row>
    <row r="21" spans="1:5">
      <c r="A21" s="85"/>
      <c r="B21" s="88"/>
      <c r="C21" s="17" t="s">
        <v>66</v>
      </c>
      <c r="D21" s="10"/>
      <c r="E21" s="18" t="s">
        <v>66</v>
      </c>
    </row>
    <row r="22" spans="1:5">
      <c r="A22" s="85"/>
      <c r="B22" s="88"/>
      <c r="C22" s="17" t="s">
        <v>66</v>
      </c>
      <c r="D22" s="10"/>
      <c r="E22" s="18" t="s">
        <v>66</v>
      </c>
    </row>
    <row r="23" spans="1:5">
      <c r="A23" s="85"/>
      <c r="B23" s="88"/>
      <c r="C23" s="17" t="s">
        <v>66</v>
      </c>
      <c r="D23" s="10"/>
      <c r="E23" s="18" t="s">
        <v>66</v>
      </c>
    </row>
    <row r="24" spans="1:5">
      <c r="A24" s="86"/>
      <c r="B24" s="89"/>
      <c r="C24" s="17" t="s">
        <v>66</v>
      </c>
      <c r="D24" s="10"/>
      <c r="E24" s="18" t="s">
        <v>66</v>
      </c>
    </row>
    <row r="25" spans="1:5" ht="5.0999999999999996" customHeight="1">
      <c r="A25" s="19"/>
      <c r="B25" s="19"/>
      <c r="C25" s="20"/>
      <c r="D25" s="15"/>
      <c r="E25" s="21"/>
    </row>
    <row r="26" spans="1:5">
      <c r="A26" s="84">
        <v>3</v>
      </c>
      <c r="B26" s="87" t="s">
        <v>19</v>
      </c>
      <c r="C26" s="17" t="s">
        <v>66</v>
      </c>
      <c r="D26" s="10"/>
      <c r="E26" s="18" t="s">
        <v>66</v>
      </c>
    </row>
    <row r="27" spans="1:5">
      <c r="A27" s="85"/>
      <c r="B27" s="88"/>
      <c r="C27" s="17" t="s">
        <v>66</v>
      </c>
      <c r="D27" s="10"/>
      <c r="E27" s="18" t="s">
        <v>66</v>
      </c>
    </row>
    <row r="28" spans="1:5">
      <c r="A28" s="85"/>
      <c r="B28" s="88"/>
      <c r="C28" s="17" t="s">
        <v>66</v>
      </c>
      <c r="D28" s="10"/>
      <c r="E28" s="18" t="s">
        <v>66</v>
      </c>
    </row>
    <row r="29" spans="1:5">
      <c r="A29" s="85"/>
      <c r="B29" s="88"/>
      <c r="C29" s="17" t="s">
        <v>66</v>
      </c>
      <c r="D29" s="10"/>
      <c r="E29" s="18" t="s">
        <v>66</v>
      </c>
    </row>
    <row r="30" spans="1:5">
      <c r="A30" s="85"/>
      <c r="B30" s="88"/>
      <c r="C30" s="17" t="s">
        <v>66</v>
      </c>
      <c r="D30" s="10"/>
      <c r="E30" s="18" t="s">
        <v>66</v>
      </c>
    </row>
    <row r="31" spans="1:5">
      <c r="A31" s="85"/>
      <c r="B31" s="88"/>
      <c r="C31" s="17" t="s">
        <v>66</v>
      </c>
      <c r="D31" s="10"/>
      <c r="E31" s="18" t="s">
        <v>66</v>
      </c>
    </row>
    <row r="32" spans="1:5">
      <c r="A32" s="85"/>
      <c r="B32" s="88"/>
      <c r="C32" s="17" t="s">
        <v>66</v>
      </c>
      <c r="D32" s="10"/>
      <c r="E32" s="18" t="s">
        <v>66</v>
      </c>
    </row>
    <row r="33" spans="1:5">
      <c r="A33" s="86"/>
      <c r="B33" s="89"/>
      <c r="C33" s="17" t="s">
        <v>66</v>
      </c>
      <c r="D33" s="10"/>
      <c r="E33" s="18" t="s">
        <v>66</v>
      </c>
    </row>
    <row r="34" spans="1:5" ht="5.0999999999999996" customHeight="1">
      <c r="A34" s="19"/>
      <c r="B34" s="13"/>
      <c r="C34" s="20"/>
      <c r="D34" s="15"/>
      <c r="E34" s="21"/>
    </row>
    <row r="35" spans="1:5">
      <c r="A35" s="84">
        <v>4</v>
      </c>
      <c r="B35" s="90" t="s">
        <v>20</v>
      </c>
      <c r="C35" s="11" t="s">
        <v>66</v>
      </c>
      <c r="D35" s="10"/>
      <c r="E35" s="12" t="s">
        <v>66</v>
      </c>
    </row>
    <row r="36" spans="1:5">
      <c r="A36" s="85"/>
      <c r="B36" s="91"/>
      <c r="C36" s="17" t="s">
        <v>66</v>
      </c>
      <c r="D36" s="10"/>
      <c r="E36" s="18" t="s">
        <v>66</v>
      </c>
    </row>
    <row r="37" spans="1:5">
      <c r="A37" s="85"/>
      <c r="B37" s="91"/>
      <c r="C37" s="17" t="s">
        <v>66</v>
      </c>
      <c r="D37" s="10"/>
      <c r="E37" s="18" t="s">
        <v>66</v>
      </c>
    </row>
    <row r="38" spans="1:5">
      <c r="A38" s="85"/>
      <c r="B38" s="91"/>
      <c r="C38" s="17" t="s">
        <v>66</v>
      </c>
      <c r="D38" s="10"/>
      <c r="E38" s="18" t="s">
        <v>66</v>
      </c>
    </row>
    <row r="39" spans="1:5">
      <c r="A39" s="85"/>
      <c r="B39" s="91"/>
      <c r="C39" s="17" t="s">
        <v>66</v>
      </c>
      <c r="D39" s="10"/>
      <c r="E39" s="18" t="s">
        <v>66</v>
      </c>
    </row>
    <row r="40" spans="1:5">
      <c r="A40" s="85"/>
      <c r="B40" s="91"/>
      <c r="C40" s="17" t="s">
        <v>66</v>
      </c>
      <c r="D40" s="10"/>
      <c r="E40" s="18" t="s">
        <v>66</v>
      </c>
    </row>
    <row r="41" spans="1:5">
      <c r="A41" s="85"/>
      <c r="B41" s="91"/>
      <c r="C41" s="17" t="s">
        <v>66</v>
      </c>
      <c r="D41" s="10"/>
      <c r="E41" s="18" t="s">
        <v>66</v>
      </c>
    </row>
    <row r="42" spans="1:5">
      <c r="A42" s="86"/>
      <c r="B42" s="92"/>
      <c r="C42" s="17" t="s">
        <v>66</v>
      </c>
      <c r="D42" s="10"/>
      <c r="E42" s="18" t="s">
        <v>66</v>
      </c>
    </row>
    <row r="43" spans="1:5" ht="5.0999999999999996" customHeight="1">
      <c r="A43" s="19"/>
      <c r="B43" s="13"/>
      <c r="C43" s="20"/>
      <c r="D43" s="15"/>
      <c r="E43" s="21"/>
    </row>
    <row r="44" spans="1:5">
      <c r="A44" s="84">
        <v>5</v>
      </c>
      <c r="B44" s="90" t="s">
        <v>21</v>
      </c>
      <c r="C44" s="11" t="s">
        <v>66</v>
      </c>
      <c r="D44" s="10"/>
      <c r="E44" s="12" t="s">
        <v>66</v>
      </c>
    </row>
    <row r="45" spans="1:5">
      <c r="A45" s="85"/>
      <c r="B45" s="91"/>
      <c r="C45" s="11" t="s">
        <v>66</v>
      </c>
      <c r="D45" s="10"/>
      <c r="E45" s="12" t="s">
        <v>66</v>
      </c>
    </row>
    <row r="46" spans="1:5">
      <c r="A46" s="85"/>
      <c r="B46" s="91"/>
      <c r="C46" s="11" t="s">
        <v>66</v>
      </c>
      <c r="D46" s="10"/>
      <c r="E46" s="12" t="s">
        <v>66</v>
      </c>
    </row>
    <row r="47" spans="1:5">
      <c r="A47" s="85"/>
      <c r="B47" s="91"/>
      <c r="C47" s="11" t="s">
        <v>66</v>
      </c>
      <c r="D47" s="10"/>
      <c r="E47" s="12" t="s">
        <v>66</v>
      </c>
    </row>
    <row r="48" spans="1:5">
      <c r="A48" s="85"/>
      <c r="B48" s="91"/>
      <c r="C48" s="11" t="s">
        <v>66</v>
      </c>
      <c r="D48" s="10"/>
      <c r="E48" s="12" t="s">
        <v>66</v>
      </c>
    </row>
    <row r="49" spans="1:5">
      <c r="A49" s="85"/>
      <c r="B49" s="91"/>
      <c r="C49" s="11" t="s">
        <v>66</v>
      </c>
      <c r="D49" s="10"/>
      <c r="E49" s="12" t="s">
        <v>66</v>
      </c>
    </row>
    <row r="50" spans="1:5">
      <c r="A50" s="85"/>
      <c r="B50" s="91"/>
      <c r="C50" s="11" t="s">
        <v>66</v>
      </c>
      <c r="D50" s="10"/>
      <c r="E50" s="12" t="s">
        <v>66</v>
      </c>
    </row>
    <row r="51" spans="1:5">
      <c r="A51" s="86"/>
      <c r="B51" s="92"/>
      <c r="C51" s="11" t="s">
        <v>66</v>
      </c>
      <c r="D51" s="10"/>
      <c r="E51" s="12" t="s">
        <v>66</v>
      </c>
    </row>
    <row r="52" spans="1:5" ht="5.0999999999999996" customHeight="1">
      <c r="A52" s="19"/>
      <c r="B52" s="13"/>
      <c r="C52" s="14"/>
      <c r="D52" s="15"/>
      <c r="E52" s="16"/>
    </row>
    <row r="53" spans="1:5">
      <c r="A53" s="84">
        <v>6</v>
      </c>
      <c r="B53" s="90" t="s">
        <v>18</v>
      </c>
      <c r="C53" s="11" t="s">
        <v>66</v>
      </c>
      <c r="D53" s="10"/>
      <c r="E53" s="12" t="s">
        <v>66</v>
      </c>
    </row>
    <row r="54" spans="1:5">
      <c r="A54" s="85"/>
      <c r="B54" s="91"/>
      <c r="C54" s="11" t="s">
        <v>66</v>
      </c>
      <c r="D54" s="10"/>
      <c r="E54" s="12" t="s">
        <v>66</v>
      </c>
    </row>
    <row r="55" spans="1:5">
      <c r="A55" s="85"/>
      <c r="B55" s="91"/>
      <c r="C55" s="11" t="s">
        <v>66</v>
      </c>
      <c r="D55" s="10"/>
      <c r="E55" s="12" t="s">
        <v>66</v>
      </c>
    </row>
    <row r="56" spans="1:5">
      <c r="A56" s="85"/>
      <c r="B56" s="91"/>
      <c r="C56" s="11" t="s">
        <v>66</v>
      </c>
      <c r="D56" s="10"/>
      <c r="E56" s="12" t="s">
        <v>66</v>
      </c>
    </row>
    <row r="57" spans="1:5">
      <c r="A57" s="85"/>
      <c r="B57" s="91"/>
      <c r="C57" s="11" t="s">
        <v>66</v>
      </c>
      <c r="D57" s="10"/>
      <c r="E57" s="12" t="s">
        <v>66</v>
      </c>
    </row>
    <row r="58" spans="1:5">
      <c r="A58" s="85"/>
      <c r="B58" s="91"/>
      <c r="C58" s="11" t="s">
        <v>66</v>
      </c>
      <c r="D58" s="10"/>
      <c r="E58" s="12" t="s">
        <v>66</v>
      </c>
    </row>
    <row r="59" spans="1:5">
      <c r="A59" s="85"/>
      <c r="B59" s="91"/>
      <c r="C59" s="11" t="s">
        <v>66</v>
      </c>
      <c r="D59" s="10"/>
      <c r="E59" s="12" t="s">
        <v>66</v>
      </c>
    </row>
    <row r="60" spans="1:5">
      <c r="A60" s="86"/>
      <c r="B60" s="92"/>
      <c r="C60" s="11" t="s">
        <v>66</v>
      </c>
      <c r="D60" s="10"/>
      <c r="E60" s="12" t="s">
        <v>66</v>
      </c>
    </row>
    <row r="61" spans="1:5" ht="5.0999999999999996" customHeight="1">
      <c r="A61" s="19"/>
      <c r="B61" s="13"/>
      <c r="C61" s="14"/>
      <c r="D61" s="15"/>
      <c r="E61" s="16"/>
    </row>
    <row r="62" spans="1:5">
      <c r="A62" s="84">
        <v>7</v>
      </c>
      <c r="B62" s="90" t="s">
        <v>22</v>
      </c>
      <c r="C62" s="11" t="s">
        <v>66</v>
      </c>
      <c r="D62" s="10"/>
      <c r="E62" s="12" t="s">
        <v>66</v>
      </c>
    </row>
    <row r="63" spans="1:5">
      <c r="A63" s="85"/>
      <c r="B63" s="91"/>
      <c r="C63" s="11" t="s">
        <v>66</v>
      </c>
      <c r="D63" s="10"/>
      <c r="E63" s="12" t="s">
        <v>66</v>
      </c>
    </row>
    <row r="64" spans="1:5">
      <c r="A64" s="85"/>
      <c r="B64" s="91"/>
      <c r="C64" s="11" t="s">
        <v>66</v>
      </c>
      <c r="D64" s="10"/>
      <c r="E64" s="12" t="s">
        <v>66</v>
      </c>
    </row>
    <row r="65" spans="1:5">
      <c r="A65" s="85"/>
      <c r="B65" s="91"/>
      <c r="C65" s="11" t="s">
        <v>66</v>
      </c>
      <c r="D65" s="10"/>
      <c r="E65" s="12" t="s">
        <v>66</v>
      </c>
    </row>
    <row r="66" spans="1:5">
      <c r="A66" s="85"/>
      <c r="B66" s="91"/>
      <c r="C66" s="11" t="s">
        <v>66</v>
      </c>
      <c r="D66" s="10"/>
      <c r="E66" s="12" t="s">
        <v>66</v>
      </c>
    </row>
    <row r="67" spans="1:5">
      <c r="A67" s="85"/>
      <c r="B67" s="91"/>
      <c r="C67" s="11" t="s">
        <v>66</v>
      </c>
      <c r="D67" s="10"/>
      <c r="E67" s="12" t="s">
        <v>66</v>
      </c>
    </row>
    <row r="68" spans="1:5">
      <c r="A68" s="85"/>
      <c r="B68" s="91"/>
      <c r="C68" s="11" t="s">
        <v>66</v>
      </c>
      <c r="D68" s="10"/>
      <c r="E68" s="12" t="s">
        <v>66</v>
      </c>
    </row>
    <row r="69" spans="1:5">
      <c r="A69" s="86"/>
      <c r="B69" s="92"/>
      <c r="C69" s="11" t="s">
        <v>66</v>
      </c>
      <c r="D69" s="10"/>
      <c r="E69" s="12" t="s">
        <v>66</v>
      </c>
    </row>
    <row r="70" spans="1:5" ht="5.0999999999999996" customHeight="1">
      <c r="A70" s="19"/>
      <c r="B70" s="13"/>
      <c r="C70" s="14"/>
      <c r="D70" s="15"/>
      <c r="E70" s="16"/>
    </row>
    <row r="71" spans="1:5">
      <c r="A71" s="84">
        <v>8</v>
      </c>
      <c r="B71" s="90" t="s">
        <v>23</v>
      </c>
      <c r="C71" s="11" t="s">
        <v>66</v>
      </c>
      <c r="D71" s="10"/>
      <c r="E71" s="12" t="s">
        <v>66</v>
      </c>
    </row>
    <row r="72" spans="1:5">
      <c r="A72" s="85"/>
      <c r="B72" s="91"/>
      <c r="C72" s="11" t="s">
        <v>66</v>
      </c>
      <c r="D72" s="10"/>
      <c r="E72" s="12" t="s">
        <v>66</v>
      </c>
    </row>
    <row r="73" spans="1:5">
      <c r="A73" s="85"/>
      <c r="B73" s="91"/>
      <c r="C73" s="11" t="s">
        <v>66</v>
      </c>
      <c r="D73" s="10"/>
      <c r="E73" s="12" t="s">
        <v>66</v>
      </c>
    </row>
    <row r="74" spans="1:5">
      <c r="A74" s="85"/>
      <c r="B74" s="91"/>
      <c r="C74" s="11" t="s">
        <v>66</v>
      </c>
      <c r="D74" s="10"/>
      <c r="E74" s="12" t="s">
        <v>66</v>
      </c>
    </row>
    <row r="75" spans="1:5">
      <c r="A75" s="85"/>
      <c r="B75" s="91"/>
      <c r="C75" s="11" t="s">
        <v>66</v>
      </c>
      <c r="D75" s="10"/>
      <c r="E75" s="12" t="s">
        <v>66</v>
      </c>
    </row>
    <row r="76" spans="1:5">
      <c r="A76" s="85"/>
      <c r="B76" s="91"/>
      <c r="C76" s="11" t="s">
        <v>66</v>
      </c>
      <c r="D76" s="10"/>
      <c r="E76" s="12" t="s">
        <v>66</v>
      </c>
    </row>
    <row r="77" spans="1:5">
      <c r="A77" s="85"/>
      <c r="B77" s="91"/>
      <c r="C77" s="11" t="s">
        <v>66</v>
      </c>
      <c r="D77" s="10"/>
      <c r="E77" s="12" t="s">
        <v>66</v>
      </c>
    </row>
    <row r="78" spans="1:5">
      <c r="A78" s="86"/>
      <c r="B78" s="92"/>
      <c r="C78" s="11" t="s">
        <v>66</v>
      </c>
      <c r="D78" s="10"/>
      <c r="E78" s="12" t="s">
        <v>66</v>
      </c>
    </row>
    <row r="79" spans="1:5" ht="5.0999999999999996" customHeight="1">
      <c r="A79" s="19"/>
      <c r="B79" s="13"/>
      <c r="C79" s="14"/>
      <c r="D79" s="15"/>
      <c r="E79" s="16"/>
    </row>
    <row r="80" spans="1:5">
      <c r="A80" s="84">
        <v>9</v>
      </c>
      <c r="B80" s="90" t="s">
        <v>28</v>
      </c>
      <c r="C80" s="11" t="s">
        <v>66</v>
      </c>
      <c r="D80" s="10"/>
      <c r="E80" s="12" t="s">
        <v>66</v>
      </c>
    </row>
    <row r="81" spans="1:5">
      <c r="A81" s="85"/>
      <c r="B81" s="91"/>
      <c r="C81" s="11" t="s">
        <v>66</v>
      </c>
      <c r="D81" s="10"/>
      <c r="E81" s="12" t="s">
        <v>66</v>
      </c>
    </row>
    <row r="82" spans="1:5">
      <c r="A82" s="85"/>
      <c r="B82" s="91"/>
      <c r="C82" s="11" t="s">
        <v>66</v>
      </c>
      <c r="D82" s="10"/>
      <c r="E82" s="12" t="s">
        <v>66</v>
      </c>
    </row>
    <row r="83" spans="1:5">
      <c r="A83" s="85"/>
      <c r="B83" s="91"/>
      <c r="C83" s="11" t="s">
        <v>66</v>
      </c>
      <c r="D83" s="10"/>
      <c r="E83" s="12" t="s">
        <v>66</v>
      </c>
    </row>
    <row r="84" spans="1:5">
      <c r="A84" s="85"/>
      <c r="B84" s="91"/>
      <c r="C84" s="11" t="s">
        <v>66</v>
      </c>
      <c r="D84" s="10"/>
      <c r="E84" s="12" t="s">
        <v>66</v>
      </c>
    </row>
    <row r="85" spans="1:5">
      <c r="A85" s="85"/>
      <c r="B85" s="91"/>
      <c r="C85" s="11" t="s">
        <v>66</v>
      </c>
      <c r="D85" s="10"/>
      <c r="E85" s="12" t="s">
        <v>66</v>
      </c>
    </row>
    <row r="86" spans="1:5">
      <c r="A86" s="85"/>
      <c r="B86" s="91"/>
      <c r="C86" s="11" t="s">
        <v>66</v>
      </c>
      <c r="D86" s="10"/>
      <c r="E86" s="12" t="s">
        <v>66</v>
      </c>
    </row>
    <row r="87" spans="1:5">
      <c r="A87" s="86"/>
      <c r="B87" s="92"/>
      <c r="C87" s="11" t="s">
        <v>66</v>
      </c>
      <c r="D87" s="10"/>
      <c r="E87" s="12" t="s">
        <v>66</v>
      </c>
    </row>
    <row r="88" spans="1:5" ht="5.0999999999999996" customHeight="1">
      <c r="A88" s="19"/>
      <c r="B88" s="13"/>
      <c r="C88" s="14"/>
      <c r="D88" s="15"/>
      <c r="E88" s="16"/>
    </row>
    <row r="89" spans="1:5">
      <c r="A89" s="84">
        <v>10</v>
      </c>
      <c r="B89" s="90" t="s">
        <v>24</v>
      </c>
      <c r="C89" s="11" t="s">
        <v>66</v>
      </c>
      <c r="D89" s="10"/>
      <c r="E89" s="12" t="s">
        <v>66</v>
      </c>
    </row>
    <row r="90" spans="1:5">
      <c r="A90" s="85"/>
      <c r="B90" s="91"/>
      <c r="C90" s="11" t="s">
        <v>66</v>
      </c>
      <c r="D90" s="10"/>
      <c r="E90" s="12" t="s">
        <v>66</v>
      </c>
    </row>
    <row r="91" spans="1:5">
      <c r="A91" s="85"/>
      <c r="B91" s="91"/>
      <c r="C91" s="11" t="s">
        <v>66</v>
      </c>
      <c r="D91" s="10"/>
      <c r="E91" s="12" t="s">
        <v>66</v>
      </c>
    </row>
    <row r="92" spans="1:5">
      <c r="A92" s="85"/>
      <c r="B92" s="91"/>
      <c r="C92" s="11" t="s">
        <v>66</v>
      </c>
      <c r="D92" s="10"/>
      <c r="E92" s="12" t="s">
        <v>66</v>
      </c>
    </row>
    <row r="93" spans="1:5">
      <c r="A93" s="85"/>
      <c r="B93" s="91"/>
      <c r="C93" s="11" t="s">
        <v>66</v>
      </c>
      <c r="D93" s="10"/>
      <c r="E93" s="12" t="s">
        <v>66</v>
      </c>
    </row>
    <row r="94" spans="1:5">
      <c r="A94" s="85"/>
      <c r="B94" s="91"/>
      <c r="C94" s="11" t="s">
        <v>66</v>
      </c>
      <c r="D94" s="10"/>
      <c r="E94" s="12" t="s">
        <v>66</v>
      </c>
    </row>
    <row r="95" spans="1:5">
      <c r="A95" s="85"/>
      <c r="B95" s="91"/>
      <c r="C95" s="11" t="s">
        <v>66</v>
      </c>
      <c r="D95" s="10"/>
      <c r="E95" s="12" t="s">
        <v>66</v>
      </c>
    </row>
    <row r="96" spans="1:5">
      <c r="A96" s="86"/>
      <c r="B96" s="92"/>
      <c r="C96" s="11" t="s">
        <v>66</v>
      </c>
      <c r="D96" s="10"/>
      <c r="E96" s="12" t="s">
        <v>66</v>
      </c>
    </row>
    <row r="97" spans="1:5" ht="5.0999999999999996" customHeight="1">
      <c r="A97" s="19"/>
      <c r="B97" s="13"/>
      <c r="C97" s="14"/>
      <c r="D97" s="15"/>
      <c r="E97" s="16"/>
    </row>
    <row r="98" spans="1:5">
      <c r="A98" s="84">
        <v>11</v>
      </c>
      <c r="B98" s="90" t="s">
        <v>14</v>
      </c>
      <c r="C98" s="11" t="s">
        <v>66</v>
      </c>
      <c r="D98" s="10"/>
      <c r="E98" s="12" t="s">
        <v>66</v>
      </c>
    </row>
    <row r="99" spans="1:5">
      <c r="A99" s="85"/>
      <c r="B99" s="91"/>
      <c r="C99" s="11" t="s">
        <v>66</v>
      </c>
      <c r="D99" s="10"/>
      <c r="E99" s="12" t="s">
        <v>66</v>
      </c>
    </row>
    <row r="100" spans="1:5">
      <c r="A100" s="85"/>
      <c r="B100" s="91"/>
      <c r="C100" s="11" t="s">
        <v>66</v>
      </c>
      <c r="D100" s="10"/>
      <c r="E100" s="12" t="s">
        <v>66</v>
      </c>
    </row>
    <row r="101" spans="1:5">
      <c r="A101" s="85"/>
      <c r="B101" s="91"/>
      <c r="C101" s="11" t="s">
        <v>66</v>
      </c>
      <c r="D101" s="10"/>
      <c r="E101" s="12" t="s">
        <v>66</v>
      </c>
    </row>
    <row r="102" spans="1:5">
      <c r="A102" s="85"/>
      <c r="B102" s="91"/>
      <c r="C102" s="11" t="s">
        <v>66</v>
      </c>
      <c r="D102" s="10"/>
      <c r="E102" s="12" t="s">
        <v>66</v>
      </c>
    </row>
    <row r="103" spans="1:5">
      <c r="A103" s="85"/>
      <c r="B103" s="91"/>
      <c r="C103" s="11" t="s">
        <v>66</v>
      </c>
      <c r="D103" s="10"/>
      <c r="E103" s="12" t="s">
        <v>66</v>
      </c>
    </row>
    <row r="104" spans="1:5">
      <c r="A104" s="85"/>
      <c r="B104" s="91"/>
      <c r="C104" s="11" t="s">
        <v>66</v>
      </c>
      <c r="D104" s="10"/>
      <c r="E104" s="12" t="s">
        <v>66</v>
      </c>
    </row>
    <row r="105" spans="1:5">
      <c r="A105" s="86"/>
      <c r="B105" s="92"/>
      <c r="C105" s="11" t="s">
        <v>66</v>
      </c>
      <c r="D105" s="10"/>
      <c r="E105" s="12" t="s">
        <v>66</v>
      </c>
    </row>
    <row r="106" spans="1:5" ht="5.0999999999999996" customHeight="1">
      <c r="A106" s="19"/>
      <c r="B106" s="13"/>
      <c r="C106" s="14"/>
      <c r="D106" s="15"/>
      <c r="E106" s="16"/>
    </row>
    <row r="107" spans="1:5">
      <c r="A107" s="84">
        <v>12</v>
      </c>
      <c r="B107" s="90" t="s">
        <v>27</v>
      </c>
      <c r="C107" s="11" t="s">
        <v>66</v>
      </c>
      <c r="D107" s="10"/>
      <c r="E107" s="12" t="s">
        <v>66</v>
      </c>
    </row>
    <row r="108" spans="1:5">
      <c r="A108" s="85"/>
      <c r="B108" s="91"/>
      <c r="C108" s="11" t="s">
        <v>66</v>
      </c>
      <c r="D108" s="10"/>
      <c r="E108" s="12" t="s">
        <v>66</v>
      </c>
    </row>
    <row r="109" spans="1:5">
      <c r="A109" s="85"/>
      <c r="B109" s="91"/>
      <c r="C109" s="11" t="s">
        <v>66</v>
      </c>
      <c r="D109" s="10"/>
      <c r="E109" s="12" t="s">
        <v>66</v>
      </c>
    </row>
    <row r="110" spans="1:5">
      <c r="A110" s="85"/>
      <c r="B110" s="91"/>
      <c r="C110" s="11" t="s">
        <v>66</v>
      </c>
      <c r="D110" s="10"/>
      <c r="E110" s="12" t="s">
        <v>66</v>
      </c>
    </row>
    <row r="111" spans="1:5">
      <c r="A111" s="85"/>
      <c r="B111" s="91"/>
      <c r="C111" s="11" t="s">
        <v>66</v>
      </c>
      <c r="D111" s="10"/>
      <c r="E111" s="12" t="s">
        <v>66</v>
      </c>
    </row>
    <row r="112" spans="1:5">
      <c r="A112" s="85"/>
      <c r="B112" s="91"/>
      <c r="C112" s="11" t="s">
        <v>66</v>
      </c>
      <c r="D112" s="10"/>
      <c r="E112" s="12" t="s">
        <v>66</v>
      </c>
    </row>
    <row r="113" spans="1:5">
      <c r="A113" s="85"/>
      <c r="B113" s="91"/>
      <c r="C113" s="11" t="s">
        <v>66</v>
      </c>
      <c r="D113" s="10"/>
      <c r="E113" s="12" t="s">
        <v>66</v>
      </c>
    </row>
    <row r="114" spans="1:5">
      <c r="A114" s="86"/>
      <c r="B114" s="92"/>
      <c r="C114" s="11" t="s">
        <v>66</v>
      </c>
      <c r="D114" s="10"/>
      <c r="E114" s="12" t="s">
        <v>66</v>
      </c>
    </row>
    <row r="115" spans="1:5" ht="5.0999999999999996" customHeight="1">
      <c r="A115" s="19"/>
      <c r="B115" s="13"/>
      <c r="C115" s="14"/>
      <c r="D115" s="15"/>
      <c r="E115" s="16"/>
    </row>
    <row r="116" spans="1:5">
      <c r="A116" s="84">
        <v>13</v>
      </c>
      <c r="B116" s="90" t="s">
        <v>17</v>
      </c>
      <c r="C116" s="11" t="s">
        <v>66</v>
      </c>
      <c r="D116" s="10"/>
      <c r="E116" s="12" t="s">
        <v>66</v>
      </c>
    </row>
    <row r="117" spans="1:5">
      <c r="A117" s="85"/>
      <c r="B117" s="91"/>
      <c r="C117" s="11" t="s">
        <v>66</v>
      </c>
      <c r="D117" s="10"/>
      <c r="E117" s="12" t="s">
        <v>66</v>
      </c>
    </row>
    <row r="118" spans="1:5">
      <c r="A118" s="85"/>
      <c r="B118" s="91"/>
      <c r="C118" s="11" t="s">
        <v>66</v>
      </c>
      <c r="D118" s="10"/>
      <c r="E118" s="12" t="s">
        <v>66</v>
      </c>
    </row>
    <row r="119" spans="1:5">
      <c r="A119" s="85"/>
      <c r="B119" s="91"/>
      <c r="C119" s="11" t="s">
        <v>66</v>
      </c>
      <c r="D119" s="10"/>
      <c r="E119" s="12" t="s">
        <v>66</v>
      </c>
    </row>
    <row r="120" spans="1:5">
      <c r="A120" s="85"/>
      <c r="B120" s="91"/>
      <c r="C120" s="11" t="s">
        <v>66</v>
      </c>
      <c r="D120" s="10"/>
      <c r="E120" s="12" t="s">
        <v>66</v>
      </c>
    </row>
    <row r="121" spans="1:5">
      <c r="A121" s="85"/>
      <c r="B121" s="91"/>
      <c r="C121" s="11" t="s">
        <v>66</v>
      </c>
      <c r="D121" s="10"/>
      <c r="E121" s="12" t="s">
        <v>66</v>
      </c>
    </row>
    <row r="122" spans="1:5">
      <c r="A122" s="85"/>
      <c r="B122" s="91"/>
      <c r="C122" s="11" t="s">
        <v>66</v>
      </c>
      <c r="D122" s="10"/>
      <c r="E122" s="12" t="s">
        <v>66</v>
      </c>
    </row>
    <row r="123" spans="1:5">
      <c r="A123" s="86"/>
      <c r="B123" s="92"/>
      <c r="C123" s="11" t="s">
        <v>66</v>
      </c>
      <c r="D123" s="10"/>
      <c r="E123" s="12" t="s">
        <v>66</v>
      </c>
    </row>
    <row r="124" spans="1:5" ht="5.0999999999999996" customHeight="1">
      <c r="A124" s="19"/>
      <c r="B124" s="13"/>
      <c r="C124" s="14"/>
      <c r="D124" s="15"/>
      <c r="E124" s="16"/>
    </row>
    <row r="125" spans="1:5">
      <c r="A125" s="84">
        <v>14</v>
      </c>
      <c r="B125" s="90" t="s">
        <v>16</v>
      </c>
      <c r="C125" s="11" t="s">
        <v>66</v>
      </c>
      <c r="D125" s="10"/>
      <c r="E125" s="12" t="s">
        <v>66</v>
      </c>
    </row>
    <row r="126" spans="1:5">
      <c r="A126" s="85"/>
      <c r="B126" s="91"/>
      <c r="C126" s="11" t="s">
        <v>66</v>
      </c>
      <c r="D126" s="10"/>
      <c r="E126" s="12" t="s">
        <v>66</v>
      </c>
    </row>
    <row r="127" spans="1:5">
      <c r="A127" s="85"/>
      <c r="B127" s="91"/>
      <c r="C127" s="11" t="s">
        <v>66</v>
      </c>
      <c r="D127" s="10"/>
      <c r="E127" s="12" t="s">
        <v>66</v>
      </c>
    </row>
    <row r="128" spans="1:5">
      <c r="A128" s="85"/>
      <c r="B128" s="91"/>
      <c r="C128" s="11" t="s">
        <v>66</v>
      </c>
      <c r="D128" s="10"/>
      <c r="E128" s="12" t="s">
        <v>66</v>
      </c>
    </row>
    <row r="129" spans="1:5">
      <c r="A129" s="85"/>
      <c r="B129" s="91"/>
      <c r="C129" s="11" t="s">
        <v>66</v>
      </c>
      <c r="D129" s="10"/>
      <c r="E129" s="12" t="s">
        <v>66</v>
      </c>
    </row>
    <row r="130" spans="1:5">
      <c r="A130" s="85"/>
      <c r="B130" s="91"/>
      <c r="C130" s="11" t="s">
        <v>66</v>
      </c>
      <c r="D130" s="10"/>
      <c r="E130" s="12" t="s">
        <v>66</v>
      </c>
    </row>
    <row r="131" spans="1:5">
      <c r="A131" s="85"/>
      <c r="B131" s="91"/>
      <c r="C131" s="11" t="s">
        <v>66</v>
      </c>
      <c r="D131" s="10"/>
      <c r="E131" s="12" t="s">
        <v>66</v>
      </c>
    </row>
    <row r="132" spans="1:5">
      <c r="A132" s="86"/>
      <c r="B132" s="92"/>
      <c r="C132" s="11" t="s">
        <v>66</v>
      </c>
      <c r="D132" s="10"/>
      <c r="E132" s="12" t="s">
        <v>66</v>
      </c>
    </row>
    <row r="133" spans="1:5" ht="5.0999999999999996" customHeight="1">
      <c r="A133" s="19"/>
      <c r="B133" s="13"/>
      <c r="C133" s="14"/>
      <c r="D133" s="15"/>
      <c r="E133" s="16"/>
    </row>
    <row r="134" spans="1:5">
      <c r="A134" s="84">
        <v>15</v>
      </c>
      <c r="B134" s="90" t="s">
        <v>15</v>
      </c>
      <c r="C134" s="11" t="s">
        <v>66</v>
      </c>
      <c r="D134" s="10"/>
      <c r="E134" s="12" t="s">
        <v>66</v>
      </c>
    </row>
    <row r="135" spans="1:5">
      <c r="A135" s="85"/>
      <c r="B135" s="91"/>
      <c r="C135" s="11" t="s">
        <v>66</v>
      </c>
      <c r="D135" s="10"/>
      <c r="E135" s="12" t="s">
        <v>66</v>
      </c>
    </row>
    <row r="136" spans="1:5">
      <c r="A136" s="85"/>
      <c r="B136" s="91"/>
      <c r="C136" s="11" t="s">
        <v>66</v>
      </c>
      <c r="D136" s="10"/>
      <c r="E136" s="12" t="s">
        <v>66</v>
      </c>
    </row>
    <row r="137" spans="1:5">
      <c r="A137" s="85"/>
      <c r="B137" s="91"/>
      <c r="C137" s="11" t="s">
        <v>66</v>
      </c>
      <c r="D137" s="10"/>
      <c r="E137" s="12" t="s">
        <v>66</v>
      </c>
    </row>
    <row r="138" spans="1:5">
      <c r="A138" s="85"/>
      <c r="B138" s="91"/>
      <c r="C138" s="11" t="s">
        <v>66</v>
      </c>
      <c r="D138" s="10"/>
      <c r="E138" s="12" t="s">
        <v>66</v>
      </c>
    </row>
    <row r="139" spans="1:5">
      <c r="A139" s="85"/>
      <c r="B139" s="91"/>
      <c r="C139" s="11" t="s">
        <v>66</v>
      </c>
      <c r="D139" s="10"/>
      <c r="E139" s="12" t="s">
        <v>66</v>
      </c>
    </row>
    <row r="140" spans="1:5">
      <c r="A140" s="85"/>
      <c r="B140" s="91"/>
      <c r="C140" s="11" t="s">
        <v>66</v>
      </c>
      <c r="D140" s="10"/>
      <c r="E140" s="12" t="s">
        <v>66</v>
      </c>
    </row>
    <row r="141" spans="1:5">
      <c r="A141" s="86"/>
      <c r="B141" s="92"/>
      <c r="C141" s="11" t="s">
        <v>66</v>
      </c>
      <c r="D141" s="10"/>
      <c r="E141" s="12" t="s">
        <v>66</v>
      </c>
    </row>
    <row r="142" spans="1:5" ht="5.0999999999999996" customHeight="1">
      <c r="A142" s="19"/>
      <c r="B142" s="13"/>
      <c r="C142" s="14"/>
      <c r="D142" s="15"/>
      <c r="E142" s="16"/>
    </row>
    <row r="143" spans="1:5">
      <c r="A143" s="84">
        <v>16</v>
      </c>
      <c r="B143" s="90" t="s">
        <v>25</v>
      </c>
      <c r="C143" s="11" t="s">
        <v>66</v>
      </c>
      <c r="D143" s="10"/>
      <c r="E143" s="12" t="s">
        <v>66</v>
      </c>
    </row>
    <row r="144" spans="1:5">
      <c r="A144" s="85"/>
      <c r="B144" s="91"/>
      <c r="C144" s="11" t="s">
        <v>66</v>
      </c>
      <c r="D144" s="10"/>
      <c r="E144" s="12" t="s">
        <v>66</v>
      </c>
    </row>
    <row r="145" spans="1:5">
      <c r="A145" s="85"/>
      <c r="B145" s="91"/>
      <c r="C145" s="11" t="s">
        <v>66</v>
      </c>
      <c r="D145" s="10"/>
      <c r="E145" s="12" t="s">
        <v>66</v>
      </c>
    </row>
    <row r="146" spans="1:5">
      <c r="A146" s="85"/>
      <c r="B146" s="91"/>
      <c r="C146" s="11" t="s">
        <v>66</v>
      </c>
      <c r="D146" s="10"/>
      <c r="E146" s="12" t="s">
        <v>66</v>
      </c>
    </row>
    <row r="147" spans="1:5">
      <c r="A147" s="85"/>
      <c r="B147" s="91"/>
      <c r="C147" s="11" t="s">
        <v>66</v>
      </c>
      <c r="D147" s="10"/>
      <c r="E147" s="12" t="s">
        <v>66</v>
      </c>
    </row>
    <row r="148" spans="1:5">
      <c r="A148" s="85"/>
      <c r="B148" s="91"/>
      <c r="C148" s="11" t="s">
        <v>66</v>
      </c>
      <c r="D148" s="10"/>
      <c r="E148" s="12" t="s">
        <v>66</v>
      </c>
    </row>
    <row r="149" spans="1:5">
      <c r="A149" s="85"/>
      <c r="B149" s="91"/>
      <c r="C149" s="11" t="s">
        <v>66</v>
      </c>
      <c r="D149" s="10"/>
      <c r="E149" s="12" t="s">
        <v>66</v>
      </c>
    </row>
    <row r="150" spans="1:5">
      <c r="A150" s="86"/>
      <c r="B150" s="92"/>
      <c r="C150" s="11" t="s">
        <v>66</v>
      </c>
      <c r="D150" s="10"/>
      <c r="E150" s="12" t="s">
        <v>66</v>
      </c>
    </row>
    <row r="151" spans="1:5" ht="5.0999999999999996" customHeight="1">
      <c r="A151" s="19"/>
      <c r="B151" s="13"/>
      <c r="C151" s="14"/>
      <c r="D151" s="15"/>
      <c r="E151" s="16"/>
    </row>
    <row r="152" spans="1:5">
      <c r="A152" s="84">
        <v>17</v>
      </c>
      <c r="B152" s="90" t="s">
        <v>26</v>
      </c>
      <c r="C152" s="11" t="s">
        <v>66</v>
      </c>
      <c r="D152" s="10"/>
      <c r="E152" s="12" t="s">
        <v>66</v>
      </c>
    </row>
    <row r="153" spans="1:5">
      <c r="A153" s="85"/>
      <c r="B153" s="91"/>
      <c r="C153" s="11" t="s">
        <v>66</v>
      </c>
      <c r="D153" s="10"/>
      <c r="E153" s="12" t="s">
        <v>66</v>
      </c>
    </row>
    <row r="154" spans="1:5">
      <c r="A154" s="85"/>
      <c r="B154" s="91"/>
      <c r="C154" s="11" t="s">
        <v>66</v>
      </c>
      <c r="D154" s="10"/>
      <c r="E154" s="12" t="s">
        <v>66</v>
      </c>
    </row>
    <row r="155" spans="1:5">
      <c r="A155" s="85"/>
      <c r="B155" s="91"/>
      <c r="C155" s="11" t="s">
        <v>66</v>
      </c>
      <c r="D155" s="10"/>
      <c r="E155" s="12" t="s">
        <v>66</v>
      </c>
    </row>
    <row r="156" spans="1:5">
      <c r="A156" s="85"/>
      <c r="B156" s="91"/>
      <c r="C156" s="11" t="s">
        <v>66</v>
      </c>
      <c r="D156" s="10"/>
      <c r="E156" s="12" t="s">
        <v>66</v>
      </c>
    </row>
    <row r="157" spans="1:5">
      <c r="A157" s="85"/>
      <c r="B157" s="91"/>
      <c r="C157" s="11" t="s">
        <v>66</v>
      </c>
      <c r="D157" s="10"/>
      <c r="E157" s="12" t="s">
        <v>66</v>
      </c>
    </row>
    <row r="158" spans="1:5">
      <c r="A158" s="85"/>
      <c r="B158" s="91"/>
      <c r="C158" s="11" t="s">
        <v>66</v>
      </c>
      <c r="D158" s="10"/>
      <c r="E158" s="12" t="s">
        <v>66</v>
      </c>
    </row>
    <row r="159" spans="1:5">
      <c r="A159" s="86"/>
      <c r="B159" s="92"/>
      <c r="C159" s="11" t="s">
        <v>66</v>
      </c>
      <c r="D159" s="10"/>
      <c r="E159" s="12" t="s">
        <v>66</v>
      </c>
    </row>
    <row r="160" spans="1:5" ht="5.0999999999999996" customHeight="1">
      <c r="D160" s="40"/>
    </row>
    <row r="161" spans="1:5">
      <c r="A161" s="84">
        <v>18</v>
      </c>
      <c r="B161" s="90"/>
      <c r="C161" s="11" t="s">
        <v>66</v>
      </c>
      <c r="D161" s="10"/>
      <c r="E161" s="12" t="s">
        <v>66</v>
      </c>
    </row>
    <row r="162" spans="1:5">
      <c r="A162" s="85"/>
      <c r="B162" s="91"/>
      <c r="C162" s="11" t="s">
        <v>66</v>
      </c>
      <c r="D162" s="10"/>
      <c r="E162" s="12" t="s">
        <v>66</v>
      </c>
    </row>
    <row r="163" spans="1:5">
      <c r="A163" s="85"/>
      <c r="B163" s="91"/>
      <c r="C163" s="11" t="s">
        <v>66</v>
      </c>
      <c r="D163" s="10"/>
      <c r="E163" s="12" t="s">
        <v>66</v>
      </c>
    </row>
    <row r="164" spans="1:5">
      <c r="A164" s="85"/>
      <c r="B164" s="91"/>
      <c r="C164" s="11" t="s">
        <v>66</v>
      </c>
      <c r="D164" s="10"/>
      <c r="E164" s="12" t="s">
        <v>66</v>
      </c>
    </row>
    <row r="165" spans="1:5">
      <c r="A165" s="85"/>
      <c r="B165" s="91"/>
      <c r="C165" s="11" t="s">
        <v>66</v>
      </c>
      <c r="D165" s="10"/>
      <c r="E165" s="12" t="s">
        <v>66</v>
      </c>
    </row>
    <row r="166" spans="1:5">
      <c r="A166" s="85"/>
      <c r="B166" s="91"/>
      <c r="C166" s="11" t="s">
        <v>66</v>
      </c>
      <c r="D166" s="10"/>
      <c r="E166" s="12" t="s">
        <v>66</v>
      </c>
    </row>
    <row r="167" spans="1:5">
      <c r="A167" s="85"/>
      <c r="B167" s="91"/>
      <c r="C167" s="11" t="s">
        <v>66</v>
      </c>
      <c r="D167" s="10"/>
      <c r="E167" s="12" t="s">
        <v>66</v>
      </c>
    </row>
    <row r="168" spans="1:5">
      <c r="A168" s="86"/>
      <c r="B168" s="92"/>
      <c r="C168" s="11" t="s">
        <v>66</v>
      </c>
      <c r="D168" s="10"/>
      <c r="E168" s="12" t="s">
        <v>66</v>
      </c>
    </row>
    <row r="169" spans="1:5" ht="5.0999999999999996" customHeight="1"/>
    <row r="170" spans="1:5">
      <c r="A170" s="84">
        <v>19</v>
      </c>
      <c r="B170" s="90"/>
      <c r="C170" s="11" t="s">
        <v>66</v>
      </c>
      <c r="D170" s="10"/>
      <c r="E170" s="12" t="s">
        <v>66</v>
      </c>
    </row>
    <row r="171" spans="1:5">
      <c r="A171" s="85"/>
      <c r="B171" s="91"/>
      <c r="C171" s="11" t="s">
        <v>66</v>
      </c>
      <c r="D171" s="10"/>
      <c r="E171" s="12" t="s">
        <v>66</v>
      </c>
    </row>
    <row r="172" spans="1:5">
      <c r="A172" s="85"/>
      <c r="B172" s="91"/>
      <c r="C172" s="11" t="s">
        <v>66</v>
      </c>
      <c r="D172" s="10"/>
      <c r="E172" s="12" t="s">
        <v>66</v>
      </c>
    </row>
    <row r="173" spans="1:5">
      <c r="A173" s="85"/>
      <c r="B173" s="91"/>
      <c r="C173" s="11" t="s">
        <v>66</v>
      </c>
      <c r="D173" s="10"/>
      <c r="E173" s="12" t="s">
        <v>66</v>
      </c>
    </row>
    <row r="174" spans="1:5">
      <c r="A174" s="85"/>
      <c r="B174" s="91"/>
      <c r="C174" s="11" t="s">
        <v>66</v>
      </c>
      <c r="D174" s="10"/>
      <c r="E174" s="12" t="s">
        <v>66</v>
      </c>
    </row>
    <row r="175" spans="1:5">
      <c r="A175" s="85"/>
      <c r="B175" s="91"/>
      <c r="C175" s="11" t="s">
        <v>66</v>
      </c>
      <c r="D175" s="10"/>
      <c r="E175" s="12" t="s">
        <v>66</v>
      </c>
    </row>
    <row r="176" spans="1:5">
      <c r="A176" s="85"/>
      <c r="B176" s="91"/>
      <c r="C176" s="11" t="s">
        <v>66</v>
      </c>
      <c r="D176" s="10"/>
      <c r="E176" s="12" t="s">
        <v>66</v>
      </c>
    </row>
    <row r="177" spans="1:5">
      <c r="A177" s="86"/>
      <c r="B177" s="92"/>
      <c r="C177" s="11" t="s">
        <v>66</v>
      </c>
      <c r="D177" s="10"/>
      <c r="E177" s="12" t="s">
        <v>66</v>
      </c>
    </row>
    <row r="178" spans="1:5" ht="5.0999999999999996" customHeight="1"/>
    <row r="179" spans="1:5">
      <c r="A179" s="84">
        <v>20</v>
      </c>
      <c r="B179" s="90"/>
      <c r="C179" s="11" t="s">
        <v>66</v>
      </c>
      <c r="D179" s="10"/>
      <c r="E179" s="12" t="s">
        <v>66</v>
      </c>
    </row>
    <row r="180" spans="1:5">
      <c r="A180" s="85"/>
      <c r="B180" s="91"/>
      <c r="C180" s="11" t="s">
        <v>66</v>
      </c>
      <c r="D180" s="10"/>
      <c r="E180" s="12" t="s">
        <v>66</v>
      </c>
    </row>
    <row r="181" spans="1:5">
      <c r="A181" s="85"/>
      <c r="B181" s="91"/>
      <c r="C181" s="11" t="s">
        <v>66</v>
      </c>
      <c r="D181" s="10"/>
      <c r="E181" s="12" t="s">
        <v>66</v>
      </c>
    </row>
    <row r="182" spans="1:5">
      <c r="A182" s="85"/>
      <c r="B182" s="91"/>
      <c r="C182" s="11" t="s">
        <v>66</v>
      </c>
      <c r="D182" s="10"/>
      <c r="E182" s="12" t="s">
        <v>66</v>
      </c>
    </row>
    <row r="183" spans="1:5">
      <c r="A183" s="85"/>
      <c r="B183" s="91"/>
      <c r="C183" s="11" t="s">
        <v>66</v>
      </c>
      <c r="D183" s="10"/>
      <c r="E183" s="12" t="s">
        <v>66</v>
      </c>
    </row>
    <row r="184" spans="1:5">
      <c r="A184" s="85"/>
      <c r="B184" s="91"/>
      <c r="C184" s="11" t="s">
        <v>66</v>
      </c>
      <c r="D184" s="10"/>
      <c r="E184" s="12" t="s">
        <v>66</v>
      </c>
    </row>
    <row r="185" spans="1:5">
      <c r="A185" s="85"/>
      <c r="B185" s="91"/>
      <c r="C185" s="11" t="s">
        <v>66</v>
      </c>
      <c r="D185" s="10"/>
      <c r="E185" s="12" t="s">
        <v>66</v>
      </c>
    </row>
    <row r="186" spans="1:5">
      <c r="A186" s="86"/>
      <c r="B186" s="92"/>
      <c r="C186" s="11" t="s">
        <v>66</v>
      </c>
      <c r="D186" s="10"/>
      <c r="E186" s="12" t="s">
        <v>66</v>
      </c>
    </row>
    <row r="187" spans="1:5" ht="5.0999999999999996" customHeight="1"/>
    <row r="188" spans="1:5">
      <c r="A188" s="84">
        <v>21</v>
      </c>
      <c r="B188" s="90"/>
      <c r="C188" s="11" t="s">
        <v>66</v>
      </c>
      <c r="D188" s="10"/>
      <c r="E188" s="12" t="s">
        <v>66</v>
      </c>
    </row>
    <row r="189" spans="1:5">
      <c r="A189" s="85"/>
      <c r="B189" s="91"/>
      <c r="C189" s="11" t="s">
        <v>66</v>
      </c>
      <c r="D189" s="10"/>
      <c r="E189" s="12" t="s">
        <v>66</v>
      </c>
    </row>
    <row r="190" spans="1:5">
      <c r="A190" s="85"/>
      <c r="B190" s="91"/>
      <c r="C190" s="11" t="s">
        <v>66</v>
      </c>
      <c r="D190" s="10"/>
      <c r="E190" s="12" t="s">
        <v>66</v>
      </c>
    </row>
    <row r="191" spans="1:5">
      <c r="A191" s="85"/>
      <c r="B191" s="91"/>
      <c r="C191" s="11" t="s">
        <v>66</v>
      </c>
      <c r="D191" s="10"/>
      <c r="E191" s="12" t="s">
        <v>66</v>
      </c>
    </row>
    <row r="192" spans="1:5">
      <c r="A192" s="85"/>
      <c r="B192" s="91"/>
      <c r="C192" s="11" t="s">
        <v>66</v>
      </c>
      <c r="D192" s="10"/>
      <c r="E192" s="12" t="s">
        <v>66</v>
      </c>
    </row>
    <row r="193" spans="1:5">
      <c r="A193" s="85"/>
      <c r="B193" s="91"/>
      <c r="C193" s="11" t="s">
        <v>66</v>
      </c>
      <c r="D193" s="10"/>
      <c r="E193" s="12" t="s">
        <v>66</v>
      </c>
    </row>
    <row r="194" spans="1:5">
      <c r="A194" s="85"/>
      <c r="B194" s="91"/>
      <c r="C194" s="11" t="s">
        <v>66</v>
      </c>
      <c r="D194" s="10"/>
      <c r="E194" s="12" t="s">
        <v>66</v>
      </c>
    </row>
    <row r="195" spans="1:5">
      <c r="A195" s="86"/>
      <c r="B195" s="92"/>
      <c r="C195" s="11" t="s">
        <v>66</v>
      </c>
      <c r="D195" s="10"/>
      <c r="E195" s="12" t="s">
        <v>66</v>
      </c>
    </row>
    <row r="196" spans="1:5" ht="5.0999999999999996" customHeight="1"/>
    <row r="197" spans="1:5">
      <c r="A197" s="84">
        <v>22</v>
      </c>
      <c r="B197" s="90"/>
      <c r="C197" s="11" t="s">
        <v>66</v>
      </c>
      <c r="D197" s="10"/>
      <c r="E197" s="12" t="s">
        <v>66</v>
      </c>
    </row>
    <row r="198" spans="1:5">
      <c r="A198" s="85"/>
      <c r="B198" s="91"/>
      <c r="C198" s="11" t="s">
        <v>66</v>
      </c>
      <c r="D198" s="10"/>
      <c r="E198" s="12" t="s">
        <v>66</v>
      </c>
    </row>
    <row r="199" spans="1:5">
      <c r="A199" s="85"/>
      <c r="B199" s="91"/>
      <c r="C199" s="11" t="s">
        <v>66</v>
      </c>
      <c r="D199" s="10"/>
      <c r="E199" s="12" t="s">
        <v>66</v>
      </c>
    </row>
    <row r="200" spans="1:5">
      <c r="A200" s="85"/>
      <c r="B200" s="91"/>
      <c r="C200" s="11" t="s">
        <v>66</v>
      </c>
      <c r="D200" s="10"/>
      <c r="E200" s="12" t="s">
        <v>66</v>
      </c>
    </row>
    <row r="201" spans="1:5">
      <c r="A201" s="85"/>
      <c r="B201" s="91"/>
      <c r="C201" s="11" t="s">
        <v>66</v>
      </c>
      <c r="D201" s="10"/>
      <c r="E201" s="12" t="s">
        <v>66</v>
      </c>
    </row>
    <row r="202" spans="1:5">
      <c r="A202" s="85"/>
      <c r="B202" s="91"/>
      <c r="C202" s="11" t="s">
        <v>66</v>
      </c>
      <c r="D202" s="10"/>
      <c r="E202" s="12" t="s">
        <v>66</v>
      </c>
    </row>
    <row r="203" spans="1:5">
      <c r="A203" s="85"/>
      <c r="B203" s="91"/>
      <c r="C203" s="11" t="s">
        <v>66</v>
      </c>
      <c r="D203" s="10"/>
      <c r="E203" s="12" t="s">
        <v>66</v>
      </c>
    </row>
    <row r="204" spans="1:5">
      <c r="A204" s="86"/>
      <c r="B204" s="92"/>
      <c r="C204" s="11" t="s">
        <v>66</v>
      </c>
      <c r="D204" s="10"/>
      <c r="E204" s="12" t="s">
        <v>66</v>
      </c>
    </row>
    <row r="205" spans="1:5" ht="5.0999999999999996" customHeight="1"/>
    <row r="206" spans="1:5">
      <c r="A206" s="84">
        <v>23</v>
      </c>
      <c r="B206" s="90"/>
      <c r="C206" s="11" t="s">
        <v>66</v>
      </c>
      <c r="D206" s="10"/>
      <c r="E206" s="12" t="s">
        <v>66</v>
      </c>
    </row>
    <row r="207" spans="1:5">
      <c r="A207" s="85"/>
      <c r="B207" s="91"/>
      <c r="C207" s="11" t="s">
        <v>66</v>
      </c>
      <c r="D207" s="10"/>
      <c r="E207" s="12" t="s">
        <v>66</v>
      </c>
    </row>
    <row r="208" spans="1:5">
      <c r="A208" s="85"/>
      <c r="B208" s="91"/>
      <c r="C208" s="11" t="s">
        <v>66</v>
      </c>
      <c r="D208" s="10"/>
      <c r="E208" s="12" t="s">
        <v>66</v>
      </c>
    </row>
    <row r="209" spans="1:5">
      <c r="A209" s="85"/>
      <c r="B209" s="91"/>
      <c r="C209" s="11" t="s">
        <v>66</v>
      </c>
      <c r="D209" s="10"/>
      <c r="E209" s="12" t="s">
        <v>66</v>
      </c>
    </row>
    <row r="210" spans="1:5">
      <c r="A210" s="85"/>
      <c r="B210" s="91"/>
      <c r="C210" s="11" t="s">
        <v>66</v>
      </c>
      <c r="D210" s="10"/>
      <c r="E210" s="12" t="s">
        <v>66</v>
      </c>
    </row>
    <row r="211" spans="1:5">
      <c r="A211" s="85"/>
      <c r="B211" s="91"/>
      <c r="C211" s="11" t="s">
        <v>66</v>
      </c>
      <c r="D211" s="10"/>
      <c r="E211" s="12" t="s">
        <v>66</v>
      </c>
    </row>
    <row r="212" spans="1:5">
      <c r="A212" s="85"/>
      <c r="B212" s="91"/>
      <c r="C212" s="11" t="s">
        <v>66</v>
      </c>
      <c r="D212" s="10"/>
      <c r="E212" s="12" t="s">
        <v>66</v>
      </c>
    </row>
    <row r="213" spans="1:5">
      <c r="A213" s="86"/>
      <c r="B213" s="92"/>
      <c r="C213" s="11" t="s">
        <v>66</v>
      </c>
      <c r="D213" s="10"/>
      <c r="E213" s="12" t="s">
        <v>66</v>
      </c>
    </row>
    <row r="214" spans="1:5" ht="5.0999999999999996" customHeight="1"/>
    <row r="215" spans="1:5">
      <c r="A215" s="84">
        <v>24</v>
      </c>
      <c r="B215" s="90"/>
      <c r="C215" s="11" t="s">
        <v>66</v>
      </c>
      <c r="D215" s="10"/>
      <c r="E215" s="12" t="s">
        <v>66</v>
      </c>
    </row>
    <row r="216" spans="1:5">
      <c r="A216" s="85"/>
      <c r="B216" s="91"/>
      <c r="C216" s="11" t="s">
        <v>66</v>
      </c>
      <c r="D216" s="10"/>
      <c r="E216" s="12" t="s">
        <v>66</v>
      </c>
    </row>
    <row r="217" spans="1:5">
      <c r="A217" s="85"/>
      <c r="B217" s="91"/>
      <c r="C217" s="11" t="s">
        <v>66</v>
      </c>
      <c r="D217" s="10"/>
      <c r="E217" s="12" t="s">
        <v>66</v>
      </c>
    </row>
    <row r="218" spans="1:5">
      <c r="A218" s="85"/>
      <c r="B218" s="91"/>
      <c r="C218" s="11" t="s">
        <v>66</v>
      </c>
      <c r="D218" s="10"/>
      <c r="E218" s="12" t="s">
        <v>66</v>
      </c>
    </row>
    <row r="219" spans="1:5">
      <c r="A219" s="85"/>
      <c r="B219" s="91"/>
      <c r="C219" s="11" t="s">
        <v>66</v>
      </c>
      <c r="D219" s="10"/>
      <c r="E219" s="12" t="s">
        <v>66</v>
      </c>
    </row>
    <row r="220" spans="1:5">
      <c r="A220" s="85"/>
      <c r="B220" s="91"/>
      <c r="C220" s="11" t="s">
        <v>66</v>
      </c>
      <c r="D220" s="10"/>
      <c r="E220" s="12" t="s">
        <v>66</v>
      </c>
    </row>
    <row r="221" spans="1:5">
      <c r="A221" s="85"/>
      <c r="B221" s="91"/>
      <c r="C221" s="11" t="s">
        <v>66</v>
      </c>
      <c r="D221" s="10"/>
      <c r="E221" s="12" t="s">
        <v>66</v>
      </c>
    </row>
    <row r="222" spans="1:5">
      <c r="A222" s="86"/>
      <c r="B222" s="92"/>
      <c r="C222" s="11" t="s">
        <v>66</v>
      </c>
      <c r="D222" s="10"/>
      <c r="E222" s="12" t="s">
        <v>66</v>
      </c>
    </row>
    <row r="223" spans="1:5" ht="5.0999999999999996" customHeight="1"/>
    <row r="224" spans="1:5">
      <c r="A224" s="84">
        <v>25</v>
      </c>
      <c r="B224" s="90"/>
      <c r="C224" s="11" t="s">
        <v>66</v>
      </c>
      <c r="D224" s="10"/>
      <c r="E224" s="12" t="s">
        <v>66</v>
      </c>
    </row>
    <row r="225" spans="1:5">
      <c r="A225" s="85"/>
      <c r="B225" s="91"/>
      <c r="C225" s="11" t="s">
        <v>66</v>
      </c>
      <c r="D225" s="10"/>
      <c r="E225" s="12" t="s">
        <v>66</v>
      </c>
    </row>
    <row r="226" spans="1:5">
      <c r="A226" s="85"/>
      <c r="B226" s="91"/>
      <c r="C226" s="11" t="s">
        <v>66</v>
      </c>
      <c r="D226" s="10"/>
      <c r="E226" s="12" t="s">
        <v>66</v>
      </c>
    </row>
    <row r="227" spans="1:5">
      <c r="A227" s="85"/>
      <c r="B227" s="91"/>
      <c r="C227" s="11" t="s">
        <v>66</v>
      </c>
      <c r="D227" s="10"/>
      <c r="E227" s="12" t="s">
        <v>66</v>
      </c>
    </row>
    <row r="228" spans="1:5">
      <c r="A228" s="85"/>
      <c r="B228" s="91"/>
      <c r="C228" s="11" t="s">
        <v>66</v>
      </c>
      <c r="D228" s="10"/>
      <c r="E228" s="12" t="s">
        <v>66</v>
      </c>
    </row>
    <row r="229" spans="1:5">
      <c r="A229" s="85"/>
      <c r="B229" s="91"/>
      <c r="C229" s="11" t="s">
        <v>66</v>
      </c>
      <c r="D229" s="10"/>
      <c r="E229" s="12" t="s">
        <v>66</v>
      </c>
    </row>
    <row r="230" spans="1:5">
      <c r="A230" s="85"/>
      <c r="B230" s="91"/>
      <c r="C230" s="11" t="s">
        <v>66</v>
      </c>
      <c r="D230" s="10"/>
      <c r="E230" s="12" t="s">
        <v>66</v>
      </c>
    </row>
    <row r="231" spans="1:5">
      <c r="A231" s="86"/>
      <c r="B231" s="92"/>
      <c r="C231" s="11" t="s">
        <v>66</v>
      </c>
      <c r="D231" s="10"/>
      <c r="E231" s="12" t="s">
        <v>66</v>
      </c>
    </row>
    <row r="232" spans="1:5" ht="5.0999999999999996" customHeight="1"/>
    <row r="233" spans="1:5">
      <c r="A233" s="84">
        <v>26</v>
      </c>
      <c r="B233" s="90"/>
      <c r="C233" s="11" t="s">
        <v>66</v>
      </c>
      <c r="D233" s="10"/>
      <c r="E233" s="12" t="s">
        <v>66</v>
      </c>
    </row>
    <row r="234" spans="1:5">
      <c r="A234" s="85"/>
      <c r="B234" s="91"/>
      <c r="C234" s="11" t="s">
        <v>66</v>
      </c>
      <c r="D234" s="10"/>
      <c r="E234" s="12" t="s">
        <v>66</v>
      </c>
    </row>
    <row r="235" spans="1:5">
      <c r="A235" s="85"/>
      <c r="B235" s="91"/>
      <c r="C235" s="11" t="s">
        <v>66</v>
      </c>
      <c r="D235" s="10"/>
      <c r="E235" s="12" t="s">
        <v>66</v>
      </c>
    </row>
    <row r="236" spans="1:5">
      <c r="A236" s="85"/>
      <c r="B236" s="91"/>
      <c r="C236" s="11" t="s">
        <v>66</v>
      </c>
      <c r="D236" s="10"/>
      <c r="E236" s="12" t="s">
        <v>66</v>
      </c>
    </row>
    <row r="237" spans="1:5">
      <c r="A237" s="85"/>
      <c r="B237" s="91"/>
      <c r="C237" s="11" t="s">
        <v>66</v>
      </c>
      <c r="D237" s="10"/>
      <c r="E237" s="12" t="s">
        <v>66</v>
      </c>
    </row>
    <row r="238" spans="1:5">
      <c r="A238" s="85"/>
      <c r="B238" s="91"/>
      <c r="C238" s="11" t="s">
        <v>66</v>
      </c>
      <c r="D238" s="10"/>
      <c r="E238" s="12" t="s">
        <v>66</v>
      </c>
    </row>
    <row r="239" spans="1:5">
      <c r="A239" s="85"/>
      <c r="B239" s="91"/>
      <c r="C239" s="11" t="s">
        <v>66</v>
      </c>
      <c r="D239" s="10"/>
      <c r="E239" s="12" t="s">
        <v>66</v>
      </c>
    </row>
    <row r="240" spans="1:5">
      <c r="A240" s="86"/>
      <c r="B240" s="92"/>
      <c r="C240" s="11" t="s">
        <v>66</v>
      </c>
      <c r="D240" s="10"/>
      <c r="E240" s="12" t="s">
        <v>66</v>
      </c>
    </row>
    <row r="241" spans="1:5" ht="5.0999999999999996" customHeight="1"/>
    <row r="242" spans="1:5">
      <c r="A242" s="84">
        <v>27</v>
      </c>
      <c r="B242" s="90"/>
      <c r="C242" s="11" t="s">
        <v>66</v>
      </c>
      <c r="D242" s="10"/>
      <c r="E242" s="12" t="s">
        <v>66</v>
      </c>
    </row>
    <row r="243" spans="1:5">
      <c r="A243" s="85"/>
      <c r="B243" s="91"/>
      <c r="C243" s="11" t="s">
        <v>66</v>
      </c>
      <c r="D243" s="10"/>
      <c r="E243" s="12" t="s">
        <v>66</v>
      </c>
    </row>
    <row r="244" spans="1:5">
      <c r="A244" s="85"/>
      <c r="B244" s="91"/>
      <c r="C244" s="11" t="s">
        <v>66</v>
      </c>
      <c r="D244" s="10"/>
      <c r="E244" s="12" t="s">
        <v>66</v>
      </c>
    </row>
    <row r="245" spans="1:5">
      <c r="A245" s="85"/>
      <c r="B245" s="91"/>
      <c r="C245" s="11" t="s">
        <v>66</v>
      </c>
      <c r="D245" s="10"/>
      <c r="E245" s="12" t="s">
        <v>66</v>
      </c>
    </row>
    <row r="246" spans="1:5">
      <c r="A246" s="85"/>
      <c r="B246" s="91"/>
      <c r="C246" s="11" t="s">
        <v>66</v>
      </c>
      <c r="D246" s="10"/>
      <c r="E246" s="12" t="s">
        <v>66</v>
      </c>
    </row>
    <row r="247" spans="1:5">
      <c r="A247" s="85"/>
      <c r="B247" s="91"/>
      <c r="C247" s="11" t="s">
        <v>66</v>
      </c>
      <c r="D247" s="10"/>
      <c r="E247" s="12" t="s">
        <v>66</v>
      </c>
    </row>
    <row r="248" spans="1:5">
      <c r="A248" s="85"/>
      <c r="B248" s="91"/>
      <c r="C248" s="11" t="s">
        <v>66</v>
      </c>
      <c r="D248" s="10"/>
      <c r="E248" s="12" t="s">
        <v>66</v>
      </c>
    </row>
    <row r="249" spans="1:5">
      <c r="A249" s="86"/>
      <c r="B249" s="92"/>
      <c r="C249" s="11" t="s">
        <v>66</v>
      </c>
      <c r="D249" s="10"/>
      <c r="E249" s="12" t="s">
        <v>66</v>
      </c>
    </row>
    <row r="250" spans="1:5" ht="5.0999999999999996" customHeight="1"/>
    <row r="251" spans="1:5">
      <c r="A251" s="84">
        <v>28</v>
      </c>
      <c r="B251" s="90"/>
      <c r="C251" s="11" t="s">
        <v>66</v>
      </c>
      <c r="D251" s="10"/>
      <c r="E251" s="12" t="s">
        <v>66</v>
      </c>
    </row>
    <row r="252" spans="1:5">
      <c r="A252" s="85"/>
      <c r="B252" s="91"/>
      <c r="C252" s="11" t="s">
        <v>66</v>
      </c>
      <c r="D252" s="10"/>
      <c r="E252" s="12" t="s">
        <v>66</v>
      </c>
    </row>
    <row r="253" spans="1:5">
      <c r="A253" s="85"/>
      <c r="B253" s="91"/>
      <c r="C253" s="11" t="s">
        <v>66</v>
      </c>
      <c r="D253" s="10"/>
      <c r="E253" s="12" t="s">
        <v>66</v>
      </c>
    </row>
    <row r="254" spans="1:5">
      <c r="A254" s="85"/>
      <c r="B254" s="91"/>
      <c r="C254" s="11" t="s">
        <v>66</v>
      </c>
      <c r="D254" s="10"/>
      <c r="E254" s="12" t="s">
        <v>66</v>
      </c>
    </row>
    <row r="255" spans="1:5">
      <c r="A255" s="85"/>
      <c r="B255" s="91"/>
      <c r="C255" s="11" t="s">
        <v>66</v>
      </c>
      <c r="D255" s="10"/>
      <c r="E255" s="12" t="s">
        <v>66</v>
      </c>
    </row>
    <row r="256" spans="1:5">
      <c r="A256" s="85"/>
      <c r="B256" s="91"/>
      <c r="C256" s="11" t="s">
        <v>66</v>
      </c>
      <c r="D256" s="10"/>
      <c r="E256" s="12" t="s">
        <v>66</v>
      </c>
    </row>
    <row r="257" spans="1:5">
      <c r="A257" s="85"/>
      <c r="B257" s="91"/>
      <c r="C257" s="11" t="s">
        <v>66</v>
      </c>
      <c r="D257" s="10"/>
      <c r="E257" s="12" t="s">
        <v>66</v>
      </c>
    </row>
    <row r="258" spans="1:5">
      <c r="A258" s="86"/>
      <c r="B258" s="92"/>
      <c r="C258" s="11" t="s">
        <v>66</v>
      </c>
      <c r="D258" s="10"/>
      <c r="E258" s="12" t="s">
        <v>66</v>
      </c>
    </row>
    <row r="259" spans="1:5" ht="5.0999999999999996" customHeight="1"/>
    <row r="260" spans="1:5">
      <c r="A260" s="84">
        <v>29</v>
      </c>
      <c r="B260" s="90"/>
      <c r="C260" s="11" t="s">
        <v>66</v>
      </c>
      <c r="D260" s="10"/>
      <c r="E260" s="12" t="s">
        <v>66</v>
      </c>
    </row>
    <row r="261" spans="1:5">
      <c r="A261" s="85"/>
      <c r="B261" s="91"/>
      <c r="C261" s="11" t="s">
        <v>66</v>
      </c>
      <c r="D261" s="10"/>
      <c r="E261" s="12" t="s">
        <v>66</v>
      </c>
    </row>
    <row r="262" spans="1:5">
      <c r="A262" s="85"/>
      <c r="B262" s="91"/>
      <c r="C262" s="11" t="s">
        <v>66</v>
      </c>
      <c r="D262" s="10"/>
      <c r="E262" s="12" t="s">
        <v>66</v>
      </c>
    </row>
    <row r="263" spans="1:5">
      <c r="A263" s="85"/>
      <c r="B263" s="91"/>
      <c r="C263" s="11" t="s">
        <v>66</v>
      </c>
      <c r="D263" s="10"/>
      <c r="E263" s="12" t="s">
        <v>66</v>
      </c>
    </row>
    <row r="264" spans="1:5">
      <c r="A264" s="85"/>
      <c r="B264" s="91"/>
      <c r="C264" s="11" t="s">
        <v>66</v>
      </c>
      <c r="D264" s="10"/>
      <c r="E264" s="12" t="s">
        <v>66</v>
      </c>
    </row>
    <row r="265" spans="1:5">
      <c r="A265" s="85"/>
      <c r="B265" s="91"/>
      <c r="C265" s="11" t="s">
        <v>66</v>
      </c>
      <c r="D265" s="10"/>
      <c r="E265" s="12" t="s">
        <v>66</v>
      </c>
    </row>
    <row r="266" spans="1:5">
      <c r="A266" s="85"/>
      <c r="B266" s="91"/>
      <c r="C266" s="11" t="s">
        <v>66</v>
      </c>
      <c r="D266" s="10"/>
      <c r="E266" s="12" t="s">
        <v>66</v>
      </c>
    </row>
    <row r="267" spans="1:5">
      <c r="A267" s="86"/>
      <c r="B267" s="92"/>
      <c r="C267" s="11" t="s">
        <v>66</v>
      </c>
      <c r="D267" s="10"/>
      <c r="E267" s="12" t="s">
        <v>66</v>
      </c>
    </row>
  </sheetData>
  <sheetProtection sheet="1" objects="1" scenarios="1" selectLockedCells="1"/>
  <mergeCells count="68">
    <mergeCell ref="A242:A249"/>
    <mergeCell ref="B242:B249"/>
    <mergeCell ref="A251:A258"/>
    <mergeCell ref="B251:B258"/>
    <mergeCell ref="A260:A267"/>
    <mergeCell ref="B260:B267"/>
    <mergeCell ref="A215:A222"/>
    <mergeCell ref="B215:B222"/>
    <mergeCell ref="A224:A231"/>
    <mergeCell ref="B224:B231"/>
    <mergeCell ref="A233:A240"/>
    <mergeCell ref="B233:B240"/>
    <mergeCell ref="A188:A195"/>
    <mergeCell ref="B188:B195"/>
    <mergeCell ref="A197:A204"/>
    <mergeCell ref="B197:B204"/>
    <mergeCell ref="A206:A213"/>
    <mergeCell ref="B206:B213"/>
    <mergeCell ref="A161:A168"/>
    <mergeCell ref="B161:B168"/>
    <mergeCell ref="A170:A177"/>
    <mergeCell ref="B170:B177"/>
    <mergeCell ref="A179:A186"/>
    <mergeCell ref="B179:B186"/>
    <mergeCell ref="A116:A123"/>
    <mergeCell ref="A125:A132"/>
    <mergeCell ref="A134:A141"/>
    <mergeCell ref="A143:A150"/>
    <mergeCell ref="A152:A159"/>
    <mergeCell ref="B125:B132"/>
    <mergeCell ref="B134:B141"/>
    <mergeCell ref="B143:B150"/>
    <mergeCell ref="B152:B159"/>
    <mergeCell ref="A17:A24"/>
    <mergeCell ref="A26:A33"/>
    <mergeCell ref="A35:A42"/>
    <mergeCell ref="A44:A51"/>
    <mergeCell ref="A53:A60"/>
    <mergeCell ref="A62:A69"/>
    <mergeCell ref="A71:A78"/>
    <mergeCell ref="A80:A87"/>
    <mergeCell ref="A89:A96"/>
    <mergeCell ref="A98:A105"/>
    <mergeCell ref="A107:A114"/>
    <mergeCell ref="B80:B87"/>
    <mergeCell ref="B89:B96"/>
    <mergeCell ref="B98:B105"/>
    <mergeCell ref="B107:B114"/>
    <mergeCell ref="B116:B123"/>
    <mergeCell ref="B44:B51"/>
    <mergeCell ref="B53:B60"/>
    <mergeCell ref="B62:B69"/>
    <mergeCell ref="B71:B78"/>
    <mergeCell ref="B8:B15"/>
    <mergeCell ref="A8:A15"/>
    <mergeCell ref="B17:B24"/>
    <mergeCell ref="B26:B33"/>
    <mergeCell ref="B35:B42"/>
    <mergeCell ref="E5:E6"/>
    <mergeCell ref="C1:E1"/>
    <mergeCell ref="C2:E2"/>
    <mergeCell ref="A1:B2"/>
    <mergeCell ref="A3:E3"/>
    <mergeCell ref="B4:B6"/>
    <mergeCell ref="C4:E4"/>
    <mergeCell ref="A4:A6"/>
    <mergeCell ref="C5:C6"/>
    <mergeCell ref="D5:D6"/>
  </mergeCells>
  <dataValidations count="5">
    <dataValidation type="list" allowBlank="1" showInputMessage="1" showErrorMessage="1" sqref="E62:E69 E53:E60 E71:E78 E80:E87 E89:E96 E98:E105 E107:E114 E116:E123 E125:E132 E134:E141 E143:E150 C43 E8:E51 C34 C25 E152:E159 E161:E168 E170:E177 E179:E186 E188:E195 E197:E204 E206:E213 E215:E222 E224:E231 E233:E240 E242:E249 E251:E258 E260:E267" xr:uid="{00000000-0002-0000-0200-000000000000}">
      <formula1>Opciones</formula1>
    </dataValidation>
    <dataValidation type="list" allowBlank="1" showInputMessage="1" showErrorMessage="1" sqref="C8:C15 C17:C24 C26:C33 C35:C42 C44:C51 C53:C60 C62:C69 C71:C78 C80:C87 C89:C96 C98:C105 C107:C114 C116:C123 C125:C132 C134:C141 C143:C150 C152:C159 C161:C168 C170:C177 C179:C186 C188:C195 C197:C204 C206:C213 C215:C222 C224:C231 C233:C240 C242:C249 C251:C258 C260:C267" xr:uid="{00000000-0002-0000-0200-000001000000}">
      <formula1>Cargos</formula1>
    </dataValidation>
    <dataValidation type="whole" operator="equal" showInputMessage="1" showErrorMessage="1" sqref="A8:A15" xr:uid="{00000000-0002-0000-0200-000002000000}">
      <formula1>1</formula1>
    </dataValidation>
    <dataValidation type="whole" operator="equal" allowBlank="1" showInputMessage="1" showErrorMessage="1" sqref="A17:A24" xr:uid="{00000000-0002-0000-0200-000003000000}">
      <formula1>2</formula1>
    </dataValidation>
    <dataValidation showInputMessage="1" showErrorMessage="1" sqref="C2:E2" xr:uid="{00000000-0002-0000-0200-000004000000}"/>
  </dataValidations>
  <printOptions horizontalCentered="1"/>
  <pageMargins left="0.70866141732283472" right="0.70866141732283472" top="0.74803149606299213" bottom="0.74803149606299213" header="0.31496062992125984" footer="0.31496062992125984"/>
  <pageSetup scale="82" orientation="portrait" r:id="rId1"/>
  <rowBreaks count="2" manualBreakCount="2">
    <brk id="60" max="5" man="1"/>
    <brk id="123"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Button 2">
              <controlPr locked="0" defaultSize="0" print="0" autoFill="0" autoPict="0" macro="[0]!Siguiente3">
                <anchor moveWithCells="1" sizeWithCells="1">
                  <from>
                    <xdr:col>3</xdr:col>
                    <xdr:colOff>2295525</xdr:colOff>
                    <xdr:row>2</xdr:row>
                    <xdr:rowOff>114300</xdr:rowOff>
                  </from>
                  <to>
                    <xdr:col>4</xdr:col>
                    <xdr:colOff>752475</xdr:colOff>
                    <xdr:row>2</xdr:row>
                    <xdr:rowOff>390525</xdr:rowOff>
                  </to>
                </anchor>
              </controlPr>
            </control>
          </mc:Choice>
        </mc:AlternateContent>
        <mc:AlternateContent xmlns:mc="http://schemas.openxmlformats.org/markup-compatibility/2006">
          <mc:Choice Requires="x14">
            <control shapeId="3075" r:id="rId5" name="Button 3">
              <controlPr locked="0" defaultSize="0" print="0" autoFill="0" autoPict="0" macro="[0]!Siguiente1">
                <anchor moveWithCells="1" sizeWithCells="1">
                  <from>
                    <xdr:col>3</xdr:col>
                    <xdr:colOff>1228725</xdr:colOff>
                    <xdr:row>2</xdr:row>
                    <xdr:rowOff>123825</xdr:rowOff>
                  </from>
                  <to>
                    <xdr:col>3</xdr:col>
                    <xdr:colOff>2247900</xdr:colOff>
                    <xdr:row>2</xdr:row>
                    <xdr:rowOff>400050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B18"/>
  <sheetViews>
    <sheetView workbookViewId="0">
      <selection activeCell="H22" sqref="H22"/>
    </sheetView>
  </sheetViews>
  <sheetFormatPr baseColWidth="10" defaultRowHeight="15"/>
  <cols>
    <col min="1" max="1" width="16.85546875" customWidth="1"/>
    <col min="2" max="2" width="35" customWidth="1"/>
  </cols>
  <sheetData>
    <row r="1" spans="1:2">
      <c r="A1" s="7" t="s">
        <v>63</v>
      </c>
      <c r="B1" s="7" t="s">
        <v>77</v>
      </c>
    </row>
    <row r="2" spans="1:2">
      <c r="A2" s="8" t="s">
        <v>66</v>
      </c>
      <c r="B2" s="9" t="s">
        <v>66</v>
      </c>
    </row>
    <row r="3" spans="1:2">
      <c r="A3" s="6" t="s">
        <v>64</v>
      </c>
      <c r="B3" s="9" t="s">
        <v>80</v>
      </c>
    </row>
    <row r="4" spans="1:2">
      <c r="A4" s="6" t="s">
        <v>61</v>
      </c>
      <c r="B4" s="9" t="s">
        <v>81</v>
      </c>
    </row>
    <row r="5" spans="1:2">
      <c r="A5" s="6" t="s">
        <v>62</v>
      </c>
      <c r="B5" s="9" t="s">
        <v>86</v>
      </c>
    </row>
    <row r="6" spans="1:2">
      <c r="A6" s="6" t="s">
        <v>65</v>
      </c>
      <c r="B6" s="9" t="s">
        <v>82</v>
      </c>
    </row>
    <row r="7" spans="1:2">
      <c r="A7" s="6" t="s">
        <v>67</v>
      </c>
      <c r="B7" s="9" t="s">
        <v>84</v>
      </c>
    </row>
    <row r="8" spans="1:2">
      <c r="A8" s="6" t="s">
        <v>68</v>
      </c>
      <c r="B8" s="9" t="s">
        <v>87</v>
      </c>
    </row>
    <row r="9" spans="1:2">
      <c r="A9" s="6" t="s">
        <v>69</v>
      </c>
      <c r="B9" s="9" t="s">
        <v>88</v>
      </c>
    </row>
    <row r="10" spans="1:2">
      <c r="A10" s="6" t="s">
        <v>70</v>
      </c>
      <c r="B10" s="9" t="s">
        <v>89</v>
      </c>
    </row>
    <row r="11" spans="1:2">
      <c r="A11" s="6" t="s">
        <v>71</v>
      </c>
      <c r="B11" s="9"/>
    </row>
    <row r="12" spans="1:2">
      <c r="A12" s="6" t="s">
        <v>72</v>
      </c>
      <c r="B12" s="9" t="s">
        <v>94</v>
      </c>
    </row>
    <row r="13" spans="1:2">
      <c r="A13" s="6" t="s">
        <v>73</v>
      </c>
      <c r="B13" s="9" t="s">
        <v>47</v>
      </c>
    </row>
    <row r="14" spans="1:2">
      <c r="A14" s="6" t="s">
        <v>74</v>
      </c>
      <c r="B14" s="9"/>
    </row>
    <row r="15" spans="1:2">
      <c r="A15" s="6" t="s">
        <v>75</v>
      </c>
      <c r="B15" s="9"/>
    </row>
    <row r="16" spans="1:2">
      <c r="A16" s="6" t="s">
        <v>99</v>
      </c>
      <c r="B16" s="9"/>
    </row>
    <row r="17" spans="1:2">
      <c r="A17" s="6" t="s">
        <v>76</v>
      </c>
      <c r="B17" s="9"/>
    </row>
    <row r="18" spans="1:2">
      <c r="A18" s="6" t="s">
        <v>78</v>
      </c>
      <c r="B18"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31859B"/>
  </sheetPr>
  <dimension ref="A1:Y48"/>
  <sheetViews>
    <sheetView showGridLines="0" zoomScale="90" zoomScaleNormal="90" zoomScaleSheetLayoutView="100" workbookViewId="0">
      <pane ySplit="6" topLeftCell="A7" activePane="bottomLeft" state="frozen"/>
      <selection activeCell="J6" sqref="J6"/>
      <selection pane="bottomLeft" activeCell="C7" sqref="C7:S23"/>
    </sheetView>
  </sheetViews>
  <sheetFormatPr baseColWidth="10" defaultColWidth="0" defaultRowHeight="15.75" zeroHeight="1"/>
  <cols>
    <col min="1" max="1" width="4.85546875" style="22" hidden="1" customWidth="1"/>
    <col min="2" max="2" width="6" style="36" customWidth="1"/>
    <col min="3" max="3" width="24.28515625" style="32" customWidth="1"/>
    <col min="4" max="4" width="14.85546875" style="32" customWidth="1"/>
    <col min="5" max="5" width="15.85546875" style="32" customWidth="1"/>
    <col min="6" max="6" width="16" style="32" customWidth="1"/>
    <col min="7" max="7" width="16.5703125" style="32" customWidth="1"/>
    <col min="8" max="8" width="13.85546875" style="32" customWidth="1"/>
    <col min="9" max="9" width="15.140625" style="32" customWidth="1"/>
    <col min="10" max="10" width="16.28515625" style="32" customWidth="1"/>
    <col min="11" max="11" width="34.85546875" style="33" customWidth="1"/>
    <col min="12" max="12" width="68.42578125" style="33" customWidth="1"/>
    <col min="13" max="13" width="21.42578125" style="32" customWidth="1"/>
    <col min="14" max="14" width="15.7109375" style="32" customWidth="1"/>
    <col min="15" max="15" width="16.140625" style="32" customWidth="1"/>
    <col min="16" max="16" width="16.28515625" style="32" customWidth="1"/>
    <col min="17" max="17" width="8.28515625" style="32" customWidth="1"/>
    <col min="18" max="18" width="19.28515625" style="32" customWidth="1"/>
    <col min="19" max="19" width="41" style="32" customWidth="1"/>
    <col min="20" max="20" width="28" style="32" customWidth="1"/>
    <col min="21" max="25" width="28" style="32" hidden="1" customWidth="1"/>
    <col min="26" max="16384" width="11.42578125" style="35" hidden="1"/>
  </cols>
  <sheetData>
    <row r="1" spans="1:25" ht="30.75" customHeight="1">
      <c r="B1" s="102"/>
      <c r="C1" s="102"/>
      <c r="D1" s="99" t="s">
        <v>48</v>
      </c>
      <c r="E1" s="100"/>
      <c r="F1" s="100"/>
      <c r="G1" s="100"/>
      <c r="H1" s="100"/>
      <c r="I1" s="100"/>
      <c r="J1" s="100"/>
      <c r="K1" s="100"/>
      <c r="L1" s="100"/>
      <c r="M1" s="100"/>
      <c r="N1" s="100"/>
      <c r="O1" s="100"/>
      <c r="P1" s="100"/>
      <c r="Q1" s="100"/>
      <c r="R1" s="100"/>
      <c r="S1" s="100"/>
      <c r="T1" s="101"/>
    </row>
    <row r="2" spans="1:25" ht="36" customHeight="1">
      <c r="B2" s="102"/>
      <c r="C2" s="102"/>
      <c r="D2" s="96" t="str">
        <f>Diagnóstico_RR!C2</f>
        <v>ALCALDÍA DISTRITAL DE BARRANQUILLA</v>
      </c>
      <c r="E2" s="97"/>
      <c r="F2" s="97"/>
      <c r="G2" s="97"/>
      <c r="H2" s="97"/>
      <c r="I2" s="97"/>
      <c r="J2" s="97"/>
      <c r="K2" s="97"/>
      <c r="L2" s="97"/>
      <c r="M2" s="97"/>
      <c r="N2" s="97"/>
      <c r="O2" s="97"/>
      <c r="P2" s="97"/>
      <c r="Q2" s="97"/>
      <c r="R2" s="97"/>
      <c r="S2" s="97"/>
      <c r="T2" s="98"/>
    </row>
    <row r="3" spans="1:25" ht="5.0999999999999996" customHeight="1">
      <c r="K3" s="32"/>
      <c r="L3" s="32"/>
    </row>
    <row r="4" spans="1:25" ht="18.75">
      <c r="B4" s="108" t="s">
        <v>95</v>
      </c>
      <c r="C4" s="109"/>
      <c r="D4" s="109"/>
      <c r="E4" s="109"/>
      <c r="F4" s="109"/>
      <c r="G4" s="109"/>
      <c r="H4" s="109"/>
      <c r="I4" s="109"/>
      <c r="J4" s="109"/>
      <c r="K4" s="109"/>
      <c r="L4" s="109"/>
      <c r="M4" s="110"/>
      <c r="N4" s="110"/>
      <c r="O4" s="110"/>
      <c r="P4" s="110"/>
      <c r="Q4" s="110"/>
      <c r="R4" s="110"/>
      <c r="S4" s="110"/>
      <c r="T4" s="93" t="s">
        <v>57</v>
      </c>
      <c r="V4" s="33"/>
    </row>
    <row r="5" spans="1:25" ht="26.25" customHeight="1">
      <c r="B5" s="112" t="s">
        <v>0</v>
      </c>
      <c r="C5" s="103" t="s">
        <v>45</v>
      </c>
      <c r="D5" s="103" t="s">
        <v>101</v>
      </c>
      <c r="E5" s="103" t="s">
        <v>51</v>
      </c>
      <c r="F5" s="103" t="s">
        <v>115</v>
      </c>
      <c r="G5" s="103" t="s">
        <v>49</v>
      </c>
      <c r="H5" s="103"/>
      <c r="I5" s="103"/>
      <c r="J5" s="103" t="s">
        <v>50</v>
      </c>
      <c r="K5" s="103" t="s">
        <v>102</v>
      </c>
      <c r="L5" s="94" t="s">
        <v>104</v>
      </c>
      <c r="M5" s="111" t="s">
        <v>53</v>
      </c>
      <c r="N5" s="111"/>
      <c r="O5" s="111"/>
      <c r="P5" s="111"/>
      <c r="Q5" s="111"/>
      <c r="R5" s="104" t="s">
        <v>31</v>
      </c>
      <c r="S5" s="106" t="s">
        <v>30</v>
      </c>
      <c r="T5" s="93"/>
    </row>
    <row r="6" spans="1:25" ht="48.75" customHeight="1">
      <c r="B6" s="112"/>
      <c r="C6" s="103"/>
      <c r="D6" s="103"/>
      <c r="E6" s="103"/>
      <c r="F6" s="103"/>
      <c r="G6" s="37" t="s">
        <v>91</v>
      </c>
      <c r="H6" s="37" t="s">
        <v>92</v>
      </c>
      <c r="I6" s="37" t="s">
        <v>93</v>
      </c>
      <c r="J6" s="103"/>
      <c r="K6" s="103"/>
      <c r="L6" s="95"/>
      <c r="M6" s="38" t="s">
        <v>116</v>
      </c>
      <c r="N6" s="38" t="s">
        <v>1</v>
      </c>
      <c r="O6" s="38" t="s">
        <v>2</v>
      </c>
      <c r="P6" s="38" t="s">
        <v>3</v>
      </c>
      <c r="Q6" s="39" t="s">
        <v>4</v>
      </c>
      <c r="R6" s="105"/>
      <c r="S6" s="107"/>
      <c r="T6" s="93"/>
    </row>
    <row r="7" spans="1:25" s="55" customFormat="1" ht="198.75" customHeight="1">
      <c r="A7" s="52" t="str">
        <f>CONCATENATE(J7,B7)</f>
        <v>Segunda Línea de Defensa1</v>
      </c>
      <c r="B7" s="56">
        <v>1</v>
      </c>
      <c r="C7" s="57" t="s">
        <v>105</v>
      </c>
      <c r="D7" s="58" t="s">
        <v>100</v>
      </c>
      <c r="E7" s="58" t="s">
        <v>106</v>
      </c>
      <c r="F7" s="58" t="s">
        <v>107</v>
      </c>
      <c r="G7" s="59" t="s">
        <v>47</v>
      </c>
      <c r="H7" s="59" t="s">
        <v>47</v>
      </c>
      <c r="I7" s="59" t="s">
        <v>47</v>
      </c>
      <c r="J7" s="58" t="str">
        <f t="shared" ref="J7:J18" si="0">IF(COUNTIF(G7:I7,"X")=3,"Segunda Línea de Defensa",IF(COUNTIF(G7:I7,"X")=2,"Primera Línea de Defensa",IF(COUNTIF(G7:I7,"X")=1,"Primera Línea de Defensa",)))</f>
        <v>Segunda Línea de Defensa</v>
      </c>
      <c r="K7" s="58" t="s">
        <v>129</v>
      </c>
      <c r="L7" s="58" t="s">
        <v>144</v>
      </c>
      <c r="M7" s="59">
        <v>5</v>
      </c>
      <c r="N7" s="59">
        <v>1</v>
      </c>
      <c r="O7" s="59">
        <v>5</v>
      </c>
      <c r="P7" s="59">
        <v>3</v>
      </c>
      <c r="Q7" s="59">
        <f t="shared" ref="Q7:Q17" si="1">(M7*0.2)+(N7*0.3)+(O7*0.3)+(P7*0.2)</f>
        <v>3.4</v>
      </c>
      <c r="R7" s="53" t="str">
        <f t="shared" ref="R7:R17" si="2">IF(Q7&lt;0.9," ",IF(Q7&lt;3,"Bajo Aseguramiento",IF(Q7&lt;4,"Medio Aseguramiento","Alto Aseguramiento")))</f>
        <v>Medio Aseguramiento</v>
      </c>
      <c r="S7" s="63" t="str">
        <f>VLOOKUP(R7,Hoja2!$I$3:$O$8,2,0)</f>
        <v>La Oficina de Control Interno o quien haga sus veces deberá auditar y generar hallazgos y recomendaciones a la función de aseguramiento (2ª línea) para su mejora y evaluará los aspectos que considere relevantes de la 1ª línea de defensa.</v>
      </c>
      <c r="T7" s="64" t="str">
        <f>IFERROR(VLOOKUP(R7,Hoja2!$I$9:$O$13,2,0)," ")</f>
        <v>Priorizar en su Plan Anual de Auditoría</v>
      </c>
      <c r="U7" s="54"/>
      <c r="V7" s="54"/>
      <c r="W7" s="54"/>
      <c r="X7" s="54"/>
      <c r="Y7" s="54"/>
    </row>
    <row r="8" spans="1:25" s="55" customFormat="1" ht="320.25" customHeight="1">
      <c r="A8" s="52" t="str">
        <f t="shared" ref="A8:A17" si="3">CONCATENATE(J8,B8)</f>
        <v>Segunda Línea de Defensa2</v>
      </c>
      <c r="B8" s="56">
        <v>2</v>
      </c>
      <c r="C8" s="57" t="s">
        <v>108</v>
      </c>
      <c r="D8" s="58" t="s">
        <v>103</v>
      </c>
      <c r="E8" s="58" t="s">
        <v>118</v>
      </c>
      <c r="F8" s="58" t="s">
        <v>109</v>
      </c>
      <c r="G8" s="59" t="s">
        <v>47</v>
      </c>
      <c r="H8" s="59" t="s">
        <v>47</v>
      </c>
      <c r="I8" s="59" t="s">
        <v>47</v>
      </c>
      <c r="J8" s="58" t="str">
        <f t="shared" si="0"/>
        <v>Segunda Línea de Defensa</v>
      </c>
      <c r="K8" s="60" t="s">
        <v>130</v>
      </c>
      <c r="L8" s="58" t="s">
        <v>142</v>
      </c>
      <c r="M8" s="59">
        <v>1</v>
      </c>
      <c r="N8" s="59">
        <v>5</v>
      </c>
      <c r="O8" s="59">
        <v>5</v>
      </c>
      <c r="P8" s="59">
        <v>4</v>
      </c>
      <c r="Q8" s="59">
        <f t="shared" si="1"/>
        <v>4</v>
      </c>
      <c r="R8" s="53" t="str">
        <f t="shared" si="2"/>
        <v>Alto Aseguramiento</v>
      </c>
      <c r="S8" s="63" t="str">
        <f>VLOOKUP(R8,Hoja2!$I$3:$O$8,2,0)</f>
        <v>La Oficina de Control Interno o quien haga sus veces confiará en los resultados del aseguramiento de la 2ª línea y basado en sus informes, auditará la efectividad de dicha función, evitando evaluar los controles de la 1ª línea.</v>
      </c>
      <c r="T8" s="64" t="str">
        <f>IFERROR(VLOOKUP(R8,Hoja2!$I$9:$O$13,2,0)," ")</f>
        <v xml:space="preserve"> </v>
      </c>
      <c r="U8" s="54"/>
      <c r="V8" s="54"/>
      <c r="W8" s="54"/>
      <c r="X8" s="54"/>
      <c r="Y8" s="54"/>
    </row>
    <row r="9" spans="1:25" s="55" customFormat="1" ht="246" customHeight="1">
      <c r="A9" s="52" t="str">
        <f t="shared" si="3"/>
        <v>Segunda Línea de Defensa3</v>
      </c>
      <c r="B9" s="56">
        <v>3</v>
      </c>
      <c r="C9" s="57" t="s">
        <v>110</v>
      </c>
      <c r="D9" s="58" t="s">
        <v>100</v>
      </c>
      <c r="E9" s="58" t="s">
        <v>111</v>
      </c>
      <c r="F9" s="58" t="s">
        <v>112</v>
      </c>
      <c r="G9" s="59" t="s">
        <v>47</v>
      </c>
      <c r="H9" s="59" t="s">
        <v>47</v>
      </c>
      <c r="I9" s="59" t="s">
        <v>47</v>
      </c>
      <c r="J9" s="58" t="str">
        <f t="shared" si="0"/>
        <v>Segunda Línea de Defensa</v>
      </c>
      <c r="K9" s="58" t="s">
        <v>126</v>
      </c>
      <c r="L9" s="58" t="s">
        <v>143</v>
      </c>
      <c r="M9" s="59">
        <v>5</v>
      </c>
      <c r="N9" s="59">
        <v>1</v>
      </c>
      <c r="O9" s="59">
        <v>5</v>
      </c>
      <c r="P9" s="59">
        <v>5</v>
      </c>
      <c r="Q9" s="59">
        <f t="shared" si="1"/>
        <v>3.8</v>
      </c>
      <c r="R9" s="53" t="str">
        <f t="shared" si="2"/>
        <v>Medio Aseguramiento</v>
      </c>
      <c r="S9" s="63" t="str">
        <f>VLOOKUP(R9,Hoja2!$I$3:$O$8,2,0)</f>
        <v>La Oficina de Control Interno o quien haga sus veces deberá auditar y generar hallazgos y recomendaciones a la función de aseguramiento (2ª línea) para su mejora y evaluará los aspectos que considere relevantes de la 1ª línea de defensa.</v>
      </c>
      <c r="T9" s="64" t="str">
        <f>IFERROR(VLOOKUP(R9,Hoja2!$I$9:$O$13,2,0)," ")</f>
        <v>Priorizar en su Plan Anual de Auditoría</v>
      </c>
      <c r="U9" s="54"/>
      <c r="V9" s="54"/>
      <c r="W9" s="54"/>
      <c r="X9" s="54"/>
      <c r="Y9" s="54"/>
    </row>
    <row r="10" spans="1:25" s="55" customFormat="1" ht="208.5" customHeight="1">
      <c r="A10" s="52" t="str">
        <f t="shared" si="3"/>
        <v>Segunda Línea de Defensa4</v>
      </c>
      <c r="B10" s="56">
        <v>4</v>
      </c>
      <c r="C10" s="57" t="s">
        <v>113</v>
      </c>
      <c r="D10" s="58" t="s">
        <v>100</v>
      </c>
      <c r="E10" s="58" t="s">
        <v>111</v>
      </c>
      <c r="F10" s="58" t="s">
        <v>112</v>
      </c>
      <c r="G10" s="59" t="s">
        <v>47</v>
      </c>
      <c r="H10" s="59" t="s">
        <v>47</v>
      </c>
      <c r="I10" s="59" t="s">
        <v>47</v>
      </c>
      <c r="J10" s="58" t="str">
        <f t="shared" si="0"/>
        <v>Segunda Línea de Defensa</v>
      </c>
      <c r="K10" s="58" t="s">
        <v>114</v>
      </c>
      <c r="L10" s="58" t="s">
        <v>150</v>
      </c>
      <c r="M10" s="59">
        <v>3</v>
      </c>
      <c r="N10" s="59">
        <v>1</v>
      </c>
      <c r="O10" s="59">
        <v>5</v>
      </c>
      <c r="P10" s="59">
        <v>1</v>
      </c>
      <c r="Q10" s="59">
        <f t="shared" si="1"/>
        <v>2.6000000000000005</v>
      </c>
      <c r="R10" s="53" t="str">
        <f t="shared" si="2"/>
        <v>Bajo Aseguramiento</v>
      </c>
      <c r="S10" s="63" t="str">
        <f>VLOOKUP(R10,Hoja2!$I$3:$O$8,2,0)</f>
        <v>La Oficina de Control Interno o quien haga sus veces deberá auditar y generar hallazgos y recomendaciones a la función de aseguramiento para su mejora y evaluará los controles de 1ª línea de defensa que corresponderían  a la 2ª línea de defensa.</v>
      </c>
      <c r="T10" s="64" t="str">
        <f>IFERROR(VLOOKUP(R10,Hoja2!$I$9:$O$13,2,0)," ")</f>
        <v>Priorizar en su Plan Anual de Auditoría</v>
      </c>
      <c r="U10" s="54"/>
      <c r="V10" s="54"/>
      <c r="W10" s="54"/>
      <c r="X10" s="54"/>
      <c r="Y10" s="54"/>
    </row>
    <row r="11" spans="1:25" ht="201.75" customHeight="1">
      <c r="A11" s="34" t="str">
        <f t="shared" si="3"/>
        <v>Segunda Línea de Defensa5</v>
      </c>
      <c r="B11" s="56">
        <v>5</v>
      </c>
      <c r="C11" s="57" t="s">
        <v>119</v>
      </c>
      <c r="D11" s="58" t="s">
        <v>103</v>
      </c>
      <c r="E11" s="58" t="s">
        <v>123</v>
      </c>
      <c r="F11" s="58" t="s">
        <v>121</v>
      </c>
      <c r="G11" s="59" t="s">
        <v>47</v>
      </c>
      <c r="H11" s="59" t="s">
        <v>47</v>
      </c>
      <c r="I11" s="59" t="s">
        <v>47</v>
      </c>
      <c r="J11" s="58" t="str">
        <f t="shared" si="0"/>
        <v>Segunda Línea de Defensa</v>
      </c>
      <c r="K11" s="60" t="s">
        <v>122</v>
      </c>
      <c r="L11" s="58" t="s">
        <v>124</v>
      </c>
      <c r="M11" s="59">
        <v>5</v>
      </c>
      <c r="N11" s="59">
        <v>3</v>
      </c>
      <c r="O11" s="59">
        <v>5</v>
      </c>
      <c r="P11" s="59">
        <v>4</v>
      </c>
      <c r="Q11" s="59">
        <f t="shared" si="1"/>
        <v>4.2</v>
      </c>
      <c r="R11" s="53" t="str">
        <f t="shared" si="2"/>
        <v>Alto Aseguramiento</v>
      </c>
      <c r="S11" s="63" t="str">
        <f>VLOOKUP(R11,Hoja2!$I$3:$O$8,2,0)</f>
        <v>La Oficina de Control Interno o quien haga sus veces confiará en los resultados del aseguramiento de la 2ª línea y basado en sus informes, auditará la efectividad de dicha función, evitando evaluar los controles de la 1ª línea.</v>
      </c>
      <c r="T11" s="64" t="str">
        <f>IFERROR(VLOOKUP(R11,Hoja2!$I$9:$O$13,2,0)," ")</f>
        <v xml:space="preserve"> </v>
      </c>
    </row>
    <row r="12" spans="1:25" ht="246" customHeight="1">
      <c r="A12" s="34" t="str">
        <f t="shared" si="3"/>
        <v>Segunda Línea de Defensa6</v>
      </c>
      <c r="B12" s="56">
        <v>6</v>
      </c>
      <c r="C12" s="57" t="s">
        <v>151</v>
      </c>
      <c r="D12" s="59" t="s">
        <v>103</v>
      </c>
      <c r="E12" s="58" t="s">
        <v>152</v>
      </c>
      <c r="F12" s="58" t="s">
        <v>153</v>
      </c>
      <c r="G12" s="59" t="s">
        <v>47</v>
      </c>
      <c r="H12" s="59" t="s">
        <v>47</v>
      </c>
      <c r="I12" s="59" t="s">
        <v>47</v>
      </c>
      <c r="J12" s="58" t="str">
        <f t="shared" si="0"/>
        <v>Segunda Línea de Defensa</v>
      </c>
      <c r="K12" s="61" t="s">
        <v>154</v>
      </c>
      <c r="L12" s="58" t="s">
        <v>155</v>
      </c>
      <c r="M12" s="59">
        <v>4</v>
      </c>
      <c r="N12" s="59">
        <v>3</v>
      </c>
      <c r="O12" s="59">
        <v>4</v>
      </c>
      <c r="P12" s="59">
        <v>4</v>
      </c>
      <c r="Q12" s="59">
        <f t="shared" si="1"/>
        <v>3.7</v>
      </c>
      <c r="R12" s="53" t="str">
        <f t="shared" si="2"/>
        <v>Medio Aseguramiento</v>
      </c>
      <c r="S12" s="63" t="str">
        <f>VLOOKUP(R12,Hoja2!$I$3:$O$8,2,0)</f>
        <v>La Oficina de Control Interno o quien haga sus veces deberá auditar y generar hallazgos y recomendaciones a la función de aseguramiento (2ª línea) para su mejora y evaluará los aspectos que considere relevantes de la 1ª línea de defensa.</v>
      </c>
      <c r="T12" s="64" t="str">
        <f>IFERROR(VLOOKUP(R12,Hoja2!$I$9:$O$13,2,0)," ")</f>
        <v>Priorizar en su Plan Anual de Auditoría</v>
      </c>
    </row>
    <row r="13" spans="1:25" ht="282.75" customHeight="1">
      <c r="A13" s="34" t="str">
        <f t="shared" si="3"/>
        <v>Segunda Línea de Defensa7</v>
      </c>
      <c r="B13" s="56">
        <v>7</v>
      </c>
      <c r="C13" s="57" t="s">
        <v>125</v>
      </c>
      <c r="D13" s="58" t="s">
        <v>103</v>
      </c>
      <c r="E13" s="58" t="s">
        <v>120</v>
      </c>
      <c r="F13" s="58" t="s">
        <v>121</v>
      </c>
      <c r="G13" s="59" t="s">
        <v>47</v>
      </c>
      <c r="H13" s="59" t="s">
        <v>47</v>
      </c>
      <c r="I13" s="59" t="s">
        <v>47</v>
      </c>
      <c r="J13" s="58" t="str">
        <f t="shared" si="0"/>
        <v>Segunda Línea de Defensa</v>
      </c>
      <c r="K13" s="62" t="s">
        <v>131</v>
      </c>
      <c r="L13" s="58" t="s">
        <v>147</v>
      </c>
      <c r="M13" s="59">
        <v>2</v>
      </c>
      <c r="N13" s="59">
        <v>1</v>
      </c>
      <c r="O13" s="59">
        <v>5</v>
      </c>
      <c r="P13" s="59">
        <v>4</v>
      </c>
      <c r="Q13" s="59">
        <f t="shared" si="1"/>
        <v>3</v>
      </c>
      <c r="R13" s="53" t="str">
        <f t="shared" si="2"/>
        <v>Medio Aseguramiento</v>
      </c>
      <c r="S13" s="63" t="str">
        <f>VLOOKUP(R13,Hoja2!$I$3:$O$8,2,0)</f>
        <v>La Oficina de Control Interno o quien haga sus veces deberá auditar y generar hallazgos y recomendaciones a la función de aseguramiento (2ª línea) para su mejora y evaluará los aspectos que considere relevantes de la 1ª línea de defensa.</v>
      </c>
      <c r="T13" s="64" t="str">
        <f>IFERROR(VLOOKUP(R13,Hoja2!$I$9:$O$13,2,0)," ")</f>
        <v>Priorizar en su Plan Anual de Auditoría</v>
      </c>
    </row>
    <row r="14" spans="1:25" ht="226.5" customHeight="1">
      <c r="A14" s="34" t="str">
        <f t="shared" si="3"/>
        <v>Segunda Línea de Defensa8</v>
      </c>
      <c r="B14" s="56">
        <v>8</v>
      </c>
      <c r="C14" s="57" t="s">
        <v>128</v>
      </c>
      <c r="D14" s="58" t="s">
        <v>103</v>
      </c>
      <c r="E14" s="58" t="s">
        <v>127</v>
      </c>
      <c r="F14" s="58" t="s">
        <v>121</v>
      </c>
      <c r="G14" s="59" t="s">
        <v>47</v>
      </c>
      <c r="H14" s="59" t="s">
        <v>47</v>
      </c>
      <c r="I14" s="59" t="s">
        <v>47</v>
      </c>
      <c r="J14" s="58" t="str">
        <f t="shared" si="0"/>
        <v>Segunda Línea de Defensa</v>
      </c>
      <c r="K14" s="58" t="s">
        <v>132</v>
      </c>
      <c r="L14" s="58" t="s">
        <v>148</v>
      </c>
      <c r="M14" s="59">
        <v>1</v>
      </c>
      <c r="N14" s="59">
        <v>1</v>
      </c>
      <c r="O14" s="59">
        <v>1</v>
      </c>
      <c r="P14" s="59">
        <v>1</v>
      </c>
      <c r="Q14" s="59">
        <f t="shared" si="1"/>
        <v>1</v>
      </c>
      <c r="R14" s="53" t="str">
        <f t="shared" si="2"/>
        <v>Bajo Aseguramiento</v>
      </c>
      <c r="S14" s="63" t="str">
        <f>VLOOKUP(R14,Hoja2!$I$3:$O$8,2,0)</f>
        <v>La Oficina de Control Interno o quien haga sus veces deberá auditar y generar hallazgos y recomendaciones a la función de aseguramiento para su mejora y evaluará los controles de 1ª línea de defensa que corresponderían  a la 2ª línea de defensa.</v>
      </c>
      <c r="T14" s="64" t="str">
        <f>IFERROR(VLOOKUP(R14,Hoja2!$I$9:$O$13,2,0)," ")</f>
        <v>Priorizar en su Plan Anual de Auditoría</v>
      </c>
    </row>
    <row r="15" spans="1:25" ht="324.75" customHeight="1">
      <c r="A15" s="34" t="str">
        <f t="shared" si="3"/>
        <v>Segunda Línea de Defensa9</v>
      </c>
      <c r="B15" s="56">
        <v>9</v>
      </c>
      <c r="C15" s="57" t="s">
        <v>133</v>
      </c>
      <c r="D15" s="58" t="s">
        <v>103</v>
      </c>
      <c r="E15" s="58" t="s">
        <v>134</v>
      </c>
      <c r="F15" s="58" t="s">
        <v>135</v>
      </c>
      <c r="G15" s="59" t="s">
        <v>47</v>
      </c>
      <c r="H15" s="59" t="s">
        <v>47</v>
      </c>
      <c r="I15" s="59" t="s">
        <v>47</v>
      </c>
      <c r="J15" s="58" t="str">
        <f t="shared" si="0"/>
        <v>Segunda Línea de Defensa</v>
      </c>
      <c r="K15" s="58" t="s">
        <v>136</v>
      </c>
      <c r="L15" s="58" t="s">
        <v>149</v>
      </c>
      <c r="M15" s="59">
        <v>4</v>
      </c>
      <c r="N15" s="59">
        <v>2</v>
      </c>
      <c r="O15" s="59">
        <v>5</v>
      </c>
      <c r="P15" s="59">
        <v>2</v>
      </c>
      <c r="Q15" s="59">
        <f t="shared" si="1"/>
        <v>3.3</v>
      </c>
      <c r="R15" s="53" t="str">
        <f t="shared" si="2"/>
        <v>Medio Aseguramiento</v>
      </c>
      <c r="S15" s="63" t="str">
        <f>VLOOKUP(R15,Hoja2!$I$3:$O$8,2,0)</f>
        <v>La Oficina de Control Interno o quien haga sus veces deberá auditar y generar hallazgos y recomendaciones a la función de aseguramiento (2ª línea) para su mejora y evaluará los aspectos que considere relevantes de la 1ª línea de defensa.</v>
      </c>
      <c r="T15" s="64" t="str">
        <f>IFERROR(VLOOKUP(R15,Hoja2!$I$9:$O$13,2,0)," ")</f>
        <v>Priorizar en su Plan Anual de Auditoría</v>
      </c>
    </row>
    <row r="16" spans="1:25" ht="184.5" customHeight="1">
      <c r="A16" s="34" t="str">
        <f t="shared" si="3"/>
        <v>Segunda Línea de Defensa10</v>
      </c>
      <c r="B16" s="56">
        <v>10</v>
      </c>
      <c r="C16" s="57" t="s">
        <v>133</v>
      </c>
      <c r="D16" s="58" t="s">
        <v>103</v>
      </c>
      <c r="E16" s="58" t="s">
        <v>134</v>
      </c>
      <c r="F16" s="58" t="s">
        <v>135</v>
      </c>
      <c r="G16" s="59" t="s">
        <v>47</v>
      </c>
      <c r="H16" s="59" t="s">
        <v>47</v>
      </c>
      <c r="I16" s="59" t="s">
        <v>47</v>
      </c>
      <c r="J16" s="58" t="str">
        <f t="shared" si="0"/>
        <v>Segunda Línea de Defensa</v>
      </c>
      <c r="K16" s="58" t="s">
        <v>137</v>
      </c>
      <c r="L16" s="58" t="s">
        <v>146</v>
      </c>
      <c r="M16" s="59">
        <v>5</v>
      </c>
      <c r="N16" s="59">
        <v>5</v>
      </c>
      <c r="O16" s="59">
        <v>5</v>
      </c>
      <c r="P16" s="59">
        <v>4</v>
      </c>
      <c r="Q16" s="59">
        <f t="shared" si="1"/>
        <v>4.8</v>
      </c>
      <c r="R16" s="53" t="str">
        <f t="shared" si="2"/>
        <v>Alto Aseguramiento</v>
      </c>
      <c r="S16" s="63" t="str">
        <f>VLOOKUP(R16,Hoja2!$I$3:$O$8,2,0)</f>
        <v>La Oficina de Control Interno o quien haga sus veces confiará en los resultados del aseguramiento de la 2ª línea y basado en sus informes, auditará la efectividad de dicha función, evitando evaluar los controles de la 1ª línea.</v>
      </c>
      <c r="T16" s="64" t="str">
        <f>IFERROR(VLOOKUP(R16,Hoja2!$I$9:$O$13,2,0)," ")</f>
        <v xml:space="preserve"> </v>
      </c>
    </row>
    <row r="17" spans="1:20" ht="151.5" customHeight="1">
      <c r="A17" s="34" t="str">
        <f t="shared" si="3"/>
        <v>Segunda Línea de Defensa11</v>
      </c>
      <c r="B17" s="56">
        <v>11</v>
      </c>
      <c r="C17" s="57" t="s">
        <v>138</v>
      </c>
      <c r="D17" s="58" t="s">
        <v>103</v>
      </c>
      <c r="E17" s="58" t="s">
        <v>139</v>
      </c>
      <c r="F17" s="58" t="s">
        <v>140</v>
      </c>
      <c r="G17" s="59" t="s">
        <v>47</v>
      </c>
      <c r="H17" s="59" t="s">
        <v>47</v>
      </c>
      <c r="I17" s="59" t="s">
        <v>47</v>
      </c>
      <c r="J17" s="58" t="str">
        <f t="shared" si="0"/>
        <v>Segunda Línea de Defensa</v>
      </c>
      <c r="K17" s="58" t="s">
        <v>141</v>
      </c>
      <c r="L17" s="58" t="s">
        <v>145</v>
      </c>
      <c r="M17" s="59">
        <v>5</v>
      </c>
      <c r="N17" s="59">
        <v>2</v>
      </c>
      <c r="O17" s="59">
        <v>5</v>
      </c>
      <c r="P17" s="59">
        <v>4</v>
      </c>
      <c r="Q17" s="59">
        <f t="shared" si="1"/>
        <v>3.9000000000000004</v>
      </c>
      <c r="R17" s="53" t="str">
        <f t="shared" si="2"/>
        <v>Medio Aseguramiento</v>
      </c>
      <c r="S17" s="63" t="str">
        <f>VLOOKUP(R17,Hoja2!$I$3:$O$8,2,0)</f>
        <v>La Oficina de Control Interno o quien haga sus veces deberá auditar y generar hallazgos y recomendaciones a la función de aseguramiento (2ª línea) para su mejora y evaluará los aspectos que considere relevantes de la 1ª línea de defensa.</v>
      </c>
      <c r="T17" s="64" t="str">
        <f>IFERROR(VLOOKUP(R17,Hoja2!$I$9:$O$13,2,0)," ")</f>
        <v>Priorizar en su Plan Anual de Auditoría</v>
      </c>
    </row>
    <row r="18" spans="1:20">
      <c r="C18" s="33"/>
      <c r="D18" s="33"/>
      <c r="E18" s="33"/>
      <c r="F18" s="33"/>
      <c r="J18" s="41">
        <f t="shared" si="0"/>
        <v>0</v>
      </c>
    </row>
    <row r="19" spans="1:20"/>
    <row r="20" spans="1:20"/>
    <row r="21" spans="1:20"/>
    <row r="22" spans="1:20"/>
    <row r="23" spans="1:20"/>
    <row r="24" spans="1:20"/>
    <row r="25" spans="1:20"/>
    <row r="26" spans="1:20"/>
    <row r="27" spans="1:20"/>
    <row r="28" spans="1:20"/>
    <row r="29" spans="1:20"/>
    <row r="30" spans="1:20"/>
    <row r="31" spans="1:20"/>
    <row r="32" spans="1:20"/>
    <row r="33"/>
    <row r="34"/>
    <row r="35"/>
    <row r="36"/>
    <row r="47"/>
    <row r="48"/>
  </sheetData>
  <sheetProtection selectLockedCells="1"/>
  <sortState xmlns:xlrd2="http://schemas.microsoft.com/office/spreadsheetml/2017/richdata2" ref="C7:S23">
    <sortCondition descending="1" ref="J7:J23"/>
  </sortState>
  <mergeCells count="17">
    <mergeCell ref="J5:J6"/>
    <mergeCell ref="T4:T6"/>
    <mergeCell ref="L5:L6"/>
    <mergeCell ref="D2:T2"/>
    <mergeCell ref="D1:T1"/>
    <mergeCell ref="B1:C2"/>
    <mergeCell ref="K5:K6"/>
    <mergeCell ref="R5:R6"/>
    <mergeCell ref="S5:S6"/>
    <mergeCell ref="B4:S4"/>
    <mergeCell ref="M5:Q5"/>
    <mergeCell ref="C5:C6"/>
    <mergeCell ref="B5:B6"/>
    <mergeCell ref="G5:I5"/>
    <mergeCell ref="D5:D6"/>
    <mergeCell ref="E5:E6"/>
    <mergeCell ref="F5:F6"/>
  </mergeCells>
  <conditionalFormatting sqref="R7:R17">
    <cfRule type="cellIs" dxfId="14" priority="30" operator="equal">
      <formula>"Alto Aseguramiento"</formula>
    </cfRule>
    <cfRule type="cellIs" dxfId="13" priority="31" operator="equal">
      <formula>"Medio Aseguramiento"</formula>
    </cfRule>
    <cfRule type="cellIs" dxfId="12" priority="32" operator="equal">
      <formula>"Bajo Aseguramiento"</formula>
    </cfRule>
  </conditionalFormatting>
  <conditionalFormatting sqref="J18 Q7:Q11 Q13:Q17">
    <cfRule type="cellIs" dxfId="11" priority="17" operator="equal">
      <formula>0</formula>
    </cfRule>
  </conditionalFormatting>
  <conditionalFormatting sqref="C7 J7">
    <cfRule type="cellIs" dxfId="10" priority="14" operator="equal">
      <formula>0</formula>
    </cfRule>
  </conditionalFormatting>
  <conditionalFormatting sqref="C8 J8">
    <cfRule type="cellIs" dxfId="9" priority="13" operator="equal">
      <formula>0</formula>
    </cfRule>
  </conditionalFormatting>
  <conditionalFormatting sqref="C9:C10 J9:J10">
    <cfRule type="cellIs" dxfId="8" priority="12" operator="equal">
      <formula>0</formula>
    </cfRule>
  </conditionalFormatting>
  <conditionalFormatting sqref="K9">
    <cfRule type="cellIs" dxfId="7" priority="11" operator="equal">
      <formula>0</formula>
    </cfRule>
  </conditionalFormatting>
  <conditionalFormatting sqref="K10">
    <cfRule type="cellIs" dxfId="6" priority="10" operator="equal">
      <formula>0</formula>
    </cfRule>
  </conditionalFormatting>
  <conditionalFormatting sqref="C11 J11">
    <cfRule type="cellIs" dxfId="5" priority="8" operator="equal">
      <formula>0</formula>
    </cfRule>
  </conditionalFormatting>
  <conditionalFormatting sqref="C13 J13">
    <cfRule type="cellIs" dxfId="4" priority="7" operator="equal">
      <formula>0</formula>
    </cfRule>
  </conditionalFormatting>
  <conditionalFormatting sqref="J14:J17">
    <cfRule type="cellIs" dxfId="3" priority="4" operator="equal">
      <formula>0</formula>
    </cfRule>
  </conditionalFormatting>
  <conditionalFormatting sqref="Q12">
    <cfRule type="cellIs" dxfId="2" priority="3" operator="equal">
      <formula>0</formula>
    </cfRule>
  </conditionalFormatting>
  <conditionalFormatting sqref="J12">
    <cfRule type="cellIs" dxfId="1" priority="2" operator="equal">
      <formula>0</formula>
    </cfRule>
  </conditionalFormatting>
  <conditionalFormatting sqref="C12">
    <cfRule type="cellIs" dxfId="0" priority="1" operator="equal">
      <formula>0</formula>
    </cfRule>
  </conditionalFormatting>
  <dataValidations count="6">
    <dataValidation type="list" allowBlank="1" showInputMessage="1" showErrorMessage="1" sqref="G15:I17 G7:I13" xr:uid="{00000000-0002-0000-0400-000001000000}">
      <formula1>X</formula1>
    </dataValidation>
    <dataValidation type="custom" allowBlank="1" showInputMessage="1" showErrorMessage="1" error="Si la clasificación es primera línea de defensa, no diligencie los demás campos_x000a_" sqref="K7:K11 K13:K17" xr:uid="{00000000-0002-0000-0400-000004000000}">
      <formula1>_xlfn.IFNA(J7="Segunda Línea de Defensa","")</formula1>
    </dataValidation>
    <dataValidation allowBlank="1" showInputMessage="1" showErrorMessage="1" error="Si la clasificación es primera línea de defensa, no diligencie los demás campos_x000a_" sqref="L7:L11 L13:L17" xr:uid="{00000000-0002-0000-0400-000005000000}"/>
    <dataValidation type="whole" allowBlank="1" showInputMessage="1" showErrorMessage="1" errorTitle="Atención" error="El numero tiene que estar entre 0 y 5" sqref="M7:P17" xr:uid="{00000000-0002-0000-0400-000000000000}">
      <formula1>0</formula1>
      <formula2>5</formula2>
    </dataValidation>
    <dataValidation type="whole" operator="equal" allowBlank="1" showInputMessage="1" showErrorMessage="1" sqref="Q7:Q17" xr:uid="{00000000-0002-0000-0400-000002000000}">
      <formula1>(M7*0.2)+(N7*0.3)+(O7*0.3)+(P7*0.2)</formula1>
    </dataValidation>
    <dataValidation type="custom" allowBlank="1" showInputMessage="1" showErrorMessage="1" sqref="R7:R17" xr:uid="{00000000-0002-0000-0400-000003000000}">
      <formula1>IF(Q7&lt;0.9," ",IF(Q7&lt;3,"Bajo Aseguramiento",IF(Q7&lt;4,"Medio Aseguramiento","Alto Aseguramiento")))</formula1>
    </dataValidation>
  </dataValidations>
  <pageMargins left="0.39370078740157483" right="0.39370078740157483" top="0.39370078740157483" bottom="0.39370078740157483" header="0.31496062992125984" footer="0.31496062992125984"/>
  <pageSetup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Button 5">
              <controlPr locked="0" defaultSize="0" print="0" autoFill="0" autoPict="0" macro="[0]!Siguiente4">
                <anchor moveWithCells="1" sizeWithCells="1">
                  <from>
                    <xdr:col>4</xdr:col>
                    <xdr:colOff>361950</xdr:colOff>
                    <xdr:row>0</xdr:row>
                    <xdr:rowOff>76200</xdr:rowOff>
                  </from>
                  <to>
                    <xdr:col>5</xdr:col>
                    <xdr:colOff>514350</xdr:colOff>
                    <xdr:row>0</xdr:row>
                    <xdr:rowOff>333375</xdr:rowOff>
                  </to>
                </anchor>
              </controlPr>
            </control>
          </mc:Choice>
        </mc:AlternateContent>
        <mc:AlternateContent xmlns:mc="http://schemas.openxmlformats.org/markup-compatibility/2006">
          <mc:Choice Requires="x14">
            <control shapeId="4103" r:id="rId5" name="Button 7">
              <controlPr locked="0" defaultSize="0" print="0" autoFill="0" autoPict="0" macro="[0]!Siguiente2">
                <anchor moveWithCells="1" sizeWithCells="1">
                  <from>
                    <xdr:col>3</xdr:col>
                    <xdr:colOff>180975</xdr:colOff>
                    <xdr:row>0</xdr:row>
                    <xdr:rowOff>76200</xdr:rowOff>
                  </from>
                  <to>
                    <xdr:col>4</xdr:col>
                    <xdr:colOff>304800</xdr:colOff>
                    <xdr:row>0</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custom" allowBlank="1" showInputMessage="1" showErrorMessage="1" xr:uid="{00000000-0002-0000-0400-000006000000}">
          <x14:formula1>
            <xm:f>VLOOKUP(R7,Hoja2!$I$3:$O$8,2,0)</xm:f>
          </x14:formula1>
          <xm:sqref>S7:S17</xm:sqref>
        </x14:dataValidation>
        <x14:dataValidation type="custom" allowBlank="1" showInputMessage="1" showErrorMessage="1" xr:uid="{00000000-0002-0000-0400-000007000000}">
          <x14:formula1>
            <xm:f>IFERROR(VLOOKUP(R7,Hoja2!$I$9:$O$13,2,0)," ")</xm:f>
          </x14:formula1>
          <xm:sqref>T7:T17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5"/>
  </sheetPr>
  <dimension ref="A1:J36"/>
  <sheetViews>
    <sheetView showGridLines="0" tabSelected="1" topLeftCell="B1" zoomScaleNormal="100" workbookViewId="0">
      <pane ySplit="6" topLeftCell="A7" activePane="bottomLeft" state="frozen"/>
      <selection activeCell="B6" sqref="B6"/>
      <selection pane="bottomLeft" activeCell="D1" sqref="D1:H1"/>
    </sheetView>
  </sheetViews>
  <sheetFormatPr baseColWidth="10" defaultColWidth="0" defaultRowHeight="15" zeroHeight="1"/>
  <cols>
    <col min="1" max="1" width="11.42578125" style="3" hidden="1" customWidth="1"/>
    <col min="2" max="2" width="5" style="45" customWidth="1"/>
    <col min="3" max="3" width="24.5703125" style="35" customWidth="1"/>
    <col min="4" max="4" width="18.5703125" style="35" customWidth="1"/>
    <col min="5" max="5" width="24.140625" style="35" customWidth="1"/>
    <col min="6" max="6" width="34.42578125" style="35" customWidth="1"/>
    <col min="7" max="7" width="41.42578125" style="35" customWidth="1"/>
    <col min="8" max="8" width="21.42578125" style="35" customWidth="1"/>
    <col min="9" max="9" width="2.28515625" style="35" customWidth="1"/>
    <col min="10" max="16384" width="11.42578125" style="35" hidden="1"/>
  </cols>
  <sheetData>
    <row r="1" spans="1:10" ht="30" customHeight="1">
      <c r="B1" s="121"/>
      <c r="C1" s="121"/>
      <c r="D1" s="113" t="s">
        <v>55</v>
      </c>
      <c r="E1" s="114"/>
      <c r="F1" s="114"/>
      <c r="G1" s="114"/>
      <c r="H1" s="115"/>
    </row>
    <row r="2" spans="1:10" ht="36" customHeight="1">
      <c r="B2" s="121"/>
      <c r="C2" s="121"/>
      <c r="D2" s="116" t="str">
        <f>Estructura!C2</f>
        <v>ALCALDÍA DISTRITAL DE BARRANQUILLA</v>
      </c>
      <c r="E2" s="117"/>
      <c r="F2" s="117"/>
      <c r="G2" s="117"/>
      <c r="H2" s="118"/>
    </row>
    <row r="3" spans="1:10" ht="5.0999999999999996" customHeight="1"/>
    <row r="4" spans="1:10" ht="20.100000000000001" customHeight="1">
      <c r="B4" s="122" t="s">
        <v>95</v>
      </c>
      <c r="C4" s="122"/>
      <c r="D4" s="122"/>
      <c r="E4" s="122"/>
      <c r="F4" s="122"/>
      <c r="G4" s="119" t="s">
        <v>57</v>
      </c>
      <c r="H4" s="107" t="s">
        <v>58</v>
      </c>
      <c r="J4" s="46"/>
    </row>
    <row r="5" spans="1:10" ht="54" customHeight="1">
      <c r="B5" s="112" t="s">
        <v>0</v>
      </c>
      <c r="C5" s="103" t="s">
        <v>45</v>
      </c>
      <c r="D5" s="103" t="s">
        <v>56</v>
      </c>
      <c r="E5" s="103" t="s">
        <v>51</v>
      </c>
      <c r="F5" s="103" t="s">
        <v>52</v>
      </c>
      <c r="G5" s="120"/>
      <c r="H5" s="107"/>
    </row>
    <row r="6" spans="1:10">
      <c r="B6" s="112"/>
      <c r="C6" s="103"/>
      <c r="D6" s="103"/>
      <c r="E6" s="103"/>
      <c r="F6" s="103"/>
      <c r="G6" s="120"/>
      <c r="H6" s="107"/>
    </row>
    <row r="7" spans="1:10" ht="132">
      <c r="A7" s="3" t="str">
        <f>CONCATENATE($B$4,B7)</f>
        <v>SEGUNDA LÍNEA DE DEFENSA1</v>
      </c>
      <c r="B7" s="47">
        <v>1</v>
      </c>
      <c r="C7" s="48" t="str">
        <f>IFERROR(VLOOKUP(A7,'Segunda línea'!$A$7:$T$18,3,FALSE),"")</f>
        <v xml:space="preserve">Proceso
Gestión Jurídica
</v>
      </c>
      <c r="D7" s="48" t="str">
        <f>IFERROR(VLOOKUP(A7,'Segunda línea'!$A$7:$T$18,4,FALSE),"")</f>
        <v>Alto</v>
      </c>
      <c r="E7" s="48" t="str">
        <f>IFERROR(VLOOKUP(A7,'Segunda línea'!$A$7:$T$18,5,FALSE),"")</f>
        <v>Secretario Jurídico</v>
      </c>
      <c r="F7" s="48" t="str">
        <f>IFERROR(VLOOKUP(A7,'Segunda línea'!$A$7:$T$18,6,FALSE),"")</f>
        <v>Secretaría Jurídica</v>
      </c>
      <c r="G7" s="49" t="str">
        <f>IFERROR(VLOOKUP(A7,'Segunda línea'!$A$7:$T$18,18,FALSE),"")</f>
        <v>Medio Aseguramiento</v>
      </c>
      <c r="H7" s="50" t="str">
        <f>IFERROR(VLOOKUP(A7,'Segunda línea'!$A$7:$T$18,19,FALSE),"")</f>
        <v>La Oficina de Control Interno o quien haga sus veces deberá auditar y generar hallazgos y recomendaciones a la función de aseguramiento (2ª línea) para su mejora y evaluará los aspectos que considere relevantes de la 1ª línea de defensa.</v>
      </c>
    </row>
    <row r="8" spans="1:10" ht="132">
      <c r="A8" s="3" t="str">
        <f t="shared" ref="A8:A26" si="0">CONCATENATE($B$4,B8)</f>
        <v>SEGUNDA LÍNEA DE DEFENSA2</v>
      </c>
      <c r="B8" s="47">
        <v>2</v>
      </c>
      <c r="C8" s="48" t="str">
        <f>IFERROR(VLOOKUP(A8,'Segunda línea'!$A$7:$T$18,3,FALSE),"")</f>
        <v>Política 
Seguridad y Privacidad de la Información</v>
      </c>
      <c r="D8" s="48" t="str">
        <f>IFERROR(VLOOKUP(A8,'Segunda línea'!$A$7:$T$18,4,FALSE),"")</f>
        <v>Moderado</v>
      </c>
      <c r="E8" s="48" t="str">
        <f>IFERROR(VLOOKUP(A8,'Segunda línea'!$A$7:$T$18,5,FALSE),"")</f>
        <v>Gerente de las TIC</v>
      </c>
      <c r="F8" s="48" t="str">
        <f>IFERROR(VLOOKUP(A8,'Segunda línea'!$A$7:$T$18,6,FALSE),"")</f>
        <v>Gerencia de las TIC</v>
      </c>
      <c r="G8" s="49" t="str">
        <f>IFERROR(VLOOKUP(A8,'Segunda línea'!$A$7:$T$18,18,FALSE),"")</f>
        <v>Alto Aseguramiento</v>
      </c>
      <c r="H8" s="50" t="str">
        <f>IFERROR(VLOOKUP(A8,'Segunda línea'!$A$7:$T$18,19,FALSE),"")</f>
        <v>La Oficina de Control Interno o quien haga sus veces confiará en los resultados del aseguramiento de la 2ª línea y basado en sus informes, auditará la efectividad de dicha función, evitando evaluar los controles de la 1ª línea.</v>
      </c>
    </row>
    <row r="9" spans="1:10" ht="132">
      <c r="A9" s="3" t="str">
        <f t="shared" si="0"/>
        <v>SEGUNDA LÍNEA DE DEFENSA3</v>
      </c>
      <c r="B9" s="47">
        <v>3</v>
      </c>
      <c r="C9" s="48" t="str">
        <f>IFERROR(VLOOKUP(A9,'Segunda línea'!$A$7:$T$18,3,FALSE),"")</f>
        <v xml:space="preserve">Proceso
Direccionamiento Estratégico y Planeación
</v>
      </c>
      <c r="D9" s="48" t="str">
        <f>IFERROR(VLOOKUP(A9,'Segunda línea'!$A$7:$T$18,4,FALSE),"")</f>
        <v>Alto</v>
      </c>
      <c r="E9" s="48" t="str">
        <f>IFERROR(VLOOKUP(A9,'Segunda línea'!$A$7:$T$18,5,FALSE),"")</f>
        <v>Jefe de Oficina de Planeación Socioeconómica e Inversiones</v>
      </c>
      <c r="F9" s="48" t="str">
        <f>IFERROR(VLOOKUP(A9,'Segunda línea'!$A$7:$T$18,6,FALSE),"")</f>
        <v>Secretaría Distrital de Planeación</v>
      </c>
      <c r="G9" s="49" t="str">
        <f>IFERROR(VLOOKUP(A9,'Segunda línea'!$A$7:$T$18,18,FALSE),"")</f>
        <v>Medio Aseguramiento</v>
      </c>
      <c r="H9" s="50" t="str">
        <f>IFERROR(VLOOKUP(A9,'Segunda línea'!$A$7:$T$18,19,FALSE),"")</f>
        <v>La Oficina de Control Interno o quien haga sus veces deberá auditar y generar hallazgos y recomendaciones a la función de aseguramiento (2ª línea) para su mejora y evaluará los aspectos que considere relevantes de la 1ª línea de defensa.</v>
      </c>
    </row>
    <row r="10" spans="1:10" ht="144">
      <c r="A10" s="3" t="str">
        <f t="shared" si="0"/>
        <v>SEGUNDA LÍNEA DE DEFENSA4</v>
      </c>
      <c r="B10" s="47">
        <v>4</v>
      </c>
      <c r="C10" s="48" t="str">
        <f>IFERROR(VLOOKUP(A10,'Segunda línea'!$A$7:$T$18,3,FALSE),"")</f>
        <v>Proceso
Direccionamiento Estratégico y Planeación</v>
      </c>
      <c r="D10" s="48" t="str">
        <f>IFERROR(VLOOKUP(A10,'Segunda línea'!$A$7:$T$18,4,FALSE),"")</f>
        <v>Alto</v>
      </c>
      <c r="E10" s="48" t="str">
        <f>IFERROR(VLOOKUP(A10,'Segunda línea'!$A$7:$T$18,5,FALSE),"")</f>
        <v>Jefe de Oficina de Planeación Socioeconómica e Inversiones</v>
      </c>
      <c r="F10" s="48" t="str">
        <f>IFERROR(VLOOKUP(A10,'Segunda línea'!$A$7:$T$18,6,FALSE),"")</f>
        <v>Secretaría Distrital de Planeación</v>
      </c>
      <c r="G10" s="49" t="str">
        <f>IFERROR(VLOOKUP(A10,'Segunda línea'!$A$7:$T$18,18,FALSE),"")</f>
        <v>Bajo Aseguramiento</v>
      </c>
      <c r="H10" s="50" t="str">
        <f>IFERROR(VLOOKUP(A10,'Segunda línea'!$A$7:$T$18,19,FALSE),"")</f>
        <v>La Oficina de Control Interno o quien haga sus veces deberá auditar y generar hallazgos y recomendaciones a la función de aseguramiento para su mejora y evaluará los controles de 1ª línea de defensa que corresponderían  a la 2ª línea de defensa.</v>
      </c>
    </row>
    <row r="11" spans="1:10" ht="132">
      <c r="A11" s="3" t="str">
        <f t="shared" si="0"/>
        <v>SEGUNDA LÍNEA DE DEFENSA5</v>
      </c>
      <c r="B11" s="47">
        <v>5</v>
      </c>
      <c r="C11" s="48" t="str">
        <f>IFERROR(VLOOKUP(A11,'Segunda línea'!$A$7:$T$18,3,FALSE),"")</f>
        <v>Proceso
Atención al Ciudadano</v>
      </c>
      <c r="D11" s="48" t="str">
        <f>IFERROR(VLOOKUP(A11,'Segunda línea'!$A$7:$T$18,4,FALSE),"")</f>
        <v>Moderado</v>
      </c>
      <c r="E11" s="48" t="str">
        <f>IFERROR(VLOOKUP(A11,'Segunda línea'!$A$7:$T$18,5,FALSE),"")</f>
        <v>Jefe Oficina de Relación con el Ciudadano</v>
      </c>
      <c r="F11" s="48" t="str">
        <f>IFERROR(VLOOKUP(A11,'Segunda línea'!$A$7:$T$18,6,FALSE),"")</f>
        <v>Secretaría General</v>
      </c>
      <c r="G11" s="49" t="str">
        <f>IFERROR(VLOOKUP(A11,'Segunda línea'!$A$7:$T$18,18,FALSE),"")</f>
        <v>Alto Aseguramiento</v>
      </c>
      <c r="H11" s="50" t="str">
        <f>IFERROR(VLOOKUP(A11,'Segunda línea'!$A$7:$T$18,19,FALSE),"")</f>
        <v>La Oficina de Control Interno o quien haga sus veces confiará en los resultados del aseguramiento de la 2ª línea y basado en sus informes, auditará la efectividad de dicha función, evitando evaluar los controles de la 1ª línea.</v>
      </c>
    </row>
    <row r="12" spans="1:10" ht="132">
      <c r="A12" s="3" t="str">
        <f t="shared" si="0"/>
        <v>SEGUNDA LÍNEA DE DEFENSA6</v>
      </c>
      <c r="B12" s="47">
        <v>6</v>
      </c>
      <c r="C12" s="48" t="str">
        <f>IFERROR(VLOOKUP(A12,'Segunda línea'!$A$7:$T$18,3,FALSE),"")</f>
        <v xml:space="preserve">Proceso
Gestión de la  Contratación 
</v>
      </c>
      <c r="D12" s="48" t="str">
        <f>IFERROR(VLOOKUP(A12,'Segunda línea'!$A$7:$T$18,4,FALSE),"")</f>
        <v>Moderado</v>
      </c>
      <c r="E12" s="48" t="str">
        <f>IFERROR(VLOOKUP(A12,'Segunda línea'!$A$7:$T$18,5,FALSE),"")</f>
        <v>Jefe Oficina de Contratación</v>
      </c>
      <c r="F12" s="48" t="str">
        <f>IFERROR(VLOOKUP(A12,'Segunda línea'!$A$7:$T$18,6,FALSE),"")</f>
        <v>Oficina de Contratación</v>
      </c>
      <c r="G12" s="49" t="str">
        <f>IFERROR(VLOOKUP(A12,'Segunda línea'!$A$7:$T$18,18,FALSE),"")</f>
        <v>Medio Aseguramiento</v>
      </c>
      <c r="H12" s="50" t="str">
        <f>IFERROR(VLOOKUP(A12,'Segunda línea'!$A$7:$T$18,19,FALSE),"")</f>
        <v>La Oficina de Control Interno o quien haga sus veces deberá auditar y generar hallazgos y recomendaciones a la función de aseguramiento (2ª línea) para su mejora y evaluará los aspectos que considere relevantes de la 1ª línea de defensa.</v>
      </c>
    </row>
    <row r="13" spans="1:10" ht="132">
      <c r="A13" s="3" t="str">
        <f t="shared" si="0"/>
        <v>SEGUNDA LÍNEA DE DEFENSA7</v>
      </c>
      <c r="B13" s="47">
        <v>7</v>
      </c>
      <c r="C13" s="48" t="str">
        <f>IFERROR(VLOOKUP(A13,'Segunda línea'!$A$7:$T$18,3,FALSE),"")</f>
        <v xml:space="preserve">Proceso
Atención al Ciudadano 
</v>
      </c>
      <c r="D13" s="48" t="str">
        <f>IFERROR(VLOOKUP(A13,'Segunda línea'!$A$7:$T$18,4,FALSE),"")</f>
        <v>Moderado</v>
      </c>
      <c r="E13" s="48" t="str">
        <f>IFERROR(VLOOKUP(A13,'Segunda línea'!$A$7:$T$18,5,FALSE),"")</f>
        <v>Jefe oficina de relación con el ciudadano</v>
      </c>
      <c r="F13" s="48" t="str">
        <f>IFERROR(VLOOKUP(A13,'Segunda línea'!$A$7:$T$18,6,FALSE),"")</f>
        <v>Secretaría General</v>
      </c>
      <c r="G13" s="49" t="str">
        <f>IFERROR(VLOOKUP(A13,'Segunda línea'!$A$7:$T$18,18,FALSE),"")</f>
        <v>Medio Aseguramiento</v>
      </c>
      <c r="H13" s="50" t="str">
        <f>IFERROR(VLOOKUP(A13,'Segunda línea'!$A$7:$T$18,19,FALSE),"")</f>
        <v>La Oficina de Control Interno o quien haga sus veces deberá auditar y generar hallazgos y recomendaciones a la función de aseguramiento (2ª línea) para su mejora y evaluará los aspectos que considere relevantes de la 1ª línea de defensa.</v>
      </c>
    </row>
    <row r="14" spans="1:10" ht="144">
      <c r="A14" s="3" t="str">
        <f t="shared" si="0"/>
        <v>SEGUNDA LÍNEA DE DEFENSA8</v>
      </c>
      <c r="B14" s="47">
        <v>8</v>
      </c>
      <c r="C14" s="48" t="str">
        <f>IFERROR(VLOOKUP(A14,'Segunda línea'!$A$7:$T$18,3,FALSE),"")</f>
        <v xml:space="preserve">Proceso
Gestión Documental
</v>
      </c>
      <c r="D14" s="48" t="str">
        <f>IFERROR(VLOOKUP(A14,'Segunda línea'!$A$7:$T$18,4,FALSE),"")</f>
        <v>Moderado</v>
      </c>
      <c r="E14" s="48" t="str">
        <f>IFERROR(VLOOKUP(A14,'Segunda línea'!$A$7:$T$18,5,FALSE),"")</f>
        <v>Jefe de Oficina de Gestión Documental</v>
      </c>
      <c r="F14" s="48" t="str">
        <f>IFERROR(VLOOKUP(A14,'Segunda línea'!$A$7:$T$18,6,FALSE),"")</f>
        <v>Secretaría General</v>
      </c>
      <c r="G14" s="49" t="str">
        <f>IFERROR(VLOOKUP(A14,'Segunda línea'!$A$7:$T$18,18,FALSE),"")</f>
        <v>Bajo Aseguramiento</v>
      </c>
      <c r="H14" s="50" t="str">
        <f>IFERROR(VLOOKUP(A14,'Segunda línea'!$A$7:$T$18,19,FALSE),"")</f>
        <v>La Oficina de Control Interno o quien haga sus veces deberá auditar y generar hallazgos y recomendaciones a la función de aseguramiento para su mejora y evaluará los controles de 1ª línea de defensa que corresponderían  a la 2ª línea de defensa.</v>
      </c>
    </row>
    <row r="15" spans="1:10" ht="132">
      <c r="A15" s="3" t="str">
        <f t="shared" si="0"/>
        <v>SEGUNDA LÍNEA DE DEFENSA9</v>
      </c>
      <c r="B15" s="47">
        <v>9</v>
      </c>
      <c r="C15" s="48" t="str">
        <f>IFERROR(VLOOKUP(A15,'Segunda línea'!$A$7:$T$18,3,FALSE),"")</f>
        <v xml:space="preserve">Proceso
Gestión de Recursos Financieros
</v>
      </c>
      <c r="D15" s="48" t="str">
        <f>IFERROR(VLOOKUP(A15,'Segunda línea'!$A$7:$T$18,4,FALSE),"")</f>
        <v>Moderado</v>
      </c>
      <c r="E15" s="48" t="str">
        <f>IFERROR(VLOOKUP(A15,'Segunda línea'!$A$7:$T$18,5,FALSE),"")</f>
        <v>Jefe de Oficina de Presupuesto</v>
      </c>
      <c r="F15" s="48" t="str">
        <f>IFERROR(VLOOKUP(A15,'Segunda línea'!$A$7:$T$18,6,FALSE),"")</f>
        <v>Secretaria Distrital de Hacienda</v>
      </c>
      <c r="G15" s="49" t="str">
        <f>IFERROR(VLOOKUP(A15,'Segunda línea'!$A$7:$T$18,18,FALSE),"")</f>
        <v>Medio Aseguramiento</v>
      </c>
      <c r="H15" s="50" t="str">
        <f>IFERROR(VLOOKUP(A15,'Segunda línea'!$A$7:$T$18,19,FALSE),"")</f>
        <v>La Oficina de Control Interno o quien haga sus veces deberá auditar y generar hallazgos y recomendaciones a la función de aseguramiento (2ª línea) para su mejora y evaluará los aspectos que considere relevantes de la 1ª línea de defensa.</v>
      </c>
    </row>
    <row r="16" spans="1:10" ht="132">
      <c r="A16" s="3" t="str">
        <f t="shared" si="0"/>
        <v>SEGUNDA LÍNEA DE DEFENSA10</v>
      </c>
      <c r="B16" s="47">
        <v>10</v>
      </c>
      <c r="C16" s="48" t="str">
        <f>IFERROR(VLOOKUP(A16,'Segunda línea'!$A$7:$T$18,3,FALSE),"")</f>
        <v xml:space="preserve">Proceso
Gestión de Recursos Financieros
</v>
      </c>
      <c r="D16" s="48" t="str">
        <f>IFERROR(VLOOKUP(A16,'Segunda línea'!$A$7:$T$18,4,FALSE),"")</f>
        <v>Moderado</v>
      </c>
      <c r="E16" s="48" t="str">
        <f>IFERROR(VLOOKUP(A16,'Segunda línea'!$A$7:$T$18,5,FALSE),"")</f>
        <v>Jefe de Oficina de Presupuesto</v>
      </c>
      <c r="F16" s="48" t="str">
        <f>IFERROR(VLOOKUP(A16,'Segunda línea'!$A$7:$T$18,6,FALSE),"")</f>
        <v>Secretaria Distrital de Hacienda</v>
      </c>
      <c r="G16" s="49" t="str">
        <f>IFERROR(VLOOKUP(A16,'Segunda línea'!$A$7:$T$18,18,FALSE),"")</f>
        <v>Alto Aseguramiento</v>
      </c>
      <c r="H16" s="50" t="str">
        <f>IFERROR(VLOOKUP(A16,'Segunda línea'!$A$7:$T$18,19,FALSE),"")</f>
        <v>La Oficina de Control Interno o quien haga sus veces confiará en los resultados del aseguramiento de la 2ª línea y basado en sus informes, auditará la efectividad de dicha función, evitando evaluar los controles de la 1ª línea.</v>
      </c>
    </row>
    <row r="17" spans="1:8" ht="132">
      <c r="A17" s="3" t="str">
        <f t="shared" si="0"/>
        <v>SEGUNDA LÍNEA DE DEFENSA11</v>
      </c>
      <c r="B17" s="47">
        <v>11</v>
      </c>
      <c r="C17" s="48" t="str">
        <f>IFERROR(VLOOKUP(A17,'Segunda línea'!$A$7:$T$18,3,FALSE),"")</f>
        <v>Proceso
Gestión del Talento Humano</v>
      </c>
      <c r="D17" s="48" t="str">
        <f>IFERROR(VLOOKUP(A17,'Segunda línea'!$A$7:$T$18,4,FALSE),"")</f>
        <v>Moderado</v>
      </c>
      <c r="E17" s="48" t="str">
        <f>IFERROR(VLOOKUP(A17,'Segunda línea'!$A$7:$T$18,5,FALSE),"")</f>
        <v>Secretario de Gestión Humana</v>
      </c>
      <c r="F17" s="48" t="str">
        <f>IFERROR(VLOOKUP(A17,'Segunda línea'!$A$7:$T$18,6,FALSE),"")</f>
        <v>Secretaría Distrital de Gestión Humana</v>
      </c>
      <c r="G17" s="49" t="str">
        <f>IFERROR(VLOOKUP(A17,'Segunda línea'!$A$7:$T$18,18,FALSE),"")</f>
        <v>Medio Aseguramiento</v>
      </c>
      <c r="H17" s="50" t="str">
        <f>IFERROR(VLOOKUP(A17,'Segunda línea'!$A$7:$T$18,19,FALSE),"")</f>
        <v>La Oficina de Control Interno o quien haga sus veces deberá auditar y generar hallazgos y recomendaciones a la función de aseguramiento (2ª línea) para su mejora y evaluará los aspectos que considere relevantes de la 1ª línea de defensa.</v>
      </c>
    </row>
    <row r="18" spans="1:8">
      <c r="A18" s="3" t="str">
        <f t="shared" si="0"/>
        <v>SEGUNDA LÍNEA DE DEFENSA12</v>
      </c>
      <c r="B18" s="47">
        <v>12</v>
      </c>
      <c r="C18" s="48" t="str">
        <f>IFERROR(VLOOKUP(A18,'Segunda línea'!$A$7:$T$18,3,FALSE),"")</f>
        <v/>
      </c>
      <c r="D18" s="48" t="str">
        <f>IFERROR(VLOOKUP(A18,'Segunda línea'!$A$7:$T$18,4,FALSE),"")</f>
        <v/>
      </c>
      <c r="E18" s="48" t="str">
        <f>IFERROR(VLOOKUP(A18,'Segunda línea'!$A$7:$T$18,5,FALSE),"")</f>
        <v/>
      </c>
      <c r="F18" s="48" t="str">
        <f>IFERROR(VLOOKUP(A18,'Segunda línea'!$A$7:$T$18,6,FALSE),"")</f>
        <v/>
      </c>
      <c r="G18" s="49" t="str">
        <f>IFERROR(VLOOKUP(A18,'Segunda línea'!$A$7:$T$18,18,FALSE),"")</f>
        <v/>
      </c>
      <c r="H18" s="50" t="str">
        <f>IFERROR(VLOOKUP(A18,'Segunda línea'!$A$7:$T$18,19,FALSE),"")</f>
        <v/>
      </c>
    </row>
    <row r="19" spans="1:8">
      <c r="A19" s="3" t="str">
        <f t="shared" si="0"/>
        <v>SEGUNDA LÍNEA DE DEFENSA13</v>
      </c>
      <c r="B19" s="47">
        <v>13</v>
      </c>
      <c r="C19" s="48" t="str">
        <f>IFERROR(VLOOKUP(A19,'Segunda línea'!$A$7:$T$18,3,FALSE),"")</f>
        <v/>
      </c>
      <c r="D19" s="48" t="str">
        <f>IFERROR(VLOOKUP(A19,'Segunda línea'!$A$7:$T$18,4,FALSE),"")</f>
        <v/>
      </c>
      <c r="E19" s="48" t="str">
        <f>IFERROR(VLOOKUP(A19,'Segunda línea'!$A$7:$T$18,5,FALSE),"")</f>
        <v/>
      </c>
      <c r="F19" s="48" t="str">
        <f>IFERROR(VLOOKUP(A19,'Segunda línea'!$A$7:$T$18,6,FALSE),"")</f>
        <v/>
      </c>
      <c r="G19" s="49" t="str">
        <f>IFERROR(VLOOKUP(A19,'Segunda línea'!$A$7:$T$18,18,FALSE),"")</f>
        <v/>
      </c>
      <c r="H19" s="50" t="str">
        <f>IFERROR(VLOOKUP(A19,'Segunda línea'!$A$7:$T$18,19,FALSE),"")</f>
        <v/>
      </c>
    </row>
    <row r="20" spans="1:8">
      <c r="A20" s="3" t="str">
        <f t="shared" si="0"/>
        <v>SEGUNDA LÍNEA DE DEFENSA14</v>
      </c>
      <c r="B20" s="47">
        <v>14</v>
      </c>
      <c r="C20" s="48" t="str">
        <f>IFERROR(VLOOKUP(A20,'Segunda línea'!$A$7:$T$18,3,FALSE),"")</f>
        <v/>
      </c>
      <c r="D20" s="48" t="str">
        <f>IFERROR(VLOOKUP(A20,'Segunda línea'!$A$7:$T$18,4,FALSE),"")</f>
        <v/>
      </c>
      <c r="E20" s="48" t="str">
        <f>IFERROR(VLOOKUP(A20,'Segunda línea'!$A$7:$T$18,5,FALSE),"")</f>
        <v/>
      </c>
      <c r="F20" s="48" t="str">
        <f>IFERROR(VLOOKUP(A20,'Segunda línea'!$A$7:$T$18,6,FALSE),"")</f>
        <v/>
      </c>
      <c r="G20" s="49" t="str">
        <f>IFERROR(VLOOKUP(A20,'Segunda línea'!$A$7:$T$18,18,FALSE),"")</f>
        <v/>
      </c>
      <c r="H20" s="50" t="str">
        <f>IFERROR(VLOOKUP(A20,'Segunda línea'!$A$7:$T$18,19,FALSE),"")</f>
        <v/>
      </c>
    </row>
    <row r="21" spans="1:8">
      <c r="A21" s="3" t="str">
        <f t="shared" si="0"/>
        <v>SEGUNDA LÍNEA DE DEFENSA15</v>
      </c>
      <c r="B21" s="47">
        <v>15</v>
      </c>
      <c r="C21" s="48" t="str">
        <f>IFERROR(VLOOKUP(A21,'Segunda línea'!$A$7:$T$18,3,FALSE),"")</f>
        <v/>
      </c>
      <c r="D21" s="48" t="str">
        <f>IFERROR(VLOOKUP(A21,'Segunda línea'!$A$7:$T$18,4,FALSE),"")</f>
        <v/>
      </c>
      <c r="E21" s="48" t="str">
        <f>IFERROR(VLOOKUP(A21,'Segunda línea'!$A$7:$T$18,5,FALSE),"")</f>
        <v/>
      </c>
      <c r="F21" s="48" t="str">
        <f>IFERROR(VLOOKUP(A21,'Segunda línea'!$A$7:$T$18,6,FALSE),"")</f>
        <v/>
      </c>
      <c r="G21" s="49" t="str">
        <f>IFERROR(VLOOKUP(A21,'Segunda línea'!$A$7:$T$18,18,FALSE),"")</f>
        <v/>
      </c>
      <c r="H21" s="50" t="str">
        <f>IFERROR(VLOOKUP(A21,'Segunda línea'!$A$7:$T$18,19,FALSE),"")</f>
        <v/>
      </c>
    </row>
    <row r="22" spans="1:8">
      <c r="A22" s="3" t="str">
        <f t="shared" si="0"/>
        <v>SEGUNDA LÍNEA DE DEFENSA16</v>
      </c>
      <c r="B22" s="47">
        <v>16</v>
      </c>
      <c r="C22" s="48" t="str">
        <f>IFERROR(VLOOKUP(A22,'Segunda línea'!$A$7:$T$18,3,FALSE),"")</f>
        <v/>
      </c>
      <c r="D22" s="48" t="str">
        <f>IFERROR(VLOOKUP(A22,'Segunda línea'!$A$7:$T$18,4,FALSE),"")</f>
        <v/>
      </c>
      <c r="E22" s="48" t="str">
        <f>IFERROR(VLOOKUP(A22,'Segunda línea'!$A$7:$T$18,5,FALSE),"")</f>
        <v/>
      </c>
      <c r="F22" s="48" t="str">
        <f>IFERROR(VLOOKUP(A22,'Segunda línea'!$A$7:$T$18,6,FALSE),"")</f>
        <v/>
      </c>
      <c r="G22" s="49" t="str">
        <f>IFERROR(VLOOKUP(A22,'Segunda línea'!$A$7:$T$18,18,FALSE),"")</f>
        <v/>
      </c>
      <c r="H22" s="50" t="str">
        <f>IFERROR(VLOOKUP(A22,'Segunda línea'!$A$7:$T$18,19,FALSE),"")</f>
        <v/>
      </c>
    </row>
    <row r="23" spans="1:8">
      <c r="A23" s="3" t="str">
        <f t="shared" si="0"/>
        <v>SEGUNDA LÍNEA DE DEFENSA17</v>
      </c>
      <c r="B23" s="47">
        <v>17</v>
      </c>
      <c r="C23" s="48" t="str">
        <f>IFERROR(VLOOKUP(A23,'Segunda línea'!$A$7:$T$18,3,FALSE),"")</f>
        <v/>
      </c>
      <c r="D23" s="48" t="str">
        <f>IFERROR(VLOOKUP(A23,'Segunda línea'!$A$7:$T$18,4,FALSE),"")</f>
        <v/>
      </c>
      <c r="E23" s="48" t="str">
        <f>IFERROR(VLOOKUP(A23,'Segunda línea'!$A$7:$T$18,5,FALSE),"")</f>
        <v/>
      </c>
      <c r="F23" s="48" t="str">
        <f>IFERROR(VLOOKUP(A23,'Segunda línea'!$A$7:$T$18,6,FALSE),"")</f>
        <v/>
      </c>
      <c r="G23" s="49" t="str">
        <f>IFERROR(VLOOKUP(A23,'Segunda línea'!$A$7:$T$18,18,FALSE),"")</f>
        <v/>
      </c>
      <c r="H23" s="50" t="str">
        <f>IFERROR(VLOOKUP(A23,'Segunda línea'!$A$7:$T$18,19,FALSE),"")</f>
        <v/>
      </c>
    </row>
    <row r="24" spans="1:8">
      <c r="A24" s="3" t="str">
        <f t="shared" si="0"/>
        <v>SEGUNDA LÍNEA DE DEFENSA18</v>
      </c>
      <c r="B24" s="47">
        <v>18</v>
      </c>
      <c r="C24" s="48" t="str">
        <f>IFERROR(VLOOKUP(A24,'Segunda línea'!$A$7:$T$18,3,FALSE),"")</f>
        <v/>
      </c>
      <c r="D24" s="48" t="str">
        <f>IFERROR(VLOOKUP(A24,'Segunda línea'!$A$7:$T$18,4,FALSE),"")</f>
        <v/>
      </c>
      <c r="E24" s="48" t="str">
        <f>IFERROR(VLOOKUP(A24,'Segunda línea'!$A$7:$T$18,5,FALSE),"")</f>
        <v/>
      </c>
      <c r="F24" s="48" t="str">
        <f>IFERROR(VLOOKUP(A24,'Segunda línea'!$A$7:$T$18,6,FALSE),"")</f>
        <v/>
      </c>
      <c r="G24" s="49" t="str">
        <f>IFERROR(VLOOKUP(A24,'Segunda línea'!$A$7:$T$18,18,FALSE),"")</f>
        <v/>
      </c>
      <c r="H24" s="50" t="str">
        <f>IFERROR(VLOOKUP(A24,'Segunda línea'!$A$7:$T$18,19,FALSE),"")</f>
        <v/>
      </c>
    </row>
    <row r="25" spans="1:8">
      <c r="A25" s="3" t="str">
        <f t="shared" si="0"/>
        <v>SEGUNDA LÍNEA DE DEFENSA19</v>
      </c>
      <c r="B25" s="47">
        <v>19</v>
      </c>
      <c r="C25" s="48" t="str">
        <f>IFERROR(VLOOKUP(A25,'Segunda línea'!$A$7:$T$18,3,FALSE),"")</f>
        <v/>
      </c>
      <c r="D25" s="48" t="str">
        <f>IFERROR(VLOOKUP(A25,'Segunda línea'!$A$7:$T$18,4,FALSE),"")</f>
        <v/>
      </c>
      <c r="E25" s="48" t="str">
        <f>IFERROR(VLOOKUP(A25,'Segunda línea'!$A$7:$T$18,5,FALSE),"")</f>
        <v/>
      </c>
      <c r="F25" s="48" t="str">
        <f>IFERROR(VLOOKUP(A25,'Segunda línea'!$A$7:$T$18,6,FALSE),"")</f>
        <v/>
      </c>
      <c r="G25" s="49" t="str">
        <f>IFERROR(VLOOKUP(A25,'Segunda línea'!$A$7:$T$18,18,FALSE),"")</f>
        <v/>
      </c>
      <c r="H25" s="50" t="str">
        <f>IFERROR(VLOOKUP(A25,'Segunda línea'!$A$7:$T$18,19,FALSE),"")</f>
        <v/>
      </c>
    </row>
    <row r="26" spans="1:8">
      <c r="A26" s="3" t="str">
        <f t="shared" si="0"/>
        <v>SEGUNDA LÍNEA DE DEFENSA20</v>
      </c>
      <c r="B26" s="47">
        <v>20</v>
      </c>
      <c r="C26" s="48" t="str">
        <f>IFERROR(VLOOKUP(A26,'Segunda línea'!$A$7:$T$18,3,FALSE),"")</f>
        <v/>
      </c>
      <c r="D26" s="48" t="str">
        <f>IFERROR(VLOOKUP(A26,'Segunda línea'!$A$7:$T$18,4,FALSE),"")</f>
        <v/>
      </c>
      <c r="E26" s="48" t="str">
        <f>IFERROR(VLOOKUP(A26,'Segunda línea'!$A$7:$T$18,5,FALSE),"")</f>
        <v/>
      </c>
      <c r="F26" s="48" t="str">
        <f>IFERROR(VLOOKUP(A26,'Segunda línea'!$A$7:$T$18,6,FALSE),"")</f>
        <v/>
      </c>
      <c r="G26" s="49" t="str">
        <f>IFERROR(VLOOKUP(A26,'Segunda línea'!$A$7:$T$18,18,FALSE),"")</f>
        <v/>
      </c>
      <c r="H26" s="50" t="str">
        <f>IFERROR(VLOOKUP(A26,'Segunda línea'!$A$7:$T$18,19,FALSE),"")</f>
        <v/>
      </c>
    </row>
    <row r="27" spans="1:8">
      <c r="B27" s="47">
        <v>21</v>
      </c>
      <c r="C27" s="48" t="str">
        <f>IFERROR(VLOOKUP(A27,'Segunda línea'!$A$7:$T$18,3,FALSE),"")</f>
        <v/>
      </c>
      <c r="D27" s="48" t="str">
        <f>IFERROR(VLOOKUP(A27,'Segunda línea'!$A$7:$T$18,4,FALSE),"")</f>
        <v/>
      </c>
      <c r="E27" s="48" t="str">
        <f>IFERROR(VLOOKUP(A27,'Segunda línea'!$A$7:$T$18,5,FALSE),"")</f>
        <v/>
      </c>
      <c r="F27" s="48" t="str">
        <f>IFERROR(VLOOKUP(A27,'Segunda línea'!$A$7:$T$18,6,FALSE),"")</f>
        <v/>
      </c>
      <c r="G27" s="49" t="str">
        <f>IFERROR(VLOOKUP(A27,'Segunda línea'!$A$7:$T$18,18,FALSE),"")</f>
        <v/>
      </c>
      <c r="H27" s="50" t="str">
        <f>IFERROR(VLOOKUP(A27,'Segunda línea'!$A$7:$T$18,19,FALSE),"")</f>
        <v/>
      </c>
    </row>
    <row r="28" spans="1:8">
      <c r="B28" s="47">
        <v>22</v>
      </c>
      <c r="C28" s="48" t="str">
        <f>IFERROR(VLOOKUP(A28,'Segunda línea'!$A$7:$T$18,3,FALSE),"")</f>
        <v/>
      </c>
      <c r="D28" s="48" t="str">
        <f>IFERROR(VLOOKUP(A28,'Segunda línea'!$A$7:$T$18,4,FALSE),"")</f>
        <v/>
      </c>
      <c r="E28" s="48" t="str">
        <f>IFERROR(VLOOKUP(A28,'Segunda línea'!$A$7:$T$18,5,FALSE),"")</f>
        <v/>
      </c>
      <c r="F28" s="48" t="str">
        <f>IFERROR(VLOOKUP(A28,'Segunda línea'!$A$7:$T$18,6,FALSE),"")</f>
        <v/>
      </c>
      <c r="G28" s="49" t="str">
        <f>IFERROR(VLOOKUP(A28,'Segunda línea'!$A$7:$T$18,18,FALSE),"")</f>
        <v/>
      </c>
      <c r="H28" s="50" t="str">
        <f>IFERROR(VLOOKUP(A28,'Segunda línea'!$A$7:$T$18,19,FALSE),"")</f>
        <v/>
      </c>
    </row>
    <row r="29" spans="1:8">
      <c r="B29" s="47">
        <v>23</v>
      </c>
      <c r="C29" s="48" t="str">
        <f>IFERROR(VLOOKUP(A29,'Segunda línea'!$A$7:$T$18,3,FALSE),"")</f>
        <v/>
      </c>
      <c r="D29" s="48" t="str">
        <f>IFERROR(VLOOKUP(A29,'Segunda línea'!$A$7:$T$18,4,FALSE),"")</f>
        <v/>
      </c>
      <c r="E29" s="48" t="str">
        <f>IFERROR(VLOOKUP(A29,'Segunda línea'!$A$7:$T$18,5,FALSE),"")</f>
        <v/>
      </c>
      <c r="F29" s="48" t="str">
        <f>IFERROR(VLOOKUP(A29,'Segunda línea'!$A$7:$T$18,6,FALSE),"")</f>
        <v/>
      </c>
      <c r="G29" s="49" t="str">
        <f>IFERROR(VLOOKUP(A29,'Segunda línea'!$A$7:$T$18,18,FALSE),"")</f>
        <v/>
      </c>
      <c r="H29" s="50" t="str">
        <f>IFERROR(VLOOKUP(A29,'Segunda línea'!$A$7:$T$18,19,FALSE),"")</f>
        <v/>
      </c>
    </row>
    <row r="30" spans="1:8">
      <c r="B30" s="47">
        <v>24</v>
      </c>
      <c r="C30" s="48" t="str">
        <f>IFERROR(VLOOKUP(A30,'Segunda línea'!$A$7:$T$18,3,FALSE),"")</f>
        <v/>
      </c>
      <c r="D30" s="48" t="str">
        <f>IFERROR(VLOOKUP(A30,'Segunda línea'!$A$7:$T$18,4,FALSE),"")</f>
        <v/>
      </c>
      <c r="E30" s="48" t="str">
        <f>IFERROR(VLOOKUP(A30,'Segunda línea'!$A$7:$T$18,5,FALSE),"")</f>
        <v/>
      </c>
      <c r="F30" s="48" t="str">
        <f>IFERROR(VLOOKUP(A30,'Segunda línea'!$A$7:$T$18,6,FALSE),"")</f>
        <v/>
      </c>
      <c r="G30" s="49" t="str">
        <f>IFERROR(VLOOKUP(A30,'Segunda línea'!$A$7:$T$18,18,FALSE),"")</f>
        <v/>
      </c>
      <c r="H30" s="50" t="str">
        <f>IFERROR(VLOOKUP(A30,'Segunda línea'!$A$7:$T$18,19,FALSE),"")</f>
        <v/>
      </c>
    </row>
    <row r="31" spans="1:8">
      <c r="B31" s="47">
        <v>25</v>
      </c>
      <c r="C31" s="48" t="str">
        <f>IFERROR(VLOOKUP(A31,'Segunda línea'!$A$7:$T$18,3,FALSE),"")</f>
        <v/>
      </c>
      <c r="D31" s="48" t="str">
        <f>IFERROR(VLOOKUP(A31,'Segunda línea'!$A$7:$T$18,4,FALSE),"")</f>
        <v/>
      </c>
      <c r="E31" s="48" t="str">
        <f>IFERROR(VLOOKUP(A31,'Segunda línea'!$A$7:$T$18,5,FALSE),"")</f>
        <v/>
      </c>
      <c r="F31" s="48" t="str">
        <f>IFERROR(VLOOKUP(A31,'Segunda línea'!$A$7:$T$18,6,FALSE),"")</f>
        <v/>
      </c>
      <c r="G31" s="49" t="str">
        <f>IFERROR(VLOOKUP(A31,'Segunda línea'!$A$7:$T$18,18,FALSE),"")</f>
        <v/>
      </c>
      <c r="H31" s="50" t="str">
        <f>IFERROR(VLOOKUP(A31,'Segunda línea'!$A$7:$T$18,19,FALSE),"")</f>
        <v/>
      </c>
    </row>
    <row r="32" spans="1:8">
      <c r="B32" s="47">
        <v>26</v>
      </c>
      <c r="C32" s="48" t="str">
        <f>IFERROR(VLOOKUP(A32,'Segunda línea'!$A$7:$T$18,3,FALSE),"")</f>
        <v/>
      </c>
      <c r="D32" s="48" t="str">
        <f>IFERROR(VLOOKUP(A32,'Segunda línea'!$A$7:$T$18,4,FALSE),"")</f>
        <v/>
      </c>
      <c r="E32" s="48" t="str">
        <f>IFERROR(VLOOKUP(A32,'Segunda línea'!$A$7:$T$18,5,FALSE),"")</f>
        <v/>
      </c>
      <c r="F32" s="48" t="str">
        <f>IFERROR(VLOOKUP(A32,'Segunda línea'!$A$7:$T$18,6,FALSE),"")</f>
        <v/>
      </c>
      <c r="G32" s="49" t="str">
        <f>IFERROR(VLOOKUP(A32,'Segunda línea'!$A$7:$T$18,18,FALSE),"")</f>
        <v/>
      </c>
      <c r="H32" s="50" t="str">
        <f>IFERROR(VLOOKUP(A32,'Segunda línea'!$A$7:$T$18,19,FALSE),"")</f>
        <v/>
      </c>
    </row>
    <row r="33" spans="2:8">
      <c r="B33" s="47">
        <v>27</v>
      </c>
      <c r="C33" s="48" t="str">
        <f>IFERROR(VLOOKUP(A33,'Segunda línea'!$A$7:$T$18,3,FALSE),"")</f>
        <v/>
      </c>
      <c r="D33" s="48" t="str">
        <f>IFERROR(VLOOKUP(A33,'Segunda línea'!$A$7:$T$18,4,FALSE),"")</f>
        <v/>
      </c>
      <c r="E33" s="48" t="str">
        <f>IFERROR(VLOOKUP(A33,'Segunda línea'!$A$7:$T$18,5,FALSE),"")</f>
        <v/>
      </c>
      <c r="F33" s="48" t="str">
        <f>IFERROR(VLOOKUP(A33,'Segunda línea'!$A$7:$T$18,6,FALSE),"")</f>
        <v/>
      </c>
      <c r="G33" s="49" t="str">
        <f>IFERROR(VLOOKUP(A33,'Segunda línea'!$A$7:$T$18,18,FALSE),"")</f>
        <v/>
      </c>
      <c r="H33" s="50" t="str">
        <f>IFERROR(VLOOKUP(A33,'Segunda línea'!$A$7:$T$18,19,FALSE),"")</f>
        <v/>
      </c>
    </row>
    <row r="34" spans="2:8">
      <c r="B34" s="47">
        <v>28</v>
      </c>
      <c r="C34" s="48" t="str">
        <f>IFERROR(VLOOKUP(A34,'Segunda línea'!$A$7:$T$18,3,FALSE),"")</f>
        <v/>
      </c>
      <c r="D34" s="48" t="str">
        <f>IFERROR(VLOOKUP(A34,'Segunda línea'!$A$7:$T$18,4,FALSE),"")</f>
        <v/>
      </c>
      <c r="E34" s="48" t="str">
        <f>IFERROR(VLOOKUP(A34,'Segunda línea'!$A$7:$T$18,5,FALSE),"")</f>
        <v/>
      </c>
      <c r="F34" s="48" t="str">
        <f>IFERROR(VLOOKUP(A34,'Segunda línea'!$A$7:$T$18,6,FALSE),"")</f>
        <v/>
      </c>
      <c r="G34" s="49" t="str">
        <f>IFERROR(VLOOKUP(A34,'Segunda línea'!$A$7:$T$18,18,FALSE),"")</f>
        <v/>
      </c>
      <c r="H34" s="50" t="str">
        <f>IFERROR(VLOOKUP(A34,'Segunda línea'!$A$7:$T$18,19,FALSE),"")</f>
        <v/>
      </c>
    </row>
    <row r="35" spans="2:8">
      <c r="B35" s="47">
        <v>29</v>
      </c>
      <c r="C35" s="48" t="str">
        <f>IFERROR(VLOOKUP(A35,'Segunda línea'!$A$7:$T$18,3,FALSE),"")</f>
        <v/>
      </c>
      <c r="D35" s="48" t="str">
        <f>IFERROR(VLOOKUP(A35,'Segunda línea'!$A$7:$T$18,4,FALSE),"")</f>
        <v/>
      </c>
      <c r="E35" s="48" t="str">
        <f>IFERROR(VLOOKUP(A35,'Segunda línea'!$A$7:$T$18,5,FALSE),"")</f>
        <v/>
      </c>
      <c r="F35" s="48" t="str">
        <f>IFERROR(VLOOKUP(A35,'Segunda línea'!$A$7:$T$18,6,FALSE),"")</f>
        <v/>
      </c>
      <c r="G35" s="49" t="str">
        <f>IFERROR(VLOOKUP(A35,'Segunda línea'!$A$7:$T$18,18,FALSE),"")</f>
        <v/>
      </c>
      <c r="H35" s="50" t="str">
        <f>IFERROR(VLOOKUP(A35,'Segunda línea'!$A$7:$T$18,19,FALSE),"")</f>
        <v/>
      </c>
    </row>
    <row r="36" spans="2:8"/>
  </sheetData>
  <sheetProtection algorithmName="SHA-512" hashValue="pJeoj5HA56IJ23YMQv79DqIQEIQ4KRntoGDOpGpiyGiT3ubzf6+7/L2XKeikfDmyFRjbVNJAAhrm1Zvuw2dWPA==" saltValue="1aoVfdSIpiyhfYh3gx4fUw==" spinCount="100000" sheet="1" objects="1" scenarios="1" selectLockedCells="1"/>
  <mergeCells count="11">
    <mergeCell ref="D1:H1"/>
    <mergeCell ref="D2:H2"/>
    <mergeCell ref="G4:G6"/>
    <mergeCell ref="D5:D6"/>
    <mergeCell ref="B1:C2"/>
    <mergeCell ref="B4:F4"/>
    <mergeCell ref="H4:H6"/>
    <mergeCell ref="B5:B6"/>
    <mergeCell ref="C5:C6"/>
    <mergeCell ref="E5:E6"/>
    <mergeCell ref="F5:F6"/>
  </mergeCells>
  <pageMargins left="0.39370078740157483" right="0.39370078740157483" top="0.39370078740157483" bottom="0.39370078740157483" header="0.31496062992125984" footer="0.31496062992125984"/>
  <pageSetup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Button 3">
              <controlPr defaultSize="0" print="0" autoFill="0" autoPict="0" macro="[0]!Siguiente3">
                <anchor moveWithCells="1" sizeWithCells="1">
                  <from>
                    <xdr:col>3</xdr:col>
                    <xdr:colOff>85725</xdr:colOff>
                    <xdr:row>0</xdr:row>
                    <xdr:rowOff>57150</xdr:rowOff>
                  </from>
                  <to>
                    <xdr:col>3</xdr:col>
                    <xdr:colOff>1104900</xdr:colOff>
                    <xdr:row>0</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custom" allowBlank="1" showInputMessage="1" showErrorMessage="1" error="No es posible modificar campos en este formulario" xr:uid="{00000000-0002-0000-0500-000000000000}">
          <x14:formula1>
            <xm:f>IFERROR(VLOOKUP(A7,'Segunda línea'!$A$7:$T$18,3,FALSE),"")</xm:f>
          </x14:formula1>
          <xm:sqref>C7:C35</xm:sqref>
        </x14:dataValidation>
        <x14:dataValidation type="custom" allowBlank="1" showInputMessage="1" showErrorMessage="1" error="No es posible modificar campos en este formulario" xr:uid="{00000000-0002-0000-0500-000001000000}">
          <x14:formula1>
            <xm:f>IFERROR(VLOOKUP(A7,'Segunda línea'!$A$7:$T$18,4,FALSE),"")</xm:f>
          </x14:formula1>
          <xm:sqref>D7:D35</xm:sqref>
        </x14:dataValidation>
        <x14:dataValidation type="custom" allowBlank="1" showInputMessage="1" showErrorMessage="1" error="No es posible modificar campos en este formulario" xr:uid="{00000000-0002-0000-0500-000002000000}">
          <x14:formula1>
            <xm:f>IFERROR(VLOOKUP(A7,'Segunda línea'!$A$7:$T$18,5,FALSE),"")</xm:f>
          </x14:formula1>
          <xm:sqref>E7:E35</xm:sqref>
        </x14:dataValidation>
        <x14:dataValidation type="custom" allowBlank="1" showInputMessage="1" showErrorMessage="1" error="No es posible modificar campos en este formulario" xr:uid="{00000000-0002-0000-0500-000003000000}">
          <x14:formula1>
            <xm:f>IFERROR(VLOOKUP(A7,'Segunda línea'!$A$7:$T$18,6,FALSE),"")</xm:f>
          </x14:formula1>
          <xm:sqref>F7:F35</xm:sqref>
        </x14:dataValidation>
        <x14:dataValidation type="custom" allowBlank="1" showInputMessage="1" showErrorMessage="1" error="No es posible modificar campos en este formulario" xr:uid="{00000000-0002-0000-0500-000004000000}">
          <x14:formula1>
            <xm:f>IFERROR(VLOOKUP(A7,'Segunda línea'!$A$7:$T$18,18,FALSE),"")</xm:f>
          </x14:formula1>
          <xm:sqref>G7:G35</xm:sqref>
        </x14:dataValidation>
        <x14:dataValidation type="custom" allowBlank="1" showInputMessage="1" showErrorMessage="1" error="No es posible modificar campos en este formulario" xr:uid="{00000000-0002-0000-0500-000005000000}">
          <x14:formula1>
            <xm:f>IFERROR(VLOOKUP(A7,'Segunda línea'!$A$7:$T$18,19,FALSE),"")</xm:f>
          </x14:formula1>
          <xm:sqref>H7:H35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3:O25"/>
  <sheetViews>
    <sheetView workbookViewId="0">
      <selection activeCell="B21" sqref="B21:G21"/>
    </sheetView>
  </sheetViews>
  <sheetFormatPr baseColWidth="10" defaultColWidth="11.42578125" defaultRowHeight="15"/>
  <cols>
    <col min="1" max="1" width="10.42578125" bestFit="1" customWidth="1"/>
    <col min="6" max="6" width="11.42578125" customWidth="1"/>
    <col min="9" max="9" width="18.5703125" customWidth="1"/>
  </cols>
  <sheetData>
    <row r="3" spans="2:15" ht="30">
      <c r="I3" s="4" t="s">
        <v>5</v>
      </c>
      <c r="J3" s="123" t="s">
        <v>6</v>
      </c>
      <c r="K3" s="123"/>
      <c r="L3" s="123"/>
      <c r="M3" s="123"/>
      <c r="N3" s="123"/>
      <c r="O3" s="123"/>
    </row>
    <row r="4" spans="2:15" ht="15" customHeight="1">
      <c r="I4" s="124" t="s">
        <v>7</v>
      </c>
      <c r="J4" s="123" t="s">
        <v>8</v>
      </c>
      <c r="K4" s="123"/>
      <c r="L4" s="123"/>
      <c r="M4" s="123"/>
      <c r="N4" s="123"/>
      <c r="O4" s="123"/>
    </row>
    <row r="5" spans="2:15">
      <c r="I5" s="124"/>
      <c r="J5" s="123"/>
      <c r="K5" s="123"/>
      <c r="L5" s="123"/>
      <c r="M5" s="123"/>
      <c r="N5" s="123"/>
      <c r="O5" s="123"/>
    </row>
    <row r="6" spans="2:15">
      <c r="I6" s="124"/>
      <c r="J6" s="123"/>
      <c r="K6" s="123"/>
      <c r="L6" s="123"/>
      <c r="M6" s="123"/>
      <c r="N6" s="123"/>
      <c r="O6" s="123"/>
    </row>
    <row r="7" spans="2:15" ht="69" customHeight="1">
      <c r="B7" s="123" t="s">
        <v>9</v>
      </c>
      <c r="C7" s="123"/>
      <c r="D7" s="123"/>
      <c r="E7" s="123"/>
      <c r="F7" s="123"/>
      <c r="G7" s="123"/>
      <c r="I7" s="5" t="s">
        <v>10</v>
      </c>
      <c r="J7" s="123" t="s">
        <v>11</v>
      </c>
      <c r="K7" s="123"/>
      <c r="L7" s="123"/>
      <c r="M7" s="123"/>
      <c r="N7" s="123"/>
      <c r="O7" s="123"/>
    </row>
    <row r="8" spans="2:15">
      <c r="I8" t="s">
        <v>12</v>
      </c>
      <c r="J8" s="126" t="s">
        <v>12</v>
      </c>
      <c r="K8" s="126"/>
      <c r="L8" s="126"/>
      <c r="M8" s="126"/>
      <c r="N8" s="126"/>
      <c r="O8" s="126"/>
    </row>
    <row r="9" spans="2:15" ht="15" customHeight="1">
      <c r="I9" s="124" t="s">
        <v>7</v>
      </c>
      <c r="J9" s="125" t="s">
        <v>13</v>
      </c>
      <c r="K9" s="125"/>
      <c r="L9" s="125"/>
      <c r="M9" s="125"/>
      <c r="N9" s="125"/>
      <c r="O9" s="125"/>
    </row>
    <row r="10" spans="2:15">
      <c r="I10" s="124"/>
      <c r="J10" s="125"/>
      <c r="K10" s="125"/>
      <c r="L10" s="125"/>
      <c r="M10" s="125"/>
      <c r="N10" s="125"/>
      <c r="O10" s="125"/>
    </row>
    <row r="11" spans="2:15">
      <c r="I11" s="124" t="s">
        <v>5</v>
      </c>
      <c r="J11" s="125" t="s">
        <v>13</v>
      </c>
      <c r="K11" s="125"/>
      <c r="L11" s="125"/>
      <c r="M11" s="125"/>
      <c r="N11" s="125"/>
      <c r="O11" s="125"/>
    </row>
    <row r="12" spans="2:15">
      <c r="I12" s="124"/>
      <c r="J12" s="125"/>
      <c r="K12" s="125"/>
      <c r="L12" s="125"/>
      <c r="M12" s="125"/>
      <c r="N12" s="125"/>
      <c r="O12" s="125"/>
    </row>
    <row r="13" spans="2:15">
      <c r="I13" t="s">
        <v>10</v>
      </c>
      <c r="J13" s="126" t="s">
        <v>12</v>
      </c>
      <c r="K13" s="126"/>
      <c r="L13" s="126"/>
      <c r="M13" s="126"/>
      <c r="N13" s="126"/>
      <c r="O13" s="126"/>
    </row>
    <row r="14" spans="2:15" ht="59.25" customHeight="1">
      <c r="B14" s="123" t="s">
        <v>8</v>
      </c>
      <c r="C14" s="123"/>
      <c r="D14" s="123"/>
      <c r="E14" s="123"/>
      <c r="F14" s="123"/>
      <c r="G14" s="123"/>
      <c r="I14" t="s">
        <v>12</v>
      </c>
    </row>
    <row r="21" spans="1:7" ht="69" customHeight="1">
      <c r="A21" s="4" t="s">
        <v>5</v>
      </c>
      <c r="B21" s="123" t="s">
        <v>6</v>
      </c>
      <c r="C21" s="123"/>
      <c r="D21" s="123"/>
      <c r="E21" s="123"/>
      <c r="F21" s="123"/>
      <c r="G21" s="123"/>
    </row>
    <row r="25" spans="1:7" ht="45">
      <c r="A25" s="4" t="s">
        <v>5</v>
      </c>
      <c r="B25" s="1" t="s">
        <v>13</v>
      </c>
    </row>
  </sheetData>
  <mergeCells count="13">
    <mergeCell ref="B7:G7"/>
    <mergeCell ref="B14:G14"/>
    <mergeCell ref="B21:G21"/>
    <mergeCell ref="J3:O3"/>
    <mergeCell ref="J4:O6"/>
    <mergeCell ref="I4:I6"/>
    <mergeCell ref="J7:O7"/>
    <mergeCell ref="I9:I10"/>
    <mergeCell ref="I11:I12"/>
    <mergeCell ref="J9:O10"/>
    <mergeCell ref="J11:O12"/>
    <mergeCell ref="J13:O13"/>
    <mergeCell ref="J8:O8"/>
  </mergeCells>
  <pageMargins left="0.7" right="0.7" top="0.75" bottom="0.75" header="0.3" footer="0.3"/>
  <pageSetup paperSize="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64454E78071C0459250C931E6372AB4" ma:contentTypeVersion="8" ma:contentTypeDescription="Crear nuevo documento." ma:contentTypeScope="" ma:versionID="11c7e1cef3a464196094a736b34ff674">
  <xsd:schema xmlns:xsd="http://www.w3.org/2001/XMLSchema" xmlns:xs="http://www.w3.org/2001/XMLSchema" xmlns:p="http://schemas.microsoft.com/office/2006/metadata/properties" xmlns:ns3="e005b361-1b45-4344-bcf3-bcf64b9ffc1f" targetNamespace="http://schemas.microsoft.com/office/2006/metadata/properties" ma:root="true" ma:fieldsID="60eaf0ce19df804bc876b23dc872bb54" ns3:_="">
    <xsd:import namespace="e005b361-1b45-4344-bcf3-bcf64b9ffc1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5b361-1b45-4344-bcf3-bcf64b9ffc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662113-A9B7-439A-A839-C8E75C79ACCC}">
  <ds:schemaRefs>
    <ds:schemaRef ds:uri="http://purl.org/dc/elements/1.1/"/>
    <ds:schemaRef ds:uri="e005b361-1b45-4344-bcf3-bcf64b9ffc1f"/>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FE840FD2-6B8F-429F-BE93-861F747C6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5b361-1b45-4344-bcf3-bcf64b9ffc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A38178-1F56-4E8C-9309-B4E762C3B5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Instructivo</vt:lpstr>
      <vt:lpstr>Estructura</vt:lpstr>
      <vt:lpstr>Diagnóstico_RR</vt:lpstr>
      <vt:lpstr>Formulas</vt:lpstr>
      <vt:lpstr>Segunda línea</vt:lpstr>
      <vt:lpstr>Mapa de Aseguramiento</vt:lpstr>
      <vt:lpstr>Hoja2</vt:lpstr>
      <vt:lpstr>Diagnóstico_RR!Área_de_impresión</vt:lpstr>
      <vt:lpstr>Estructura!Área_de_impresión</vt:lpstr>
      <vt:lpstr>Instructivo!Área_de_impresión</vt:lpstr>
      <vt:lpstr>Cargos</vt:lpstr>
      <vt:lpstr>Opciones</vt:lpstr>
      <vt:lpstr>Diagnóstico_RR!Títulos_a_imprimir</vt:lpstr>
      <vt:lpstr>'Mapa de Aseguramiento'!Títulos_a_imprimir</vt:lpstr>
      <vt:lpstr>X</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Mongui Gutierrez Vargas;José A. Torres</dc:creator>
  <cp:lastModifiedBy>Juan Llinas Lastra</cp:lastModifiedBy>
  <cp:revision/>
  <cp:lastPrinted>2019-08-22T16:36:04Z</cp:lastPrinted>
  <dcterms:created xsi:type="dcterms:W3CDTF">2019-07-08T21:21:19Z</dcterms:created>
  <dcterms:modified xsi:type="dcterms:W3CDTF">2024-03-11T22:45:01Z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0x010100364454E78071C0459250C931E6372AB4</vt:lpwstr>
  </property>
</Properties>
</file>