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0" yWindow="0" windowWidth="20490" windowHeight="7455" tabRatio="609" activeTab="1"/>
  </bookViews>
  <sheets>
    <sheet name="PROYECTOS" sheetId="1" r:id="rId1"/>
    <sheet name="GESTION ADMINISTRATIVA" sheetId="3" r:id="rId2"/>
  </sheets>
  <definedNames>
    <definedName name="_xlnm.Print_Titles" localSheetId="0">PROYECTOS!$12:$14</definedName>
  </definedNames>
  <calcPr calcId="145621"/>
</workbook>
</file>

<file path=xl/calcChain.xml><?xml version="1.0" encoding="utf-8"?>
<calcChain xmlns="http://schemas.openxmlformats.org/spreadsheetml/2006/main">
  <c r="AG30" i="1" l="1"/>
  <c r="AG26" i="1"/>
  <c r="F20" i="1" l="1"/>
  <c r="F19" i="1"/>
  <c r="F18" i="1"/>
  <c r="F17" i="1"/>
  <c r="F16" i="1"/>
  <c r="F15" i="1"/>
  <c r="C20" i="1"/>
  <c r="C19" i="1"/>
  <c r="C18" i="1"/>
  <c r="C17" i="1"/>
  <c r="C16" i="1"/>
  <c r="C15" i="1"/>
</calcChain>
</file>

<file path=xl/comments1.xml><?xml version="1.0" encoding="utf-8"?>
<comments xmlns="http://schemas.openxmlformats.org/spreadsheetml/2006/main">
  <authors>
    <author>Usuario_05</author>
  </authors>
  <commentList>
    <comment ref="AM32" authorId="0">
      <text>
        <r>
          <rPr>
            <b/>
            <sz val="9"/>
            <color indexed="81"/>
            <rFont val="Tahoma"/>
            <family val="2"/>
          </rPr>
          <t>Usuario_05:</t>
        </r>
        <r>
          <rPr>
            <sz val="9"/>
            <color indexed="81"/>
            <rFont val="Tahoma"/>
            <family val="2"/>
          </rPr>
          <t xml:space="preserve">
TRANSFERENCIA CRA A FORO DEL 50% DEL PROCENTAJE AMBIENTAL </t>
        </r>
      </text>
    </comment>
    <comment ref="AM33" authorId="0">
      <text>
        <r>
          <rPr>
            <b/>
            <sz val="9"/>
            <color indexed="81"/>
            <rFont val="Tahoma"/>
            <family val="2"/>
          </rPr>
          <t>Usuario_05:</t>
        </r>
        <r>
          <rPr>
            <sz val="9"/>
            <color indexed="81"/>
            <rFont val="Tahoma"/>
            <family val="2"/>
          </rPr>
          <t xml:space="preserve">
suario_05:
TRANSFERENCIA CRA A FORO DEL 50% DEL PROCENTAJE AMBIENTAL </t>
        </r>
      </text>
    </comment>
    <comment ref="AM34" authorId="0">
      <text>
        <r>
          <rPr>
            <b/>
            <sz val="9"/>
            <color indexed="81"/>
            <rFont val="Tahoma"/>
            <family val="2"/>
          </rPr>
          <t>Usuario_05:</t>
        </r>
        <r>
          <rPr>
            <sz val="9"/>
            <color indexed="81"/>
            <rFont val="Tahoma"/>
            <family val="2"/>
          </rPr>
          <t xml:space="preserve">
TRANSFERENCIA CRA A FORO DEL 50% DEL PROCENTAJE AMBIENTAL </t>
        </r>
      </text>
    </comment>
    <comment ref="AM35" authorId="0">
      <text>
        <r>
          <rPr>
            <b/>
            <sz val="9"/>
            <color indexed="81"/>
            <rFont val="Tahoma"/>
            <family val="2"/>
          </rPr>
          <t>Usuario_05:</t>
        </r>
        <r>
          <rPr>
            <sz val="9"/>
            <color indexed="81"/>
            <rFont val="Tahoma"/>
            <family val="2"/>
          </rPr>
          <t xml:space="preserve">
Usuario_05:
suario_05:
TRANSFERENCIA CRA A FORO DEL 50% DEL PROCENTAJE AMBIENTAL </t>
        </r>
      </text>
    </comment>
    <comment ref="AM36" authorId="0">
      <text>
        <r>
          <rPr>
            <b/>
            <sz val="9"/>
            <color indexed="81"/>
            <rFont val="Tahoma"/>
            <family val="2"/>
          </rPr>
          <t>Usuario_05:</t>
        </r>
        <r>
          <rPr>
            <sz val="9"/>
            <color indexed="81"/>
            <rFont val="Tahoma"/>
            <family val="2"/>
          </rPr>
          <t xml:space="preserve">
Usuario_05:
suario_05:
TRANSFERENCIA CRA A FORO DEL 50% DEL PROCENTAJE AMBIENTAL </t>
        </r>
      </text>
    </comment>
    <comment ref="AM37" authorId="0">
      <text>
        <r>
          <rPr>
            <b/>
            <sz val="9"/>
            <color indexed="81"/>
            <rFont val="Tahoma"/>
            <family val="2"/>
          </rPr>
          <t>Usuario_05:</t>
        </r>
        <r>
          <rPr>
            <sz val="9"/>
            <color indexed="81"/>
            <rFont val="Tahoma"/>
            <family val="2"/>
          </rPr>
          <t xml:space="preserve">
Usuario_05:
suario_05:
TRANSFERENCIA CRA A FORO DEL 50% DEL PROCENTAJE AMBIENTAL </t>
        </r>
      </text>
    </comment>
  </commentList>
</comments>
</file>

<file path=xl/sharedStrings.xml><?xml version="1.0" encoding="utf-8"?>
<sst xmlns="http://schemas.openxmlformats.org/spreadsheetml/2006/main" count="273" uniqueCount="161">
  <si>
    <t>PROPIOS</t>
  </si>
  <si>
    <t>CREDITO</t>
  </si>
  <si>
    <t>NACION</t>
  </si>
  <si>
    <t>OTROS</t>
  </si>
  <si>
    <t>1.6. PROGRAMA</t>
  </si>
  <si>
    <t>FORMULACION DEL PLAN DE ACCIÓN  DESDE LAS ACTIVIDADES Y PROYECTOS ENMARCADOS EN EL PLAN DE DESARROLLO.</t>
  </si>
  <si>
    <t>1.1. NOMBRE DE LA DEPENDENCIA O ENTIDAD:</t>
  </si>
  <si>
    <t>ARTICULO PRES/AÑO</t>
  </si>
  <si>
    <t>1.2.COMPONENTE ESTRATEGICO:</t>
  </si>
  <si>
    <t>1.3. SECTOR:</t>
  </si>
  <si>
    <t>Abr</t>
  </si>
  <si>
    <t>May</t>
  </si>
  <si>
    <t>Ene</t>
  </si>
  <si>
    <t>Feb</t>
  </si>
  <si>
    <t>Mar</t>
  </si>
  <si>
    <t>Jun</t>
  </si>
  <si>
    <t>Jul</t>
  </si>
  <si>
    <t>Ago</t>
  </si>
  <si>
    <t>Sep</t>
  </si>
  <si>
    <t>Oct</t>
  </si>
  <si>
    <t>Nov</t>
  </si>
  <si>
    <t>Dic</t>
  </si>
  <si>
    <t>DISTRITO</t>
  </si>
  <si>
    <t>SGP</t>
  </si>
  <si>
    <t xml:space="preserve">FORMULACION DEL PLAN DE ACCION DESDE LAS ACTIVIDADES INHERENTES A LA GESTION ADMINISTRATIVA </t>
  </si>
  <si>
    <t>ENE</t>
  </si>
  <si>
    <t>FEB</t>
  </si>
  <si>
    <t>MAR</t>
  </si>
  <si>
    <t>ABR</t>
  </si>
  <si>
    <t>MAY</t>
  </si>
  <si>
    <t>JUN</t>
  </si>
  <si>
    <t>JUL</t>
  </si>
  <si>
    <t>AGO</t>
  </si>
  <si>
    <t>SEP</t>
  </si>
  <si>
    <t>OCT</t>
  </si>
  <si>
    <t>NOV</t>
  </si>
  <si>
    <t>DIC</t>
  </si>
  <si>
    <t>ARTICULO PRES / AÑO</t>
  </si>
  <si>
    <t>2.2. ELABORADO POR:</t>
  </si>
  <si>
    <t>2.5. ACTIVIDADES</t>
  </si>
  <si>
    <t>2.6. RESPONSABLE</t>
  </si>
  <si>
    <t>2.7. CRONOGRAMA</t>
  </si>
  <si>
    <t>2.8. COSTO</t>
  </si>
  <si>
    <t>2.9 FUENTES DE FINANCIACIÓN</t>
  </si>
  <si>
    <t xml:space="preserve"> Código BPIN</t>
  </si>
  <si>
    <t>2.3 NOMBRE DE LA ACCION</t>
  </si>
  <si>
    <t>2.4 METAS</t>
  </si>
  <si>
    <t>1.7. METAS</t>
  </si>
  <si>
    <t>1.8. PROYECTO / ACCION</t>
  </si>
  <si>
    <t>1.9. METAS</t>
  </si>
  <si>
    <t>1.10. ACTIVIDADES</t>
  </si>
  <si>
    <t>1.11. CRONOGRAMA</t>
  </si>
  <si>
    <t>1.12. RESPONSABLE</t>
  </si>
  <si>
    <t>1.14 FUENTES DE FINANCIACIÓN</t>
  </si>
  <si>
    <t>1.13. COSTO INVERSION (Miles)</t>
  </si>
  <si>
    <t>Control de Servicios no conformes</t>
  </si>
  <si>
    <t>Medición de la satisfacción del cliente</t>
  </si>
  <si>
    <t>Administración de Riesgos (Identificación, valoración y control)</t>
  </si>
  <si>
    <t>Diligencia de formato, evaluación y Plan de Mejoramiento</t>
  </si>
  <si>
    <t>Definición de proyectos</t>
  </si>
  <si>
    <t>Elaboración de MGA</t>
  </si>
  <si>
    <t>Registro y aprobación en el banco de proyecto</t>
  </si>
  <si>
    <t>DEPDFPPA-F01</t>
  </si>
  <si>
    <t>Versión: 2</t>
  </si>
  <si>
    <t>Aprobación: 31/08/2012</t>
  </si>
  <si>
    <t>Registro y aprobación de los proyectos a desarrollar en la vigencia 2016 en el banco de proyectos</t>
  </si>
  <si>
    <t>Gerente Foro Hidrico</t>
  </si>
  <si>
    <t>X</t>
  </si>
  <si>
    <t>ARROYOS</t>
  </si>
  <si>
    <t>Proceso de postulación</t>
  </si>
  <si>
    <t>Proceso de contratacion</t>
  </si>
  <si>
    <t xml:space="preserve"> </t>
  </si>
  <si>
    <t>Ejecucion y Supervicion de obras</t>
  </si>
  <si>
    <t>3430 ML</t>
  </si>
  <si>
    <t>DISEÑOS Y CONTRUCCION DE CANALES</t>
  </si>
  <si>
    <t>MEDIOAMBIENTE</t>
  </si>
  <si>
    <t xml:space="preserve">2.1. NOMBRE DE LA ENTIDAD: </t>
  </si>
  <si>
    <t xml:space="preserve">Sensibilizacion a la comunidad para el mejoramiento y recuperacion ambiental de los sistemas hidricos y parques publicos de la ciudad </t>
  </si>
  <si>
    <t>crear sentido de pertenecia y cuidado sobre la infraestructura de los sistemas, hidricos y parques publicos .</t>
  </si>
  <si>
    <t>Plan institucional de formación</t>
  </si>
  <si>
    <t>Garantizar que el talento humano de la entidad cuenta con las competencias necesarias para desarrollar sus labores</t>
  </si>
  <si>
    <t>Capacitaciones y Sistema de Calidad</t>
  </si>
  <si>
    <t>LIMPIEZA DE ARROYS Y CAÑOS EN EL DISTRITO DE BARRANQUILLA  (canalizacion y rectificacion de cauce en los arroyos)</t>
  </si>
  <si>
    <t>DISEÑO Y CONSTRUCCION DE CANALES PLUVIALES FASE 1, EN LOS BARRIOS, EL BOSQUE,  EL MILAGRO, LOS LAURELES. SIMON BOLIVAR EN EL DISTRITO DE BARRANQUILLA. GRUPO 2</t>
  </si>
  <si>
    <t xml:space="preserve">Protección y Dragado de Cuencas y Hoyas Hidrográficas                                                                               </t>
  </si>
  <si>
    <t xml:space="preserve">Realizar una medición periodica (cada 4 meses) de la efectividad de los controles </t>
  </si>
  <si>
    <t>Estrategia Todos al Parque</t>
  </si>
  <si>
    <t>Verificar la ejecucion de los diseños y entrega de las obras</t>
  </si>
  <si>
    <t>Diseño
Construccion
y manto
de parques
62151111141</t>
  </si>
  <si>
    <t>Parques 62151111141</t>
  </si>
  <si>
    <t>Limpieza 
y manto
de arroyos 
y caños 
62151111121</t>
  </si>
  <si>
    <t>Limpieza y Manto de arroyos
62151111121</t>
  </si>
  <si>
    <t>Diseño construccion y manto de canales pluviales 62141214</t>
  </si>
  <si>
    <t>Honorarios profesionales 6211121</t>
  </si>
  <si>
    <t>Gastos institucionales 621223</t>
  </si>
  <si>
    <t>Capacitaciones y Sistema de Calidad 621221</t>
  </si>
  <si>
    <t>JOSE LUIS ROMERO Z.</t>
  </si>
  <si>
    <t>1.4.  ELABORADO POR: JOSE LUIS ROMERO ZAPATA</t>
  </si>
  <si>
    <t>Elaborar el Programa de Inversiones 2016 a través de la viabilización y registro de los proyectos presentados</t>
  </si>
  <si>
    <t>Mantenimiento, adecuación física y paisajística de los parques, en el distrito de Barranquilla</t>
  </si>
  <si>
    <t>103 ML</t>
  </si>
  <si>
    <t>OPERACIÓN Y MANTENIMIENTO DE LA TRAMPA DE RESIDUOS SOLIDOS EN EL ARROYO LEON</t>
  </si>
  <si>
    <t>MANTENER LIMPIA LA TRAMPA</t>
  </si>
  <si>
    <t>Seguimientos a las actividades desarrolladas en Arroyos.</t>
  </si>
  <si>
    <t>Seguimiento a las actividades desarrolladas en Parques.</t>
  </si>
  <si>
    <t>Realizar un seguimiento cuatrimestral a los productos no conformes identificados.</t>
  </si>
  <si>
    <t>Diligencia de formato, tratamiento y acciones a tomar</t>
  </si>
  <si>
    <t>Realizar un segumiento cuatrimesral a la medición realizada en parques y arroyos.</t>
  </si>
  <si>
    <t>Realización de encuesta, análisis de resultados y planes de acción.</t>
  </si>
  <si>
    <t>Auditorias Internas</t>
  </si>
  <si>
    <t>Realizar informe del estado del SGC por lo menos 2 veces en el año</t>
  </si>
  <si>
    <t>Proceso de planeación y programación de las auditorias internas</t>
  </si>
  <si>
    <t>Realización de auditorias, Informe de auditoria, evaluación y Plan de Mejoramiento</t>
  </si>
  <si>
    <t>Recuperación de zonas verdes de uso público</t>
  </si>
  <si>
    <t>Realización de capacitaciones por parte de Icontec, la entidad y la ARL Positiva</t>
  </si>
  <si>
    <t>Plan de gestión Documental</t>
  </si>
  <si>
    <t>Implementar en un 100% el Plan de Gestión Documental en la entidad</t>
  </si>
  <si>
    <t>Plan de adquisiciones</t>
  </si>
  <si>
    <t>Plan de formación</t>
  </si>
  <si>
    <t>Implementación del PGD con el apoyo del SGC</t>
  </si>
  <si>
    <t>Plan estratégico informatico (soporte y mantenimiento</t>
  </si>
  <si>
    <t>Plan de mejoramiento de infraestructura y custodia</t>
  </si>
  <si>
    <t>Implementación de software</t>
  </si>
  <si>
    <t>Seguimiento y control</t>
  </si>
  <si>
    <t>Eje Capital de Espacios Para la Gente, Programa Todos al Parque, Programa Conviviendo con el Medio Ambiente, Programa Barranquilla Sin Arroyos.</t>
  </si>
  <si>
    <t>ADECUACION Y DOTACION DE UN VIVERO / INVERNADERO, RECUPERACION ARBOREA Y LIMPIEZA EN EL JARDÍN  BOTÁNICO  “ARMANDO DUGAND GNECCO”, UBICADO DEL BARRIO “LA VICTORIA”  DEL DISTRITO DE BARRANQUILLA</t>
  </si>
  <si>
    <t>MANTENIMIENTO Y ADECUACION DE OBRAS EN EL PARQUE MODELO EN FASE I DEL DISTRITO DE BARRANQUILLA</t>
  </si>
  <si>
    <t>ADECUACION CON OBRAS COMPLEMENTARIAS AL PARQUE LOS CANOSOS DEL DISTRITO DE BARRANQUILLA</t>
  </si>
  <si>
    <t>MANTENIMIENTO Y ADECUACION DE OBRAS DE LA FASE I, EN EL PARQUE VIGORÒN MEJIA UBICADO EN LA CALLE 35B CARRERA 8D DEL DISTRITO DE BARRANQUILLA</t>
  </si>
  <si>
    <t>ADECUACION CON OBRAS COMPLEMENTARIAS AL PARQUE CARIDAD DEL COBRE DEL DISTRITO DE BARRANQUILLA</t>
  </si>
  <si>
    <t>ADECUACION CON OBRAS COMPLEMENTARIAS AL PARQUE CEMENTERIO UNIVERSAL DEL DISTRITO DE BARRANQUILLA</t>
  </si>
  <si>
    <t>MANTENIMIENTO Y ADECUACION DE OBRAS DE PAISAJISMO  DE LA FASE I DEL PROGRAMA “TODOS AL PARQUE” DEL DISTRITO DE BARRANQUILLA</t>
  </si>
  <si>
    <t>SEÑALIZACION INFORMATIVA DE PARQUES  DENTRO DEL PROGRAMA “TODOS AL PARQUE” DEL DISTRITO DE BARRANQUILLA</t>
  </si>
  <si>
    <t>N/A</t>
  </si>
  <si>
    <r>
      <t xml:space="preserve">VIGENCIA     </t>
    </r>
    <r>
      <rPr>
        <b/>
        <u/>
        <sz val="11"/>
        <rFont val="Arial"/>
        <family val="2"/>
      </rPr>
      <t>2017</t>
    </r>
  </si>
  <si>
    <r>
      <t xml:space="preserve">VIGENCIA </t>
    </r>
    <r>
      <rPr>
        <b/>
        <u/>
        <sz val="10"/>
        <rFont val="Arial"/>
        <family val="2"/>
      </rPr>
      <t>2017</t>
    </r>
  </si>
  <si>
    <t>22000 M3</t>
  </si>
  <si>
    <t>Gerente ADI</t>
  </si>
  <si>
    <t>3400 ML</t>
  </si>
  <si>
    <t>RECONSTRUCCIÓN VIAL Y CANALIZACIÓN DEL ARROYO DE LA CARRERA 21 ENTRE CALLE 53D Y CALLE 30 INCLUIDOS SUS AFLUENTES EN EL DISTRITO DE BARRANQUILLA</t>
  </si>
  <si>
    <t xml:space="preserve">2380 ML </t>
  </si>
  <si>
    <t>IMPLEMENTACIÓN DE ESTRATEGIAS PARA LA REDUCCIÓN Y CONTROL DEL CAUDAL DE ESCORRENTÍA SUPERFICIAL DEL ARROYO HOSPITAL</t>
  </si>
  <si>
    <t>2380 ML</t>
  </si>
  <si>
    <t xml:space="preserve">2400 ML </t>
  </si>
  <si>
    <t>IMPLEMENTACIÓN DE ESTRATEGIAS PARA LA REDUCCIÓN Y CONTROL DEL CAUDAL DE ESCORRENTÍA SUPERFICIAL DEL ARROYO DE LA CALLE 76 ENTRE CARRERAS 44 Y 54 Y DE LA CALLE 75 ENTRE CARRERAS 44 Y 52 EN EL DISTRITO DE BARRANQUILLA</t>
  </si>
  <si>
    <t>2400 ML</t>
  </si>
  <si>
    <t>2300 ML</t>
  </si>
  <si>
    <t>IMPLEMENTACIÓN DE ESTRATEGIAS PARA LA REDUCCIÓN Y CONTROL DEL CAUDAL DE ESCORRENTÍA SUPERFICIAL DEL ARROYO DE LA CARRERA 65 DESDE LA CALLE 62 CON CARRERA 47 HASTA LA CARRERA 65 CON VÍA 40 EN EL DISTRITO DE BARRANQUILLA</t>
  </si>
  <si>
    <t>4300 ML</t>
  </si>
  <si>
    <t>IMPLEMENTACIÓN DE ESTRATEGIAS PARA LA REDUCCION Y CONTROL DEL CAUDAL DE ESCORRENTIA SUPERFICIAL DEL ARROYO FELICIDAD DESDE LA CALLE 63B CON CARRERA 41 HASTA LA CALLE 48 CON CARRERA 54, INCLUIDOS EL AFLUENTE DE LA CALLE 52 CON CARRERA 38, EN EL DISTRITO DE BARRANQUILLA.</t>
  </si>
  <si>
    <t xml:space="preserve">3400 ML </t>
  </si>
  <si>
    <t>1500 ML</t>
  </si>
  <si>
    <t>IMPLEMENTACIÓN DE ESTRATEGIAS PARA LA REDUCCIÓN Y CONTROL DEL CAUDAL DE ESCORRENTÍA SUPERFICIAL DEL ARROYO DE LAS CALLES 92 Y 91 DESDE LA CRA 51B CON CALLE 92 A LA CARRERA 65 CON CALLE 91 EN EL DISTRITO DE BARRANQUILLA</t>
  </si>
  <si>
    <t>AGENCIA DISTRITAL DE INFRAESTRUCTURA ADI</t>
  </si>
  <si>
    <t>mantener en condiciones propicias los 82  parques recuperados  y entregados a la comunidad.</t>
  </si>
  <si>
    <t>Realizar podas y limpiezas en los 204 escenarios publicos (parques, plazoletas, boulevares, etc) incluyendo relimpias</t>
  </si>
  <si>
    <t>546,940 m2</t>
  </si>
  <si>
    <t xml:space="preserve">limpiar cuatrimestralmente, al menos el 30% (17 parques al mes) de la base restante de los parques, bolulevares y zonas verdes del Distrito. </t>
  </si>
  <si>
    <t>cumplir al 95% con el mantenimiento y limpieza diaria a los 82 parques recuperados</t>
  </si>
  <si>
    <t>62 Escenarios</t>
  </si>
  <si>
    <t xml:space="preserve">Recuperar (30) parques de las diferentes localidades del distrito de Barranquilla.  FASE III y IV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</si>
</sst>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_(* \(#,##0\);_(* &quot;-&quot;_);_(@_)"/>
    <numFmt numFmtId="43" formatCode="_(* #,##0.00_);_(* \(#,##0.00\);_(* &quot;-&quot;??_);_(@_)"/>
    <numFmt numFmtId="164" formatCode="_(&quot;N$&quot;* #,##0.00_);_(&quot;N$&quot;* \(#,##0.00\);_(&quot;N$&quot;* &quot;-&quot;??_);_(@_)"/>
    <numFmt numFmtId="165" formatCode="0;[Red]0"/>
    <numFmt numFmtId="166" formatCode="0.0%"/>
    <numFmt numFmtId="167" formatCode="&quot;$&quot;#,##0.00;[Red]&quot;$&quot;#,##0.00"/>
    <numFmt numFmtId="168" formatCode="_([$$-240A]\ * #,##0_);_([$$-240A]\ * \(#,##0\);_([$$-240A]\ * &quot;-&quot;??_);_(@_)"/>
    <numFmt numFmtId="169" formatCode="_(* #,##0_);_(* \(#,##0\);_(* &quot;-&quot;??_);_(@_)"/>
    <numFmt numFmtId="170" formatCode="_(&quot;$&quot;\ * #,##0_);_(&quot;$&quot;\ * \(#,##0\);_(&quot;$&quot;\ * &quot;-&quot;??_);_(@_)"/>
  </numFmts>
  <fonts count="24" x14ac:knownFonts="1">
    <font>
      <sz val="10"/>
      <name val="Arial"/>
    </font>
    <font>
      <sz val="10"/>
      <name val="Arial"/>
      <family val="2"/>
    </font>
    <font>
      <sz val="11"/>
      <name val="Arial Narrow"/>
      <family val="2"/>
    </font>
    <font>
      <b/>
      <sz val="11"/>
      <name val="Arial Narrow"/>
      <family val="2"/>
    </font>
    <font>
      <sz val="14"/>
      <name val="Arial Narrow"/>
      <family val="2"/>
    </font>
    <font>
      <sz val="12"/>
      <name val="Arial Narrow"/>
      <family val="2"/>
    </font>
    <font>
      <sz val="11"/>
      <name val="Arial"/>
      <family val="2"/>
    </font>
    <font>
      <b/>
      <sz val="11"/>
      <name val="Arial"/>
      <family val="2"/>
    </font>
    <font>
      <b/>
      <u/>
      <sz val="11"/>
      <name val="Arial"/>
      <family val="2"/>
    </font>
    <font>
      <sz val="14"/>
      <name val="Arial"/>
      <family val="2"/>
    </font>
    <font>
      <b/>
      <sz val="10"/>
      <name val="Arial"/>
      <family val="2"/>
    </font>
    <font>
      <b/>
      <sz val="12"/>
      <name val="Arial"/>
      <family val="2"/>
    </font>
    <font>
      <b/>
      <sz val="8"/>
      <name val="Arial"/>
      <family val="2"/>
    </font>
    <font>
      <sz val="10"/>
      <name val="Arial"/>
      <family val="2"/>
    </font>
    <font>
      <b/>
      <u/>
      <sz val="10"/>
      <name val="Arial"/>
      <family val="2"/>
    </font>
    <font>
      <sz val="9"/>
      <name val="Arial Narrow"/>
      <family val="2"/>
    </font>
    <font>
      <b/>
      <sz val="9"/>
      <name val="Arial Narrow"/>
      <family val="2"/>
    </font>
    <font>
      <b/>
      <sz val="9"/>
      <name val="Arial"/>
      <family val="2"/>
    </font>
    <font>
      <sz val="9"/>
      <name val="Arial"/>
      <family val="2"/>
    </font>
    <font>
      <sz val="11"/>
      <color theme="1"/>
      <name val="Arial"/>
      <family val="2"/>
    </font>
    <font>
      <sz val="10"/>
      <color theme="1"/>
      <name val="Arial"/>
      <family val="2"/>
    </font>
    <font>
      <sz val="10"/>
      <name val="Arial Narrow"/>
      <family val="2"/>
    </font>
    <font>
      <b/>
      <sz val="9"/>
      <color indexed="81"/>
      <name val="Tahoma"/>
      <family val="2"/>
    </font>
    <font>
      <sz val="9"/>
      <color indexed="81"/>
      <name val="Tahoma"/>
      <family val="2"/>
    </font>
  </fonts>
  <fills count="7">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rgb="FFFFFF00"/>
        <bgColor indexed="64"/>
      </patternFill>
    </fill>
  </fills>
  <borders count="32">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style="thin">
        <color indexed="64"/>
      </left>
      <right style="thin">
        <color indexed="64"/>
      </right>
      <top style="medium">
        <color indexed="64"/>
      </top>
      <bottom style="thin">
        <color indexed="64"/>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0" fontId="1" fillId="0" borderId="0"/>
    <xf numFmtId="43" fontId="13" fillId="0" borderId="0" applyFont="0" applyFill="0" applyBorder="0" applyAlignment="0" applyProtection="0"/>
  </cellStyleXfs>
  <cellXfs count="220">
    <xf numFmtId="0" fontId="0" fillId="0" borderId="0" xfId="0"/>
    <xf numFmtId="0" fontId="2" fillId="0" borderId="0" xfId="0" applyFont="1" applyAlignment="1">
      <alignment horizontal="left"/>
    </xf>
    <xf numFmtId="0" fontId="3" fillId="0" borderId="0" xfId="0" applyFont="1" applyAlignment="1">
      <alignment horizontal="right"/>
    </xf>
    <xf numFmtId="0" fontId="3" fillId="0" borderId="1"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3" fillId="0" borderId="5" xfId="0" applyFont="1" applyBorder="1" applyAlignment="1">
      <alignment horizontal="left"/>
    </xf>
    <xf numFmtId="0" fontId="2" fillId="0" borderId="4" xfId="0" applyFont="1" applyBorder="1" applyAlignment="1">
      <alignment horizontal="left"/>
    </xf>
    <xf numFmtId="0" fontId="2" fillId="0" borderId="5" xfId="0" applyFont="1" applyBorder="1" applyAlignment="1">
      <alignment horizontal="left"/>
    </xf>
    <xf numFmtId="0" fontId="3" fillId="0" borderId="4" xfId="0" applyFont="1" applyBorder="1" applyAlignment="1">
      <alignment horizontal="left" vertical="center"/>
    </xf>
    <xf numFmtId="0" fontId="3" fillId="0" borderId="5" xfId="0" applyFont="1" applyBorder="1" applyAlignment="1">
      <alignment horizontal="left" vertical="center"/>
    </xf>
    <xf numFmtId="0" fontId="2" fillId="0" borderId="9" xfId="0" applyFont="1" applyBorder="1" applyAlignment="1">
      <alignment horizontal="left"/>
    </xf>
    <xf numFmtId="0" fontId="2" fillId="0" borderId="11" xfId="0" applyFont="1" applyBorder="1" applyAlignment="1">
      <alignment horizontal="left"/>
    </xf>
    <xf numFmtId="0" fontId="2" fillId="0" borderId="0" xfId="0" applyFont="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165" fontId="6" fillId="0" borderId="6" xfId="0" applyNumberFormat="1" applyFont="1" applyBorder="1" applyAlignment="1" applyProtection="1">
      <alignment horizontal="center" vertical="center" wrapText="1"/>
      <protection locked="0"/>
    </xf>
    <xf numFmtId="3" fontId="2" fillId="0" borderId="6" xfId="0" applyNumberFormat="1" applyFont="1" applyBorder="1" applyAlignment="1">
      <alignment horizontal="center" vertical="center" wrapText="1"/>
    </xf>
    <xf numFmtId="166" fontId="6" fillId="2" borderId="6" xfId="2" applyNumberFormat="1" applyFont="1" applyFill="1" applyBorder="1" applyAlignment="1" applyProtection="1">
      <alignment horizontal="justify" wrapText="1"/>
      <protection locked="0"/>
    </xf>
    <xf numFmtId="166" fontId="6" fillId="4" borderId="6" xfId="2" applyNumberFormat="1" applyFont="1" applyFill="1" applyBorder="1" applyAlignment="1" applyProtection="1">
      <alignment horizontal="justify" wrapText="1"/>
      <protection locked="0"/>
    </xf>
    <xf numFmtId="1" fontId="1" fillId="0" borderId="6" xfId="2" applyNumberFormat="1" applyFont="1" applyBorder="1" applyAlignment="1" applyProtection="1">
      <alignment horizontal="center" vertical="center" wrapText="1"/>
      <protection locked="0"/>
    </xf>
    <xf numFmtId="3" fontId="2" fillId="0" borderId="6" xfId="0" applyNumberFormat="1" applyFont="1" applyBorder="1" applyAlignment="1">
      <alignment horizontal="right" vertical="center" wrapText="1"/>
    </xf>
    <xf numFmtId="3" fontId="5" fillId="0" borderId="6" xfId="0" applyNumberFormat="1" applyFont="1" applyBorder="1" applyAlignment="1" applyProtection="1">
      <alignment horizontal="right" vertical="center" wrapText="1"/>
      <protection locked="0"/>
    </xf>
    <xf numFmtId="0" fontId="7" fillId="0" borderId="2" xfId="0" applyFont="1" applyBorder="1" applyAlignment="1">
      <alignment horizontal="centerContinuous"/>
    </xf>
    <xf numFmtId="0" fontId="6" fillId="0" borderId="2" xfId="0" applyFont="1" applyBorder="1" applyAlignment="1">
      <alignment horizontal="centerContinuous"/>
    </xf>
    <xf numFmtId="0" fontId="7" fillId="0" borderId="0" xfId="0" applyFont="1" applyBorder="1" applyAlignment="1">
      <alignment horizontal="centerContinuous"/>
    </xf>
    <xf numFmtId="0" fontId="6" fillId="0" borderId="0" xfId="0" applyFont="1" applyBorder="1" applyAlignment="1">
      <alignment horizontal="left"/>
    </xf>
    <xf numFmtId="0" fontId="6" fillId="0" borderId="6" xfId="0" applyFont="1" applyBorder="1" applyAlignment="1" applyProtection="1">
      <alignment horizontal="center" wrapText="1"/>
      <protection locked="0"/>
    </xf>
    <xf numFmtId="0" fontId="7" fillId="0" borderId="0" xfId="0" applyFont="1" applyBorder="1" applyAlignment="1">
      <alignment horizontal="left"/>
    </xf>
    <xf numFmtId="0" fontId="9" fillId="0" borderId="12" xfId="0" applyFont="1" applyBorder="1" applyAlignment="1">
      <alignment wrapText="1"/>
    </xf>
    <xf numFmtId="0" fontId="12" fillId="0" borderId="6" xfId="0" applyFont="1" applyBorder="1" applyAlignment="1">
      <alignment horizontal="center" vertical="center"/>
    </xf>
    <xf numFmtId="0" fontId="12" fillId="0" borderId="6" xfId="0" applyFont="1" applyBorder="1" applyAlignment="1">
      <alignment horizontal="center" vertical="center" wrapText="1"/>
    </xf>
    <xf numFmtId="0" fontId="12" fillId="0" borderId="6" xfId="0" applyFont="1" applyBorder="1" applyAlignment="1" applyProtection="1">
      <alignment horizontal="center" vertical="center" wrapText="1"/>
      <protection locked="0"/>
    </xf>
    <xf numFmtId="0" fontId="1" fillId="0" borderId="0" xfId="0" applyFont="1" applyAlignment="1">
      <alignment horizontal="left"/>
    </xf>
    <xf numFmtId="0" fontId="10" fillId="0" borderId="1" xfId="0" applyFont="1" applyBorder="1" applyAlignment="1">
      <alignment horizontal="centerContinuous"/>
    </xf>
    <xf numFmtId="0" fontId="10" fillId="0" borderId="4" xfId="0" applyFont="1" applyBorder="1" applyAlignment="1">
      <alignment horizontal="centerContinuous"/>
    </xf>
    <xf numFmtId="0" fontId="10" fillId="0" borderId="0" xfId="0" applyFont="1" applyBorder="1" applyAlignment="1">
      <alignment horizontal="centerContinuous"/>
    </xf>
    <xf numFmtId="0" fontId="1" fillId="0" borderId="0" xfId="0" applyFont="1" applyBorder="1" applyAlignment="1">
      <alignment horizontal="centerContinuous"/>
    </xf>
    <xf numFmtId="0" fontId="1" fillId="0" borderId="9" xfId="0" applyFont="1" applyBorder="1" applyAlignment="1">
      <alignment horizontal="centerContinuous"/>
    </xf>
    <xf numFmtId="0" fontId="1" fillId="0" borderId="11" xfId="0" applyFont="1" applyBorder="1" applyAlignment="1">
      <alignment horizontal="centerContinuous"/>
    </xf>
    <xf numFmtId="0" fontId="1" fillId="0" borderId="4" xfId="0" applyFont="1" applyBorder="1" applyAlignment="1">
      <alignment horizontal="left"/>
    </xf>
    <xf numFmtId="0" fontId="10" fillId="0" borderId="0" xfId="0" applyFont="1" applyBorder="1" applyAlignment="1">
      <alignment horizontal="left"/>
    </xf>
    <xf numFmtId="0" fontId="1" fillId="0" borderId="5" xfId="0" applyFont="1" applyBorder="1" applyAlignment="1">
      <alignment horizontal="left"/>
    </xf>
    <xf numFmtId="0" fontId="1" fillId="0" borderId="0" xfId="0" applyFont="1" applyBorder="1" applyAlignment="1">
      <alignment horizontal="left"/>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8" xfId="0" applyFont="1" applyBorder="1" applyAlignment="1">
      <alignment horizontal="center" vertical="center" wrapText="1"/>
    </xf>
    <xf numFmtId="0" fontId="1" fillId="0" borderId="9" xfId="0" applyFont="1" applyBorder="1" applyAlignment="1">
      <alignment horizontal="left"/>
    </xf>
    <xf numFmtId="0" fontId="1" fillId="0" borderId="10" xfId="0" applyFont="1" applyBorder="1" applyAlignment="1">
      <alignment horizontal="left"/>
    </xf>
    <xf numFmtId="0" fontId="15" fillId="0" borderId="0" xfId="0" applyFont="1" applyBorder="1" applyAlignment="1">
      <alignment horizontal="left"/>
    </xf>
    <xf numFmtId="0" fontId="15" fillId="0" borderId="0" xfId="0" applyFont="1" applyBorder="1" applyAlignment="1">
      <alignment horizontal="centerContinuous"/>
    </xf>
    <xf numFmtId="0" fontId="16" fillId="0" borderId="0" xfId="0" applyFont="1" applyBorder="1" applyAlignment="1">
      <alignment horizontal="centerContinuous"/>
    </xf>
    <xf numFmtId="0" fontId="15" fillId="0" borderId="0" xfId="0" applyFont="1" applyBorder="1" applyAlignment="1"/>
    <xf numFmtId="0" fontId="1" fillId="0" borderId="2" xfId="0" applyFont="1" applyBorder="1" applyAlignment="1">
      <alignment horizontal="centerContinuous"/>
    </xf>
    <xf numFmtId="0" fontId="10" fillId="0" borderId="10" xfId="0" applyFont="1" applyBorder="1" applyAlignment="1">
      <alignment horizontal="right"/>
    </xf>
    <xf numFmtId="0" fontId="10" fillId="0" borderId="24" xfId="0" applyFont="1" applyBorder="1" applyAlignment="1">
      <alignment horizontal="left" vertical="center" wrapText="1"/>
    </xf>
    <xf numFmtId="0" fontId="1" fillId="0" borderId="22" xfId="0" applyFont="1" applyBorder="1" applyAlignment="1">
      <alignment horizontal="left"/>
    </xf>
    <xf numFmtId="0" fontId="1" fillId="0" borderId="6" xfId="0" applyFont="1" applyBorder="1" applyAlignment="1" applyProtection="1">
      <alignment horizontal="justify" vertical="center" wrapText="1"/>
      <protection locked="0"/>
    </xf>
    <xf numFmtId="166" fontId="1" fillId="4" borderId="6" xfId="0" applyNumberFormat="1" applyFont="1" applyFill="1" applyBorder="1" applyAlignment="1" applyProtection="1">
      <alignment horizontal="left" vertical="center" wrapText="1"/>
      <protection locked="0"/>
    </xf>
    <xf numFmtId="166" fontId="1" fillId="2" borderId="6" xfId="0" applyNumberFormat="1" applyFont="1" applyFill="1" applyBorder="1" applyAlignment="1" applyProtection="1">
      <alignment horizontal="left" vertical="center" wrapText="1"/>
      <protection locked="0"/>
    </xf>
    <xf numFmtId="167" fontId="1" fillId="0" borderId="6" xfId="0" applyNumberFormat="1" applyFont="1" applyBorder="1" applyAlignment="1" applyProtection="1">
      <alignment horizontal="center" wrapText="1"/>
      <protection locked="0"/>
    </xf>
    <xf numFmtId="0" fontId="1" fillId="0" borderId="6" xfId="0" applyFont="1" applyBorder="1" applyAlignment="1" applyProtection="1">
      <alignment horizontal="center" wrapText="1"/>
      <protection locked="0"/>
    </xf>
    <xf numFmtId="169" fontId="1" fillId="0" borderId="6" xfId="3" applyNumberFormat="1" applyFont="1" applyBorder="1" applyAlignment="1" applyProtection="1">
      <alignment horizontal="center" vertical="center" wrapText="1"/>
      <protection locked="0"/>
    </xf>
    <xf numFmtId="165" fontId="1" fillId="0" borderId="6" xfId="0" applyNumberFormat="1" applyFont="1" applyBorder="1" applyAlignment="1" applyProtection="1">
      <alignment horizontal="justify" vertical="center" wrapText="1"/>
      <protection locked="0"/>
    </xf>
    <xf numFmtId="166" fontId="1" fillId="5" borderId="6" xfId="0" applyNumberFormat="1" applyFont="1" applyFill="1" applyBorder="1" applyAlignment="1" applyProtection="1">
      <alignment horizontal="left" vertical="center" wrapText="1"/>
      <protection locked="0"/>
    </xf>
    <xf numFmtId="166" fontId="4" fillId="0" borderId="6" xfId="0" applyNumberFormat="1" applyFont="1" applyFill="1" applyBorder="1" applyAlignment="1" applyProtection="1">
      <alignment horizontal="left" vertical="center" wrapText="1"/>
      <protection locked="0"/>
    </xf>
    <xf numFmtId="166" fontId="4" fillId="0" borderId="6" xfId="0" applyNumberFormat="1" applyFont="1" applyBorder="1" applyAlignment="1" applyProtection="1">
      <alignment horizontal="left" vertical="center" wrapText="1"/>
      <protection locked="0"/>
    </xf>
    <xf numFmtId="165" fontId="6" fillId="0" borderId="19" xfId="0" applyNumberFormat="1" applyFont="1" applyBorder="1" applyAlignment="1" applyProtection="1">
      <alignment horizontal="left" vertical="center" wrapText="1"/>
      <protection locked="0"/>
    </xf>
    <xf numFmtId="0" fontId="19" fillId="0" borderId="6" xfId="0" applyFont="1" applyFill="1" applyBorder="1" applyAlignment="1">
      <alignment horizontal="center" vertical="center" wrapText="1"/>
    </xf>
    <xf numFmtId="43" fontId="6" fillId="0" borderId="6" xfId="0" applyNumberFormat="1" applyFont="1" applyBorder="1" applyAlignment="1">
      <alignment horizontal="center" vertical="center" wrapText="1"/>
    </xf>
    <xf numFmtId="166" fontId="4" fillId="5" borderId="6" xfId="0" applyNumberFormat="1" applyFont="1" applyFill="1" applyBorder="1" applyAlignment="1" applyProtection="1">
      <alignment horizontal="left" vertical="center" wrapText="1"/>
      <protection locked="0"/>
    </xf>
    <xf numFmtId="0" fontId="1" fillId="0" borderId="19" xfId="0" applyFont="1" applyBorder="1" applyAlignment="1" applyProtection="1">
      <alignment vertical="center" wrapText="1"/>
      <protection locked="0"/>
    </xf>
    <xf numFmtId="0" fontId="1" fillId="5" borderId="6" xfId="0" applyFont="1" applyFill="1" applyBorder="1" applyAlignment="1">
      <alignment horizontal="left"/>
    </xf>
    <xf numFmtId="0" fontId="1" fillId="0" borderId="6" xfId="0" applyFont="1" applyBorder="1" applyAlignment="1">
      <alignment horizontal="left"/>
    </xf>
    <xf numFmtId="0" fontId="1" fillId="0" borderId="6" xfId="0" applyFont="1" applyBorder="1" applyAlignment="1" applyProtection="1">
      <alignment vertical="center" wrapText="1"/>
      <protection locked="0"/>
    </xf>
    <xf numFmtId="166" fontId="1" fillId="0" borderId="6" xfId="0" applyNumberFormat="1" applyFont="1" applyFill="1" applyBorder="1" applyAlignment="1" applyProtection="1">
      <alignment horizontal="left" vertical="center" wrapText="1"/>
      <protection locked="0"/>
    </xf>
    <xf numFmtId="169" fontId="18" fillId="0" borderId="6" xfId="3" applyNumberFormat="1" applyFont="1" applyBorder="1" applyAlignment="1" applyProtection="1">
      <alignment horizontal="center" vertical="center" wrapText="1"/>
      <protection locked="0"/>
    </xf>
    <xf numFmtId="43" fontId="1" fillId="0" borderId="6" xfId="0" applyNumberFormat="1" applyFont="1" applyBorder="1" applyAlignment="1">
      <alignment horizontal="center" vertical="center" wrapText="1"/>
    </xf>
    <xf numFmtId="165" fontId="6" fillId="0" borderId="6" xfId="0" applyNumberFormat="1" applyFont="1" applyFill="1" applyBorder="1" applyAlignment="1" applyProtection="1">
      <alignment horizontal="center" vertical="center" wrapText="1"/>
      <protection locked="0"/>
    </xf>
    <xf numFmtId="165" fontId="6" fillId="0" borderId="19" xfId="0" applyNumberFormat="1" applyFont="1" applyBorder="1" applyAlignment="1" applyProtection="1">
      <alignment horizontal="center" vertical="center" wrapText="1"/>
      <protection locked="0"/>
    </xf>
    <xf numFmtId="170" fontId="19" fillId="2" borderId="7" xfId="1" applyNumberFormat="1" applyFont="1" applyFill="1" applyBorder="1" applyAlignment="1" applyProtection="1">
      <alignment horizontal="center" vertical="center" wrapText="1"/>
      <protection locked="0"/>
    </xf>
    <xf numFmtId="0" fontId="7" fillId="0" borderId="6" xfId="0" applyFont="1" applyBorder="1" applyAlignment="1">
      <alignment horizontal="center" vertical="center" wrapText="1"/>
    </xf>
    <xf numFmtId="0" fontId="1" fillId="0" borderId="6" xfId="2" applyFont="1" applyBorder="1" applyAlignment="1" applyProtection="1">
      <alignment horizontal="center" vertical="center" wrapText="1"/>
      <protection locked="0"/>
    </xf>
    <xf numFmtId="165" fontId="1" fillId="0" borderId="6" xfId="2" applyNumberFormat="1" applyFont="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10" fillId="0" borderId="6" xfId="0" applyFont="1" applyBorder="1" applyAlignment="1">
      <alignment horizontal="center" vertical="center" wrapText="1"/>
    </xf>
    <xf numFmtId="0" fontId="1" fillId="0" borderId="6" xfId="0" applyFont="1" applyBorder="1" applyAlignment="1" applyProtection="1">
      <alignment horizontal="center" vertical="center" wrapText="1"/>
      <protection locked="0"/>
    </xf>
    <xf numFmtId="0" fontId="10" fillId="0" borderId="12" xfId="0" applyFont="1" applyBorder="1" applyAlignment="1">
      <alignment horizontal="center" vertical="center" wrapText="1"/>
    </xf>
    <xf numFmtId="165" fontId="1" fillId="0" borderId="6" xfId="0" applyNumberFormat="1" applyFont="1" applyBorder="1" applyAlignment="1" applyProtection="1">
      <alignment horizontal="center" vertical="center" wrapText="1"/>
      <protection locked="0"/>
    </xf>
    <xf numFmtId="166" fontId="1" fillId="2" borderId="6" xfId="2" applyNumberFormat="1" applyFont="1" applyFill="1" applyBorder="1" applyAlignment="1" applyProtection="1">
      <alignment horizontal="center" wrapText="1"/>
      <protection locked="0"/>
    </xf>
    <xf numFmtId="166" fontId="1" fillId="4" borderId="6" xfId="2" applyNumberFormat="1" applyFont="1" applyFill="1" applyBorder="1" applyAlignment="1" applyProtection="1">
      <alignment horizontal="center" wrapText="1"/>
      <protection locked="0"/>
    </xf>
    <xf numFmtId="166" fontId="21" fillId="5" borderId="6" xfId="2" applyNumberFormat="1" applyFont="1" applyFill="1" applyBorder="1" applyAlignment="1" applyProtection="1">
      <alignment horizontal="center" wrapText="1"/>
      <protection locked="0"/>
    </xf>
    <xf numFmtId="166" fontId="21" fillId="2" borderId="6" xfId="2" applyNumberFormat="1" applyFont="1" applyFill="1" applyBorder="1" applyAlignment="1" applyProtection="1">
      <alignment horizontal="center" wrapText="1"/>
      <protection locked="0"/>
    </xf>
    <xf numFmtId="166" fontId="1" fillId="0" borderId="6" xfId="2" applyNumberFormat="1" applyFont="1" applyBorder="1" applyAlignment="1" applyProtection="1">
      <alignment horizontal="center" vertical="center"/>
      <protection locked="0"/>
    </xf>
    <xf numFmtId="166" fontId="1" fillId="0" borderId="6" xfId="2" applyNumberFormat="1" applyFont="1" applyBorder="1" applyAlignment="1" applyProtection="1">
      <alignment horizontal="center" vertical="center" wrapText="1"/>
      <protection locked="0"/>
    </xf>
    <xf numFmtId="168" fontId="1" fillId="0" borderId="6" xfId="1" applyNumberFormat="1" applyFont="1" applyBorder="1" applyAlignment="1" applyProtection="1">
      <alignment horizontal="center" vertical="center" wrapText="1"/>
      <protection locked="0"/>
    </xf>
    <xf numFmtId="0" fontId="21" fillId="0" borderId="6" xfId="2" applyFont="1" applyBorder="1" applyAlignment="1" applyProtection="1">
      <alignment horizontal="center" vertical="center" wrapText="1"/>
      <protection locked="0"/>
    </xf>
    <xf numFmtId="0" fontId="21" fillId="0" borderId="6" xfId="2" applyFont="1" applyBorder="1" applyAlignment="1" applyProtection="1">
      <alignment horizontal="center" wrapText="1"/>
      <protection locked="0"/>
    </xf>
    <xf numFmtId="0" fontId="1" fillId="2" borderId="6" xfId="0" applyFont="1" applyFill="1" applyBorder="1" applyAlignment="1">
      <alignment horizontal="center"/>
    </xf>
    <xf numFmtId="0" fontId="21" fillId="0" borderId="6" xfId="2" applyFont="1" applyBorder="1" applyAlignment="1" applyProtection="1">
      <alignment horizontal="center" vertical="center"/>
      <protection locked="0"/>
    </xf>
    <xf numFmtId="0" fontId="21" fillId="0" borderId="6" xfId="0" applyFont="1" applyBorder="1" applyAlignment="1">
      <alignment horizontal="center"/>
    </xf>
    <xf numFmtId="0" fontId="20" fillId="0" borderId="6" xfId="0" applyFont="1" applyBorder="1" applyAlignment="1">
      <alignment horizontal="center" wrapText="1"/>
    </xf>
    <xf numFmtId="0" fontId="21" fillId="0" borderId="6" xfId="0" applyFont="1" applyBorder="1" applyAlignment="1">
      <alignment horizontal="center" vertical="center" wrapText="1"/>
    </xf>
    <xf numFmtId="0" fontId="21" fillId="0" borderId="6" xfId="0" applyFont="1" applyBorder="1" applyAlignment="1">
      <alignment horizontal="center" vertical="center"/>
    </xf>
    <xf numFmtId="41" fontId="21" fillId="0" borderId="6" xfId="1" applyNumberFormat="1" applyFont="1" applyBorder="1" applyAlignment="1">
      <alignment horizontal="center"/>
    </xf>
    <xf numFmtId="0" fontId="20" fillId="0" borderId="6" xfId="0" applyFont="1" applyBorder="1" applyAlignment="1">
      <alignment horizontal="center" vertical="center" wrapText="1"/>
    </xf>
    <xf numFmtId="0" fontId="1" fillId="0" borderId="6" xfId="0" applyFont="1" applyBorder="1" applyAlignment="1">
      <alignment horizontal="center" wrapText="1"/>
    </xf>
    <xf numFmtId="0" fontId="7" fillId="3" borderId="14" xfId="0" applyFont="1" applyFill="1" applyBorder="1" applyAlignment="1" applyProtection="1">
      <alignment horizontal="justify" wrapText="1"/>
      <protection locked="0"/>
    </xf>
    <xf numFmtId="0" fontId="6" fillId="3" borderId="13" xfId="0" applyFont="1" applyFill="1" applyBorder="1" applyAlignment="1" applyProtection="1">
      <alignment horizontal="justify" wrapText="1"/>
      <protection locked="0"/>
    </xf>
    <xf numFmtId="165" fontId="6" fillId="3" borderId="25" xfId="0" quotePrefix="1" applyNumberFormat="1" applyFont="1" applyFill="1" applyBorder="1" applyAlignment="1" applyProtection="1">
      <alignment horizontal="center" vertical="center" wrapText="1"/>
      <protection locked="0"/>
    </xf>
    <xf numFmtId="0" fontId="6" fillId="3" borderId="26" xfId="0" applyFont="1" applyFill="1" applyBorder="1" applyAlignment="1" applyProtection="1">
      <alignment horizontal="justify" wrapText="1"/>
      <protection locked="0"/>
    </xf>
    <xf numFmtId="166" fontId="6" fillId="3" borderId="26" xfId="0" applyNumberFormat="1" applyFont="1" applyFill="1" applyBorder="1" applyAlignment="1" applyProtection="1">
      <alignment horizontal="justify" wrapText="1"/>
      <protection locked="0"/>
    </xf>
    <xf numFmtId="170" fontId="19" fillId="2" borderId="14" xfId="1" applyNumberFormat="1" applyFont="1" applyFill="1" applyBorder="1" applyAlignment="1" applyProtection="1">
      <alignment horizontal="center" vertical="center" wrapText="1"/>
      <protection locked="0"/>
    </xf>
    <xf numFmtId="0" fontId="6" fillId="3" borderId="26" xfId="0" applyFont="1" applyFill="1" applyBorder="1" applyAlignment="1" applyProtection="1">
      <alignment horizontal="center" wrapText="1"/>
      <protection locked="0"/>
    </xf>
    <xf numFmtId="0" fontId="6" fillId="3" borderId="15" xfId="0" applyFont="1" applyFill="1" applyBorder="1" applyAlignment="1" applyProtection="1">
      <alignment horizontal="center" wrapText="1"/>
      <protection locked="0"/>
    </xf>
    <xf numFmtId="165" fontId="1" fillId="0" borderId="27" xfId="0" applyNumberFormat="1" applyFont="1" applyBorder="1" applyAlignment="1" applyProtection="1">
      <alignment horizontal="center" vertical="center" wrapText="1"/>
      <protection locked="0"/>
    </xf>
    <xf numFmtId="166" fontId="1" fillId="2" borderId="27" xfId="2" applyNumberFormat="1" applyFont="1" applyFill="1" applyBorder="1" applyAlignment="1" applyProtection="1">
      <alignment horizontal="center" wrapText="1"/>
      <protection locked="0"/>
    </xf>
    <xf numFmtId="166" fontId="1" fillId="4" borderId="27" xfId="2" applyNumberFormat="1" applyFont="1" applyFill="1" applyBorder="1" applyAlignment="1" applyProtection="1">
      <alignment horizontal="center" wrapText="1"/>
      <protection locked="0"/>
    </xf>
    <xf numFmtId="0" fontId="2" fillId="0" borderId="0" xfId="0" applyFont="1" applyBorder="1" applyAlignment="1">
      <alignment horizontal="center" vertical="center" wrapText="1"/>
    </xf>
    <xf numFmtId="170" fontId="19" fillId="6" borderId="7" xfId="1" applyNumberFormat="1" applyFont="1" applyFill="1" applyBorder="1" applyAlignment="1" applyProtection="1">
      <alignment horizontal="center" vertical="center" wrapText="1"/>
      <protection locked="0"/>
    </xf>
    <xf numFmtId="0" fontId="15" fillId="0" borderId="2" xfId="0" applyFont="1" applyBorder="1" applyAlignment="1"/>
    <xf numFmtId="0" fontId="15" fillId="0" borderId="3" xfId="0" applyFont="1" applyBorder="1" applyAlignment="1"/>
    <xf numFmtId="0" fontId="15" fillId="0" borderId="5" xfId="0" applyFont="1" applyBorder="1" applyAlignment="1"/>
    <xf numFmtId="0" fontId="16" fillId="0" borderId="5" xfId="0" applyFont="1" applyBorder="1" applyAlignment="1">
      <alignment horizontal="centerContinuous"/>
    </xf>
    <xf numFmtId="0" fontId="1" fillId="0" borderId="11" xfId="0" applyFont="1" applyBorder="1" applyAlignment="1">
      <alignment horizontal="left"/>
    </xf>
    <xf numFmtId="0" fontId="1" fillId="0" borderId="0" xfId="0" applyFont="1" applyBorder="1" applyAlignment="1">
      <alignment horizontal="right" vertical="center"/>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left"/>
    </xf>
    <xf numFmtId="0" fontId="2" fillId="0" borderId="31" xfId="0" applyFont="1" applyBorder="1" applyAlignment="1">
      <alignment horizontal="left"/>
    </xf>
    <xf numFmtId="0" fontId="2" fillId="0" borderId="10" xfId="0" applyFont="1" applyBorder="1" applyAlignment="1">
      <alignment horizontal="left"/>
    </xf>
    <xf numFmtId="0" fontId="7" fillId="0" borderId="0" xfId="0" applyFont="1" applyBorder="1" applyAlignment="1" applyProtection="1">
      <alignment horizontal="left" vertical="top"/>
    </xf>
    <xf numFmtId="0" fontId="2" fillId="0" borderId="22" xfId="0" applyFont="1" applyBorder="1" applyAlignment="1">
      <alignment horizontal="left"/>
    </xf>
    <xf numFmtId="0" fontId="2" fillId="0" borderId="23" xfId="0" applyFont="1" applyBorder="1" applyAlignment="1">
      <alignment horizontal="left"/>
    </xf>
    <xf numFmtId="0" fontId="2" fillId="0" borderId="19" xfId="0" applyFont="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165" fontId="6" fillId="2" borderId="19" xfId="0" applyNumberFormat="1" applyFont="1" applyFill="1" applyBorder="1" applyAlignment="1" applyProtection="1">
      <alignment horizontal="left" vertical="center" wrapText="1"/>
      <protection locked="0"/>
    </xf>
    <xf numFmtId="43" fontId="6" fillId="2" borderId="6" xfId="0" applyNumberFormat="1" applyFont="1" applyFill="1" applyBorder="1" applyAlignment="1">
      <alignment horizontal="center" vertical="center" wrapText="1"/>
    </xf>
    <xf numFmtId="165" fontId="6" fillId="2" borderId="6" xfId="0" applyNumberFormat="1" applyFont="1" applyFill="1" applyBorder="1" applyAlignment="1" applyProtection="1">
      <alignment horizontal="left" vertical="center" wrapText="1"/>
      <protection locked="0"/>
    </xf>
    <xf numFmtId="165" fontId="6" fillId="2" borderId="19" xfId="0" applyNumberFormat="1" applyFont="1" applyFill="1" applyBorder="1" applyAlignment="1" applyProtection="1">
      <alignment horizontal="center" vertical="center" wrapText="1"/>
      <protection locked="0"/>
    </xf>
    <xf numFmtId="166" fontId="6" fillId="5" borderId="6" xfId="2" applyNumberFormat="1" applyFont="1" applyFill="1" applyBorder="1" applyAlignment="1" applyProtection="1">
      <alignment horizontal="justify" wrapText="1"/>
      <protection locked="0"/>
    </xf>
    <xf numFmtId="165" fontId="6" fillId="2" borderId="6" xfId="0" applyNumberFormat="1" applyFont="1" applyFill="1" applyBorder="1" applyAlignment="1" applyProtection="1">
      <alignment horizontal="center" vertical="center" wrapText="1"/>
      <protection locked="0"/>
    </xf>
    <xf numFmtId="0" fontId="7"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1" fillId="0" borderId="21" xfId="0" applyFont="1" applyBorder="1" applyAlignment="1">
      <alignment vertical="center" wrapText="1"/>
    </xf>
    <xf numFmtId="0" fontId="7" fillId="0" borderId="7" xfId="0" applyFont="1" applyBorder="1" applyAlignment="1">
      <alignment horizontal="center" vertical="center" wrapText="1"/>
    </xf>
    <xf numFmtId="0" fontId="1" fillId="0" borderId="8" xfId="0" applyFont="1" applyBorder="1" applyAlignment="1">
      <alignment horizontal="center" vertical="center" wrapText="1"/>
    </xf>
    <xf numFmtId="0" fontId="6" fillId="0" borderId="13" xfId="0" applyFont="1" applyBorder="1" applyAlignment="1">
      <alignment horizontal="justify"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6" fillId="0" borderId="2" xfId="0" applyFont="1" applyBorder="1" applyAlignment="1">
      <alignment horizontal="left" vertical="center"/>
    </xf>
    <xf numFmtId="0" fontId="7" fillId="0" borderId="12" xfId="0" applyFont="1" applyBorder="1" applyAlignment="1">
      <alignment horizontal="left" wrapText="1"/>
    </xf>
    <xf numFmtId="0" fontId="7" fillId="0" borderId="6" xfId="0" applyFont="1" applyBorder="1" applyAlignment="1">
      <alignment horizontal="center" vertical="center" wrapText="1"/>
    </xf>
    <xf numFmtId="0" fontId="6" fillId="0" borderId="6"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10" fillId="0" borderId="21" xfId="0" applyFont="1" applyBorder="1" applyAlignment="1">
      <alignment horizontal="center" vertical="center" wrapText="1"/>
    </xf>
    <xf numFmtId="0" fontId="7" fillId="0" borderId="24" xfId="0" applyFont="1" applyBorder="1" applyAlignment="1">
      <alignment horizontal="left" vertical="center" wrapText="1"/>
    </xf>
    <xf numFmtId="0" fontId="6" fillId="0" borderId="24" xfId="0" applyFont="1" applyBorder="1" applyAlignment="1">
      <alignment horizontal="left" vertical="center" wrapText="1"/>
    </xf>
    <xf numFmtId="0" fontId="7" fillId="0" borderId="0" xfId="0" applyFont="1" applyBorder="1" applyAlignment="1">
      <alignment horizontal="left" wrapText="1"/>
    </xf>
    <xf numFmtId="0" fontId="6" fillId="0" borderId="0" xfId="0" applyFont="1" applyBorder="1" applyAlignment="1">
      <alignment horizontal="left"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vertical="center" wrapText="1"/>
    </xf>
    <xf numFmtId="0" fontId="1" fillId="0" borderId="17" xfId="0" applyFont="1" applyBorder="1" applyAlignment="1">
      <alignment vertical="center" wrapText="1"/>
    </xf>
    <xf numFmtId="0" fontId="11" fillId="0" borderId="24" xfId="0" applyFont="1" applyBorder="1" applyAlignment="1">
      <alignment horizontal="justify" vertical="center" wrapText="1"/>
    </xf>
    <xf numFmtId="0" fontId="6" fillId="0" borderId="0" xfId="0" applyFont="1" applyBorder="1" applyAlignment="1" applyProtection="1">
      <alignment horizontal="justify" wrapText="1"/>
    </xf>
    <xf numFmtId="0" fontId="9" fillId="0" borderId="18" xfId="0" applyFont="1" applyBorder="1" applyAlignment="1">
      <alignment horizontal="justify" wrapText="1"/>
    </xf>
    <xf numFmtId="0" fontId="9" fillId="0" borderId="12" xfId="0" applyFont="1" applyBorder="1" applyAlignment="1">
      <alignment horizontal="justify" wrapText="1"/>
    </xf>
    <xf numFmtId="0" fontId="2" fillId="0" borderId="19" xfId="0" applyFont="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21" xfId="0" applyFont="1" applyBorder="1" applyAlignment="1" applyProtection="1">
      <alignment horizontal="center" vertical="center" wrapText="1"/>
      <protection locked="0"/>
    </xf>
    <xf numFmtId="0" fontId="1" fillId="0" borderId="15" xfId="0" applyFont="1" applyBorder="1" applyAlignment="1">
      <alignment vertical="center" wrapText="1"/>
    </xf>
    <xf numFmtId="165" fontId="6" fillId="0" borderId="20" xfId="0" applyNumberFormat="1" applyFont="1" applyBorder="1" applyAlignment="1" applyProtection="1">
      <alignment horizontal="center" vertical="center" wrapText="1"/>
      <protection locked="0"/>
    </xf>
    <xf numFmtId="165" fontId="6" fillId="0" borderId="21" xfId="0" applyNumberFormat="1" applyFont="1" applyBorder="1" applyAlignment="1" applyProtection="1">
      <alignment horizontal="center" vertical="center" wrapText="1"/>
      <protection locked="0"/>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6" fillId="0" borderId="6" xfId="0" applyFont="1" applyBorder="1"/>
    <xf numFmtId="165" fontId="20" fillId="0" borderId="19" xfId="2" applyNumberFormat="1" applyFont="1" applyFill="1" applyBorder="1" applyAlignment="1" applyProtection="1">
      <alignment horizontal="center" vertical="center" wrapText="1"/>
      <protection locked="0"/>
    </xf>
    <xf numFmtId="165" fontId="20" fillId="0" borderId="20" xfId="2" applyNumberFormat="1" applyFont="1" applyFill="1" applyBorder="1" applyAlignment="1" applyProtection="1">
      <alignment horizontal="center" vertical="center" wrapText="1"/>
      <protection locked="0"/>
    </xf>
    <xf numFmtId="165" fontId="20" fillId="0" borderId="21" xfId="2" applyNumberFormat="1" applyFont="1" applyFill="1" applyBorder="1" applyAlignment="1" applyProtection="1">
      <alignment horizontal="center" vertical="center" wrapText="1"/>
      <protection locked="0"/>
    </xf>
    <xf numFmtId="165" fontId="1" fillId="0" borderId="27" xfId="2" applyNumberFormat="1" applyFont="1" applyBorder="1" applyAlignment="1" applyProtection="1">
      <alignment horizontal="center" vertical="center" wrapText="1"/>
      <protection locked="0"/>
    </xf>
    <xf numFmtId="165" fontId="1" fillId="0" borderId="6" xfId="2" applyNumberFormat="1" applyFont="1" applyBorder="1" applyAlignment="1" applyProtection="1">
      <alignment horizontal="center" vertical="center" wrapText="1"/>
      <protection locked="0"/>
    </xf>
    <xf numFmtId="0" fontId="1" fillId="0" borderId="6" xfId="2" applyFont="1" applyBorder="1" applyAlignment="1">
      <alignment horizontal="center" vertical="center"/>
    </xf>
    <xf numFmtId="0" fontId="1" fillId="0" borderId="27" xfId="2" applyFont="1" applyBorder="1" applyAlignment="1" applyProtection="1">
      <alignment horizontal="center" wrapText="1"/>
      <protection locked="0"/>
    </xf>
    <xf numFmtId="0" fontId="1" fillId="0" borderId="6" xfId="2" applyFont="1" applyBorder="1" applyAlignment="1" applyProtection="1">
      <alignment horizontal="center" wrapText="1"/>
      <protection locked="0"/>
    </xf>
    <xf numFmtId="0" fontId="1" fillId="0" borderId="6" xfId="2" applyFont="1" applyBorder="1" applyAlignment="1" applyProtection="1">
      <alignment horizontal="center" vertical="center" wrapText="1"/>
      <protection locked="0"/>
    </xf>
    <xf numFmtId="165" fontId="1" fillId="0" borderId="6" xfId="2" quotePrefix="1" applyNumberFormat="1" applyFont="1" applyBorder="1" applyAlignment="1" applyProtection="1">
      <alignment horizontal="center" vertical="center" wrapText="1"/>
      <protection locked="0"/>
    </xf>
    <xf numFmtId="166" fontId="1" fillId="0" borderId="6" xfId="2" applyNumberFormat="1" applyFont="1" applyBorder="1" applyAlignment="1" applyProtection="1">
      <alignment horizontal="center" vertical="center" wrapText="1"/>
      <protection locked="0"/>
    </xf>
    <xf numFmtId="168" fontId="1" fillId="0" borderId="6" xfId="1" applyNumberFormat="1" applyFont="1" applyBorder="1" applyAlignment="1" applyProtection="1">
      <alignment horizontal="center" vertical="center" wrapText="1"/>
      <protection locked="0"/>
    </xf>
    <xf numFmtId="166" fontId="1" fillId="0" borderId="27" xfId="2" applyNumberFormat="1" applyFont="1" applyBorder="1" applyAlignment="1" applyProtection="1">
      <alignment horizontal="center" vertical="center" wrapText="1"/>
      <protection locked="0"/>
    </xf>
    <xf numFmtId="168" fontId="1" fillId="0" borderId="27" xfId="1" applyNumberFormat="1" applyFont="1" applyBorder="1" applyAlignment="1" applyProtection="1">
      <alignment horizontal="center" vertical="center" wrapText="1"/>
      <protection locked="0"/>
    </xf>
    <xf numFmtId="0" fontId="1" fillId="0" borderId="27" xfId="2" applyFont="1" applyBorder="1" applyAlignment="1" applyProtection="1">
      <alignment horizontal="center" vertical="center" wrapText="1"/>
      <protection locked="0"/>
    </xf>
    <xf numFmtId="0" fontId="1" fillId="0" borderId="19" xfId="0" applyFont="1" applyBorder="1" applyAlignment="1" applyProtection="1">
      <alignment horizontal="center" wrapText="1"/>
      <protection locked="0"/>
    </xf>
    <xf numFmtId="0" fontId="1" fillId="0" borderId="20" xfId="0" applyFont="1" applyBorder="1" applyAlignment="1" applyProtection="1">
      <alignment horizontal="center" wrapText="1"/>
      <protection locked="0"/>
    </xf>
    <xf numFmtId="0" fontId="1" fillId="0" borderId="21" xfId="0" applyFont="1" applyBorder="1" applyAlignment="1" applyProtection="1">
      <alignment horizontal="center" wrapText="1"/>
      <protection locked="0"/>
    </xf>
    <xf numFmtId="0" fontId="1" fillId="0" borderId="19" xfId="0" applyFont="1" applyBorder="1" applyAlignment="1" applyProtection="1">
      <alignment horizontal="center" vertical="center" wrapText="1"/>
      <protection locked="0"/>
    </xf>
    <xf numFmtId="0" fontId="0" fillId="0" borderId="20" xfId="0" applyBorder="1" applyAlignment="1">
      <alignment horizontal="center"/>
    </xf>
    <xf numFmtId="0" fontId="0" fillId="0" borderId="21" xfId="0" applyBorder="1" applyAlignment="1">
      <alignment horizontal="center"/>
    </xf>
    <xf numFmtId="0" fontId="1" fillId="0" borderId="20" xfId="0" applyFont="1" applyBorder="1" applyAlignment="1" applyProtection="1">
      <alignment horizontal="center" vertical="center" wrapText="1"/>
      <protection locked="0"/>
    </xf>
    <xf numFmtId="0" fontId="1" fillId="0" borderId="21" xfId="0" applyFont="1" applyBorder="1" applyAlignment="1" applyProtection="1">
      <alignment horizontal="center" vertical="center" wrapText="1"/>
      <protection locked="0"/>
    </xf>
    <xf numFmtId="0" fontId="17" fillId="0" borderId="7" xfId="0" applyFont="1" applyBorder="1" applyAlignment="1">
      <alignment horizontal="center" vertical="center" wrapText="1"/>
    </xf>
    <xf numFmtId="0" fontId="18" fillId="0" borderId="8" xfId="0" applyFont="1" applyBorder="1" applyAlignment="1">
      <alignment horizontal="center" vertical="center" wrapText="1"/>
    </xf>
    <xf numFmtId="169" fontId="1" fillId="0" borderId="19" xfId="3" applyNumberFormat="1" applyFont="1" applyBorder="1" applyAlignment="1" applyProtection="1">
      <alignment horizontal="center" vertical="center" wrapText="1"/>
      <protection locked="0"/>
    </xf>
    <xf numFmtId="169" fontId="1" fillId="0" borderId="20" xfId="3" applyNumberFormat="1" applyFont="1" applyBorder="1" applyAlignment="1" applyProtection="1">
      <alignment horizontal="center" vertical="center" wrapText="1"/>
      <protection locked="0"/>
    </xf>
    <xf numFmtId="169" fontId="1" fillId="0" borderId="21" xfId="3" applyNumberFormat="1" applyFont="1" applyBorder="1" applyAlignment="1" applyProtection="1">
      <alignment horizontal="center" vertical="center" wrapText="1"/>
      <protection locked="0"/>
    </xf>
    <xf numFmtId="0" fontId="10" fillId="0" borderId="24" xfId="0" applyFont="1" applyBorder="1" applyAlignment="1">
      <alignment horizontal="justify" vertical="center" wrapText="1"/>
    </xf>
    <xf numFmtId="0" fontId="10" fillId="0" borderId="23" xfId="0" applyFont="1" applyBorder="1" applyAlignment="1">
      <alignment horizontal="justify" vertical="center" wrapText="1"/>
    </xf>
    <xf numFmtId="0" fontId="10" fillId="0" borderId="18" xfId="0" applyFont="1" applyBorder="1" applyAlignment="1">
      <alignment horizontal="justify" wrapText="1"/>
    </xf>
    <xf numFmtId="0" fontId="10" fillId="0" borderId="15"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7" xfId="0" applyFont="1" applyBorder="1" applyAlignment="1">
      <alignment horizontal="center" vertical="center" wrapText="1"/>
    </xf>
    <xf numFmtId="0" fontId="1" fillId="0" borderId="12" xfId="0" applyFont="1" applyBorder="1" applyAlignment="1">
      <alignment horizontal="center" vertical="center" wrapText="1"/>
    </xf>
    <xf numFmtId="0" fontId="10" fillId="0" borderId="12" xfId="0" applyFont="1" applyBorder="1" applyAlignment="1">
      <alignment horizontal="center" vertical="center" wrapText="1"/>
    </xf>
    <xf numFmtId="0" fontId="17" fillId="0" borderId="8" xfId="0" applyFont="1" applyBorder="1" applyAlignment="1">
      <alignment horizontal="center" vertical="center" wrapText="1"/>
    </xf>
    <xf numFmtId="0" fontId="10" fillId="0" borderId="6" xfId="0" applyFont="1" applyBorder="1" applyAlignment="1">
      <alignment horizontal="center" vertical="center" wrapText="1"/>
    </xf>
    <xf numFmtId="165" fontId="1" fillId="0" borderId="19" xfId="0" applyNumberFormat="1" applyFont="1" applyBorder="1" applyAlignment="1" applyProtection="1">
      <alignment horizontal="center" vertical="center" wrapText="1"/>
      <protection locked="0"/>
    </xf>
    <xf numFmtId="0" fontId="1" fillId="0" borderId="6" xfId="0" applyFont="1" applyBorder="1" applyAlignment="1" applyProtection="1">
      <alignment horizontal="left" vertical="center" wrapText="1"/>
      <protection locked="0"/>
    </xf>
    <xf numFmtId="0" fontId="1" fillId="0" borderId="6" xfId="0" applyFont="1" applyBorder="1" applyAlignment="1">
      <alignment vertical="center" wrapText="1"/>
    </xf>
    <xf numFmtId="0" fontId="1" fillId="0" borderId="6" xfId="0" applyFont="1" applyBorder="1" applyAlignment="1" applyProtection="1">
      <alignment horizontal="center" vertical="center" wrapText="1"/>
      <protection locked="0"/>
    </xf>
  </cellXfs>
  <cellStyles count="4">
    <cellStyle name="Millares" xfId="3" builtinId="3"/>
    <cellStyle name="Moneda" xfId="1" builtinId="4"/>
    <cellStyle name="Normal" xfId="0" builtinId="0"/>
    <cellStyle name="Normal 2"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1162050</xdr:colOff>
      <xdr:row>41</xdr:row>
      <xdr:rowOff>57150</xdr:rowOff>
    </xdr:from>
    <xdr:to>
      <xdr:col>37</xdr:col>
      <xdr:colOff>120650</xdr:colOff>
      <xdr:row>49</xdr:row>
      <xdr:rowOff>149225</xdr:rowOff>
    </xdr:to>
    <xdr:pic>
      <xdr:nvPicPr>
        <xdr:cNvPr id="4" name="3 Imagen"/>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6675" y="23425150"/>
          <a:ext cx="16532225" cy="1743075"/>
        </a:xfrm>
        <a:prstGeom prst="rect">
          <a:avLst/>
        </a:prstGeom>
      </xdr:spPr>
    </xdr:pic>
    <xdr:clientData/>
  </xdr:twoCellAnchor>
  <xdr:twoCellAnchor editAs="oneCell">
    <xdr:from>
      <xdr:col>32</xdr:col>
      <xdr:colOff>647699</xdr:colOff>
      <xdr:row>1</xdr:row>
      <xdr:rowOff>101600</xdr:rowOff>
    </xdr:from>
    <xdr:to>
      <xdr:col>34</xdr:col>
      <xdr:colOff>572221</xdr:colOff>
      <xdr:row>4</xdr:row>
      <xdr:rowOff>127000</xdr:rowOff>
    </xdr:to>
    <xdr:pic>
      <xdr:nvPicPr>
        <xdr:cNvPr id="1030" name="Picture 6"/>
        <xdr:cNvPicPr>
          <a:picLocks noChangeAspect="1" noChangeArrowheads="1"/>
        </xdr:cNvPicPr>
      </xdr:nvPicPr>
      <xdr:blipFill>
        <a:blip xmlns:r="http://schemas.openxmlformats.org/officeDocument/2006/relationships" r:embed="rId2"/>
        <a:srcRect/>
        <a:stretch>
          <a:fillRect/>
        </a:stretch>
      </xdr:blipFill>
      <xdr:spPr bwMode="auto">
        <a:xfrm>
          <a:off x="14858999" y="190500"/>
          <a:ext cx="2007322" cy="63500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7</xdr:col>
          <xdr:colOff>0</xdr:colOff>
          <xdr:row>2</xdr:row>
          <xdr:rowOff>0</xdr:rowOff>
        </xdr:from>
        <xdr:to>
          <xdr:col>7</xdr:col>
          <xdr:colOff>0</xdr:colOff>
          <xdr:row>2</xdr:row>
          <xdr:rowOff>0</xdr:rowOff>
        </xdr:to>
        <xdr:sp macro="" textlink="">
          <xdr:nvSpPr>
            <xdr:cNvPr id="1027" name="Object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xdr:twoCellAnchor editAs="oneCell">
    <xdr:from>
      <xdr:col>0</xdr:col>
      <xdr:colOff>47625</xdr:colOff>
      <xdr:row>1</xdr:row>
      <xdr:rowOff>63500</xdr:rowOff>
    </xdr:from>
    <xdr:to>
      <xdr:col>2</xdr:col>
      <xdr:colOff>1000125</xdr:colOff>
      <xdr:row>3</xdr:row>
      <xdr:rowOff>155575</xdr:rowOff>
    </xdr:to>
    <xdr:pic>
      <xdr:nvPicPr>
        <xdr:cNvPr id="6" name="Picture 2" descr="ADI_membrete-02.png"/>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3855" t="36401" r="53012" b="23764"/>
        <a:stretch/>
      </xdr:blipFill>
      <xdr:spPr bwMode="auto">
        <a:xfrm>
          <a:off x="47625" y="142875"/>
          <a:ext cx="2619375" cy="5524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26</xdr:col>
      <xdr:colOff>165100</xdr:colOff>
      <xdr:row>1</xdr:row>
      <xdr:rowOff>25400</xdr:rowOff>
    </xdr:from>
    <xdr:to>
      <xdr:col>31</xdr:col>
      <xdr:colOff>722</xdr:colOff>
      <xdr:row>4</xdr:row>
      <xdr:rowOff>50800</xdr:rowOff>
    </xdr:to>
    <xdr:pic>
      <xdr:nvPicPr>
        <xdr:cNvPr id="5" name="Picture 6"/>
        <xdr:cNvPicPr>
          <a:picLocks noChangeAspect="1" noChangeArrowheads="1"/>
        </xdr:cNvPicPr>
      </xdr:nvPicPr>
      <xdr:blipFill>
        <a:blip xmlns:r="http://schemas.openxmlformats.org/officeDocument/2006/relationships" r:embed="rId1"/>
        <a:srcRect/>
        <a:stretch>
          <a:fillRect/>
        </a:stretch>
      </xdr:blipFill>
      <xdr:spPr bwMode="auto">
        <a:xfrm>
          <a:off x="13119100" y="88900"/>
          <a:ext cx="2007322" cy="558800"/>
        </a:xfrm>
        <a:prstGeom prst="rect">
          <a:avLst/>
        </a:prstGeom>
        <a:noFill/>
      </xdr:spPr>
    </xdr:pic>
    <xdr:clientData/>
  </xdr:twoCellAnchor>
  <xdr:twoCellAnchor editAs="oneCell">
    <xdr:from>
      <xdr:col>0</xdr:col>
      <xdr:colOff>47625</xdr:colOff>
      <xdr:row>1</xdr:row>
      <xdr:rowOff>31750</xdr:rowOff>
    </xdr:from>
    <xdr:to>
      <xdr:col>2</xdr:col>
      <xdr:colOff>31750</xdr:colOff>
      <xdr:row>4</xdr:row>
      <xdr:rowOff>60325</xdr:rowOff>
    </xdr:to>
    <xdr:pic>
      <xdr:nvPicPr>
        <xdr:cNvPr id="7" name="Picture 2" descr="ADI_membrete-02.png"/>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855" t="36401" r="53012" b="23764"/>
        <a:stretch/>
      </xdr:blipFill>
      <xdr:spPr bwMode="auto">
        <a:xfrm>
          <a:off x="47625" y="95250"/>
          <a:ext cx="2619375" cy="55245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39"/>
  <sheetViews>
    <sheetView showGridLines="0" zoomScale="60" zoomScaleNormal="60" workbookViewId="0">
      <pane ySplit="13" topLeftCell="A14" activePane="bottomLeft" state="frozen"/>
      <selection pane="bottomLeft" activeCell="AK23" sqref="AK23"/>
    </sheetView>
  </sheetViews>
  <sheetFormatPr baseColWidth="10" defaultColWidth="11.42578125" defaultRowHeight="16.5" x14ac:dyDescent="0.3"/>
  <cols>
    <col min="1" max="1" width="2.7109375" style="1" customWidth="1"/>
    <col min="2" max="2" width="22.42578125" style="1" customWidth="1"/>
    <col min="3" max="3" width="26.140625" style="1" customWidth="1"/>
    <col min="4" max="4" width="16.5703125" style="1" customWidth="1"/>
    <col min="5" max="5" width="23.7109375" style="1" customWidth="1"/>
    <col min="6" max="6" width="17.28515625" style="1" customWidth="1"/>
    <col min="7" max="7" width="26.85546875" style="1" customWidth="1"/>
    <col min="8" max="31" width="2.28515625" style="1" customWidth="1"/>
    <col min="32" max="32" width="13.85546875" style="1" customWidth="1"/>
    <col min="33" max="33" width="18.140625" style="1" customWidth="1"/>
    <col min="34" max="34" width="12.28515625" style="1" customWidth="1"/>
    <col min="35" max="35" width="10" style="1" customWidth="1"/>
    <col min="36" max="36" width="9.5703125" style="1" customWidth="1"/>
    <col min="37" max="37" width="9.28515625" style="1" customWidth="1"/>
    <col min="38" max="39" width="10.140625" style="1" customWidth="1"/>
    <col min="40" max="40" width="2.7109375" style="1" customWidth="1"/>
    <col min="41" max="42" width="11.42578125" style="1"/>
    <col min="43" max="43" width="13.42578125" style="1" bestFit="1" customWidth="1"/>
    <col min="44" max="16384" width="11.42578125" style="1"/>
  </cols>
  <sheetData>
    <row r="1" spans="1:40" ht="6.6" customHeight="1" thickBot="1" x14ac:dyDescent="0.35">
      <c r="AN1" s="2"/>
    </row>
    <row r="2" spans="1:40" ht="20.100000000000001" customHeight="1" thickTop="1" x14ac:dyDescent="0.3">
      <c r="A2" s="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4"/>
      <c r="AK2" s="150" t="s">
        <v>62</v>
      </c>
      <c r="AL2" s="150"/>
      <c r="AM2" s="150"/>
      <c r="AN2" s="4"/>
    </row>
    <row r="3" spans="1:40" x14ac:dyDescent="0.3">
      <c r="A3" s="5"/>
      <c r="B3" s="25" t="s">
        <v>5</v>
      </c>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6" t="s">
        <v>63</v>
      </c>
      <c r="AL3" s="26"/>
      <c r="AM3" s="28"/>
      <c r="AN3" s="6"/>
    </row>
    <row r="4" spans="1:40" x14ac:dyDescent="0.3">
      <c r="A4" s="5"/>
      <c r="B4" s="25" t="s">
        <v>134</v>
      </c>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6" t="s">
        <v>64</v>
      </c>
      <c r="AL4" s="26"/>
      <c r="AM4" s="28"/>
      <c r="AN4" s="6"/>
    </row>
    <row r="5" spans="1:40" ht="17.25" thickBot="1" x14ac:dyDescent="0.35">
      <c r="A5" s="7"/>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8"/>
    </row>
    <row r="6" spans="1:40" ht="30" customHeight="1" thickTop="1" thickBot="1" x14ac:dyDescent="0.35">
      <c r="A6" s="132"/>
      <c r="B6" s="157" t="s">
        <v>6</v>
      </c>
      <c r="C6" s="157"/>
      <c r="D6" s="157"/>
      <c r="E6" s="158"/>
      <c r="F6" s="165" t="s">
        <v>153</v>
      </c>
      <c r="G6" s="165"/>
      <c r="H6" s="165"/>
      <c r="I6" s="165"/>
      <c r="J6" s="165"/>
      <c r="K6" s="165"/>
      <c r="L6" s="165"/>
      <c r="M6" s="165"/>
      <c r="N6" s="165"/>
      <c r="O6" s="165"/>
      <c r="P6" s="165"/>
      <c r="Q6" s="165"/>
      <c r="R6" s="165"/>
      <c r="S6" s="165"/>
      <c r="T6" s="165"/>
      <c r="U6" s="165"/>
      <c r="V6" s="165"/>
      <c r="W6" s="165"/>
      <c r="X6" s="165"/>
      <c r="Y6" s="165"/>
      <c r="Z6" s="165"/>
      <c r="AA6" s="165"/>
      <c r="AB6" s="165"/>
      <c r="AC6" s="165"/>
      <c r="AD6" s="165"/>
      <c r="AE6" s="165"/>
      <c r="AF6" s="165"/>
      <c r="AG6" s="165"/>
      <c r="AH6" s="165"/>
      <c r="AI6" s="165"/>
      <c r="AJ6" s="165"/>
      <c r="AK6" s="165"/>
      <c r="AL6" s="165"/>
      <c r="AM6" s="165"/>
      <c r="AN6" s="133"/>
    </row>
    <row r="7" spans="1:40" ht="10.9" customHeight="1" thickTop="1" x14ac:dyDescent="0.3">
      <c r="A7" s="7"/>
      <c r="B7" s="131"/>
      <c r="C7" s="131"/>
      <c r="D7" s="131"/>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6"/>
      <c r="AH7" s="166"/>
      <c r="AI7" s="166"/>
      <c r="AJ7" s="166"/>
      <c r="AK7" s="166"/>
      <c r="AL7" s="166"/>
      <c r="AM7" s="166"/>
      <c r="AN7" s="8"/>
    </row>
    <row r="8" spans="1:40" ht="15" customHeight="1" x14ac:dyDescent="0.3">
      <c r="A8" s="7"/>
      <c r="B8" s="159" t="s">
        <v>8</v>
      </c>
      <c r="C8" s="159"/>
      <c r="D8" s="159"/>
      <c r="E8" s="160"/>
      <c r="F8" s="167" t="s">
        <v>124</v>
      </c>
      <c r="G8" s="167"/>
      <c r="H8" s="167"/>
      <c r="I8" s="167"/>
      <c r="J8" s="167"/>
      <c r="K8" s="167"/>
      <c r="L8" s="167"/>
      <c r="M8" s="167"/>
      <c r="N8" s="167"/>
      <c r="O8" s="167"/>
      <c r="P8" s="167"/>
      <c r="Q8" s="167"/>
      <c r="R8" s="167"/>
      <c r="S8" s="167"/>
      <c r="T8" s="167"/>
      <c r="U8" s="167"/>
      <c r="V8" s="167"/>
      <c r="W8" s="167"/>
      <c r="X8" s="167"/>
      <c r="Y8" s="167"/>
      <c r="Z8" s="167"/>
      <c r="AA8" s="167"/>
      <c r="AB8" s="167"/>
      <c r="AC8" s="167"/>
      <c r="AD8" s="167"/>
      <c r="AE8" s="167"/>
      <c r="AF8" s="167"/>
      <c r="AG8" s="167"/>
      <c r="AH8" s="167"/>
      <c r="AI8" s="167"/>
      <c r="AJ8" s="167"/>
      <c r="AK8" s="167"/>
      <c r="AL8" s="167"/>
      <c r="AM8" s="167"/>
      <c r="AN8" s="8"/>
    </row>
    <row r="9" spans="1:40" ht="27.6" customHeight="1" x14ac:dyDescent="0.3">
      <c r="A9" s="7"/>
      <c r="B9" s="159" t="s">
        <v>9</v>
      </c>
      <c r="C9" s="159"/>
      <c r="D9" s="159"/>
      <c r="E9" s="160"/>
      <c r="F9" s="168" t="s">
        <v>75</v>
      </c>
      <c r="G9" s="168"/>
      <c r="H9" s="168"/>
      <c r="I9" s="168"/>
      <c r="J9" s="168"/>
      <c r="K9" s="168"/>
      <c r="L9" s="168"/>
      <c r="M9" s="168"/>
      <c r="N9" s="168"/>
      <c r="O9" s="168"/>
      <c r="P9" s="168"/>
      <c r="Q9" s="168"/>
      <c r="R9" s="151" t="s">
        <v>97</v>
      </c>
      <c r="S9" s="151"/>
      <c r="T9" s="151"/>
      <c r="U9" s="151"/>
      <c r="V9" s="151"/>
      <c r="W9" s="151"/>
      <c r="X9" s="151"/>
      <c r="Y9" s="151"/>
      <c r="Z9" s="151"/>
      <c r="AA9" s="151"/>
      <c r="AB9" s="151"/>
      <c r="AC9" s="151"/>
      <c r="AD9" s="151"/>
      <c r="AE9" s="151"/>
      <c r="AF9" s="151"/>
      <c r="AG9" s="151"/>
      <c r="AH9" s="151"/>
      <c r="AI9" s="151"/>
      <c r="AJ9" s="151"/>
      <c r="AK9" s="151"/>
      <c r="AL9" s="151"/>
      <c r="AM9" s="29"/>
      <c r="AN9" s="8"/>
    </row>
    <row r="10" spans="1:40" ht="7.9" customHeight="1" x14ac:dyDescent="0.3">
      <c r="A10" s="7"/>
      <c r="B10" s="28"/>
      <c r="C10" s="28"/>
      <c r="D10" s="28"/>
      <c r="E10" s="26"/>
      <c r="F10" s="147"/>
      <c r="G10" s="147"/>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47"/>
      <c r="AH10" s="147"/>
      <c r="AI10" s="147"/>
      <c r="AJ10" s="147"/>
      <c r="AK10" s="147"/>
      <c r="AL10" s="147"/>
      <c r="AM10" s="147"/>
      <c r="AN10" s="8"/>
    </row>
    <row r="11" spans="1:40" ht="6" customHeight="1" x14ac:dyDescent="0.3">
      <c r="A11" s="7"/>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8"/>
    </row>
    <row r="12" spans="1:40" ht="17.45" customHeight="1" x14ac:dyDescent="0.3">
      <c r="A12" s="9"/>
      <c r="B12" s="142" t="s">
        <v>4</v>
      </c>
      <c r="C12" s="142" t="s">
        <v>47</v>
      </c>
      <c r="D12" s="142" t="s">
        <v>44</v>
      </c>
      <c r="E12" s="142" t="s">
        <v>48</v>
      </c>
      <c r="F12" s="142" t="s">
        <v>49</v>
      </c>
      <c r="G12" s="142" t="s">
        <v>50</v>
      </c>
      <c r="H12" s="152" t="s">
        <v>51</v>
      </c>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48" t="s">
        <v>52</v>
      </c>
      <c r="AG12" s="148" t="s">
        <v>54</v>
      </c>
      <c r="AH12" s="152" t="s">
        <v>53</v>
      </c>
      <c r="AI12" s="153"/>
      <c r="AJ12" s="153"/>
      <c r="AK12" s="153"/>
      <c r="AL12" s="153"/>
      <c r="AM12" s="153"/>
      <c r="AN12" s="10"/>
    </row>
    <row r="13" spans="1:40" ht="35.450000000000003" customHeight="1" x14ac:dyDescent="0.3">
      <c r="A13" s="9"/>
      <c r="B13" s="143"/>
      <c r="C13" s="154"/>
      <c r="D13" s="154"/>
      <c r="E13" s="154"/>
      <c r="F13" s="154"/>
      <c r="G13" s="175"/>
      <c r="H13" s="161" t="s">
        <v>12</v>
      </c>
      <c r="I13" s="172"/>
      <c r="J13" s="161" t="s">
        <v>13</v>
      </c>
      <c r="K13" s="172"/>
      <c r="L13" s="161" t="s">
        <v>14</v>
      </c>
      <c r="M13" s="172"/>
      <c r="N13" s="161" t="s">
        <v>10</v>
      </c>
      <c r="O13" s="172"/>
      <c r="P13" s="161" t="s">
        <v>11</v>
      </c>
      <c r="Q13" s="162"/>
      <c r="R13" s="161" t="s">
        <v>15</v>
      </c>
      <c r="S13" s="162"/>
      <c r="T13" s="161" t="s">
        <v>16</v>
      </c>
      <c r="U13" s="162"/>
      <c r="V13" s="161" t="s">
        <v>17</v>
      </c>
      <c r="W13" s="162"/>
      <c r="X13" s="161" t="s">
        <v>18</v>
      </c>
      <c r="Y13" s="162"/>
      <c r="Z13" s="161" t="s">
        <v>19</v>
      </c>
      <c r="AA13" s="162"/>
      <c r="AB13" s="161" t="s">
        <v>20</v>
      </c>
      <c r="AC13" s="162"/>
      <c r="AD13" s="161" t="s">
        <v>21</v>
      </c>
      <c r="AE13" s="162"/>
      <c r="AF13" s="149"/>
      <c r="AG13" s="149"/>
      <c r="AH13" s="148" t="s">
        <v>7</v>
      </c>
      <c r="AI13" s="145" t="s">
        <v>22</v>
      </c>
      <c r="AJ13" s="146"/>
      <c r="AK13" s="145" t="s">
        <v>2</v>
      </c>
      <c r="AL13" s="146"/>
      <c r="AM13" s="81" t="s">
        <v>3</v>
      </c>
      <c r="AN13" s="10"/>
    </row>
    <row r="14" spans="1:40" ht="18.600000000000001" customHeight="1" x14ac:dyDescent="0.3">
      <c r="A14" s="7"/>
      <c r="B14" s="144"/>
      <c r="C14" s="155"/>
      <c r="D14" s="155"/>
      <c r="E14" s="155"/>
      <c r="F14" s="155"/>
      <c r="G14" s="176"/>
      <c r="H14" s="163"/>
      <c r="I14" s="164"/>
      <c r="J14" s="163"/>
      <c r="K14" s="164"/>
      <c r="L14" s="163"/>
      <c r="M14" s="164"/>
      <c r="N14" s="163"/>
      <c r="O14" s="164"/>
      <c r="P14" s="163"/>
      <c r="Q14" s="164"/>
      <c r="R14" s="163"/>
      <c r="S14" s="164"/>
      <c r="T14" s="163"/>
      <c r="U14" s="164"/>
      <c r="V14" s="163"/>
      <c r="W14" s="164"/>
      <c r="X14" s="163"/>
      <c r="Y14" s="164"/>
      <c r="Z14" s="163"/>
      <c r="AA14" s="164"/>
      <c r="AB14" s="163"/>
      <c r="AC14" s="164"/>
      <c r="AD14" s="163"/>
      <c r="AE14" s="164"/>
      <c r="AF14" s="144"/>
      <c r="AG14" s="156"/>
      <c r="AH14" s="156"/>
      <c r="AI14" s="30" t="s">
        <v>0</v>
      </c>
      <c r="AJ14" s="31" t="s">
        <v>1</v>
      </c>
      <c r="AK14" s="31" t="s">
        <v>23</v>
      </c>
      <c r="AL14" s="32" t="s">
        <v>3</v>
      </c>
      <c r="AM14" s="27"/>
      <c r="AN14" s="8"/>
    </row>
    <row r="15" spans="1:40" s="13" customFormat="1" ht="127.5" x14ac:dyDescent="0.2">
      <c r="A15" s="14"/>
      <c r="B15" s="173" t="s">
        <v>113</v>
      </c>
      <c r="C15" s="69" t="str">
        <f>ROUND(4845,2) &amp;"  M2"</f>
        <v>4845  M2</v>
      </c>
      <c r="D15" s="16"/>
      <c r="E15" s="67" t="s">
        <v>99</v>
      </c>
      <c r="F15" s="84">
        <f>4854-969</f>
        <v>3885</v>
      </c>
      <c r="G15" s="77" t="s">
        <v>125</v>
      </c>
      <c r="H15" s="19"/>
      <c r="I15" s="19"/>
      <c r="J15" s="19"/>
      <c r="K15" s="19"/>
      <c r="L15" s="19"/>
      <c r="M15" s="19"/>
      <c r="N15" s="19"/>
      <c r="O15" s="19"/>
      <c r="P15" s="19"/>
      <c r="Q15" s="19"/>
      <c r="R15" s="18"/>
      <c r="S15" s="18"/>
      <c r="T15" s="18"/>
      <c r="U15" s="18"/>
      <c r="V15" s="18"/>
      <c r="W15" s="18"/>
      <c r="X15" s="18"/>
      <c r="Y15" s="18"/>
      <c r="Z15" s="18"/>
      <c r="AA15" s="18"/>
      <c r="AB15" s="18"/>
      <c r="AC15" s="18"/>
      <c r="AD15" s="18"/>
      <c r="AE15" s="18"/>
      <c r="AF15" s="103" t="s">
        <v>137</v>
      </c>
      <c r="AG15" s="80">
        <v>51120302</v>
      </c>
      <c r="AH15" s="134" t="s">
        <v>88</v>
      </c>
      <c r="AI15" s="17" t="s">
        <v>67</v>
      </c>
      <c r="AJ15" s="17"/>
      <c r="AK15" s="21"/>
      <c r="AL15" s="17" t="s">
        <v>67</v>
      </c>
      <c r="AM15" s="22"/>
      <c r="AN15" s="15"/>
    </row>
    <row r="16" spans="1:40" s="13" customFormat="1" ht="159" customHeight="1" x14ac:dyDescent="0.2">
      <c r="A16" s="14"/>
      <c r="B16" s="173"/>
      <c r="C16" s="69" t="str">
        <f>ROUND(1589,2) &amp;"  M2"</f>
        <v>1589  M2</v>
      </c>
      <c r="D16" s="16"/>
      <c r="E16" s="67" t="s">
        <v>99</v>
      </c>
      <c r="F16" s="84">
        <f>1589-317.8</f>
        <v>1271.2</v>
      </c>
      <c r="G16" s="16" t="s">
        <v>126</v>
      </c>
      <c r="H16" s="19"/>
      <c r="I16" s="19"/>
      <c r="J16" s="19"/>
      <c r="K16" s="19"/>
      <c r="L16" s="19"/>
      <c r="M16" s="19"/>
      <c r="N16" s="19"/>
      <c r="O16" s="19"/>
      <c r="P16" s="19"/>
      <c r="Q16" s="19"/>
      <c r="R16" s="18"/>
      <c r="S16" s="18"/>
      <c r="T16" s="18"/>
      <c r="U16" s="18"/>
      <c r="V16" s="18"/>
      <c r="W16" s="18"/>
      <c r="X16" s="18"/>
      <c r="Y16" s="18"/>
      <c r="Z16" s="18"/>
      <c r="AA16" s="18"/>
      <c r="AB16" s="18"/>
      <c r="AC16" s="18"/>
      <c r="AD16" s="18"/>
      <c r="AE16" s="18"/>
      <c r="AF16" s="103" t="s">
        <v>137</v>
      </c>
      <c r="AG16" s="80">
        <v>18648517</v>
      </c>
      <c r="AH16" s="135"/>
      <c r="AI16" s="17" t="s">
        <v>67</v>
      </c>
      <c r="AJ16" s="17"/>
      <c r="AK16" s="21"/>
      <c r="AL16" s="17" t="s">
        <v>67</v>
      </c>
      <c r="AM16" s="22"/>
      <c r="AN16" s="15"/>
    </row>
    <row r="17" spans="1:40" s="13" customFormat="1" ht="118.9" customHeight="1" x14ac:dyDescent="0.2">
      <c r="A17" s="14"/>
      <c r="B17" s="173"/>
      <c r="C17" s="69" t="str">
        <f>ROUND(4200,2) &amp;"  M2"</f>
        <v>4200  M2</v>
      </c>
      <c r="D17" s="16"/>
      <c r="E17" s="67" t="s">
        <v>99</v>
      </c>
      <c r="F17" s="84">
        <f>4200-840</f>
        <v>3360</v>
      </c>
      <c r="G17" s="16" t="s">
        <v>127</v>
      </c>
      <c r="H17" s="19"/>
      <c r="I17" s="19"/>
      <c r="J17" s="19"/>
      <c r="K17" s="19"/>
      <c r="L17" s="19"/>
      <c r="M17" s="19"/>
      <c r="N17" s="19"/>
      <c r="O17" s="19"/>
      <c r="P17" s="19"/>
      <c r="Q17" s="19"/>
      <c r="R17" s="18"/>
      <c r="S17" s="18"/>
      <c r="T17" s="18"/>
      <c r="U17" s="18"/>
      <c r="V17" s="18"/>
      <c r="W17" s="18"/>
      <c r="X17" s="18"/>
      <c r="Y17" s="18"/>
      <c r="Z17" s="18"/>
      <c r="AA17" s="18"/>
      <c r="AB17" s="18"/>
      <c r="AC17" s="18"/>
      <c r="AD17" s="18"/>
      <c r="AE17" s="18"/>
      <c r="AF17" s="103" t="s">
        <v>137</v>
      </c>
      <c r="AG17" s="80">
        <v>28678355</v>
      </c>
      <c r="AH17" s="135"/>
      <c r="AI17" s="17" t="s">
        <v>67</v>
      </c>
      <c r="AJ17" s="17"/>
      <c r="AK17" s="21"/>
      <c r="AL17" s="17" t="s">
        <v>67</v>
      </c>
      <c r="AM17" s="22"/>
      <c r="AN17" s="15"/>
    </row>
    <row r="18" spans="1:40" s="13" customFormat="1" ht="159.75" customHeight="1" x14ac:dyDescent="0.2">
      <c r="A18" s="14"/>
      <c r="B18" s="173"/>
      <c r="C18" s="69" t="str">
        <f>ROUND(2025,2) &amp;"  M2"</f>
        <v>2025  M2</v>
      </c>
      <c r="D18" s="16"/>
      <c r="E18" s="67" t="s">
        <v>99</v>
      </c>
      <c r="F18" s="84">
        <f>20258-405</f>
        <v>19853</v>
      </c>
      <c r="G18" s="118" t="s">
        <v>128</v>
      </c>
      <c r="H18" s="19"/>
      <c r="I18" s="19"/>
      <c r="J18" s="19"/>
      <c r="K18" s="19"/>
      <c r="L18" s="19"/>
      <c r="M18" s="19"/>
      <c r="N18" s="19"/>
      <c r="O18" s="19"/>
      <c r="P18" s="19"/>
      <c r="Q18" s="19"/>
      <c r="R18" s="18"/>
      <c r="S18" s="18"/>
      <c r="T18" s="18"/>
      <c r="U18" s="18"/>
      <c r="V18" s="18"/>
      <c r="W18" s="18"/>
      <c r="X18" s="18"/>
      <c r="Y18" s="18"/>
      <c r="Z18" s="18"/>
      <c r="AA18" s="18"/>
      <c r="AB18" s="18"/>
      <c r="AC18" s="18"/>
      <c r="AD18" s="18"/>
      <c r="AE18" s="18"/>
      <c r="AF18" s="103" t="s">
        <v>137</v>
      </c>
      <c r="AG18" s="80">
        <v>34189937</v>
      </c>
      <c r="AH18" s="135"/>
      <c r="AI18" s="17"/>
      <c r="AJ18" s="17"/>
      <c r="AK18" s="21"/>
      <c r="AL18" s="17"/>
      <c r="AM18" s="22"/>
      <c r="AN18" s="15"/>
    </row>
    <row r="19" spans="1:40" s="13" customFormat="1" ht="118.9" customHeight="1" x14ac:dyDescent="0.2">
      <c r="A19" s="14"/>
      <c r="B19" s="173"/>
      <c r="C19" s="69" t="str">
        <f>ROUND(26961,2) &amp;"  M2"</f>
        <v>26961  M2</v>
      </c>
      <c r="D19" s="16"/>
      <c r="E19" s="67" t="s">
        <v>99</v>
      </c>
      <c r="F19" s="84">
        <f>26961-5392.2</f>
        <v>21568.799999999999</v>
      </c>
      <c r="G19" s="78" t="s">
        <v>129</v>
      </c>
      <c r="H19" s="19"/>
      <c r="I19" s="19"/>
      <c r="J19" s="19"/>
      <c r="K19" s="19"/>
      <c r="L19" s="19"/>
      <c r="M19" s="19"/>
      <c r="N19" s="19"/>
      <c r="O19" s="19"/>
      <c r="P19" s="19"/>
      <c r="Q19" s="19"/>
      <c r="R19" s="18"/>
      <c r="S19" s="18"/>
      <c r="T19" s="18"/>
      <c r="U19" s="18"/>
      <c r="V19" s="18"/>
      <c r="W19" s="18"/>
      <c r="X19" s="18"/>
      <c r="Y19" s="18"/>
      <c r="Z19" s="18"/>
      <c r="AA19" s="18"/>
      <c r="AB19" s="18"/>
      <c r="AC19" s="18"/>
      <c r="AD19" s="18"/>
      <c r="AE19" s="18"/>
      <c r="AF19" s="103" t="s">
        <v>137</v>
      </c>
      <c r="AG19" s="80">
        <v>23115166</v>
      </c>
      <c r="AH19" s="135"/>
      <c r="AI19" s="17"/>
      <c r="AJ19" s="17"/>
      <c r="AK19" s="21"/>
      <c r="AL19" s="17"/>
      <c r="AM19" s="22"/>
      <c r="AN19" s="15"/>
    </row>
    <row r="20" spans="1:40" s="13" customFormat="1" ht="131.25" customHeight="1" x14ac:dyDescent="0.2">
      <c r="A20" s="14"/>
      <c r="B20" s="173"/>
      <c r="C20" s="69" t="str">
        <f>ROUND(566,2) &amp;"  M2"</f>
        <v>566  M2</v>
      </c>
      <c r="D20" s="16"/>
      <c r="E20" s="67" t="s">
        <v>99</v>
      </c>
      <c r="F20" s="84">
        <f>566-113.2</f>
        <v>452.8</v>
      </c>
      <c r="G20" s="78" t="s">
        <v>130</v>
      </c>
      <c r="H20" s="19"/>
      <c r="I20" s="19"/>
      <c r="J20" s="19"/>
      <c r="K20" s="19"/>
      <c r="L20" s="19"/>
      <c r="M20" s="19"/>
      <c r="N20" s="19"/>
      <c r="O20" s="19"/>
      <c r="P20" s="19"/>
      <c r="Q20" s="19"/>
      <c r="R20" s="18"/>
      <c r="S20" s="18"/>
      <c r="T20" s="18"/>
      <c r="U20" s="18"/>
      <c r="V20" s="18"/>
      <c r="W20" s="18"/>
      <c r="X20" s="18"/>
      <c r="Y20" s="18"/>
      <c r="Z20" s="18"/>
      <c r="AA20" s="18"/>
      <c r="AB20" s="18"/>
      <c r="AC20" s="18"/>
      <c r="AD20" s="18"/>
      <c r="AE20" s="18"/>
      <c r="AF20" s="103" t="s">
        <v>137</v>
      </c>
      <c r="AG20" s="80">
        <v>18950666</v>
      </c>
      <c r="AH20" s="135"/>
      <c r="AI20" s="17"/>
      <c r="AJ20" s="17"/>
      <c r="AK20" s="21"/>
      <c r="AL20" s="17"/>
      <c r="AM20" s="22"/>
      <c r="AN20" s="15"/>
    </row>
    <row r="21" spans="1:40" s="13" customFormat="1" ht="139.15" customHeight="1" x14ac:dyDescent="0.2">
      <c r="A21" s="14"/>
      <c r="B21" s="173"/>
      <c r="C21" s="69" t="s">
        <v>133</v>
      </c>
      <c r="D21" s="16"/>
      <c r="E21" s="67" t="s">
        <v>99</v>
      </c>
      <c r="F21" s="69" t="s">
        <v>133</v>
      </c>
      <c r="G21" s="78" t="s">
        <v>131</v>
      </c>
      <c r="H21" s="19"/>
      <c r="I21" s="19"/>
      <c r="J21" s="19"/>
      <c r="K21" s="19"/>
      <c r="L21" s="19"/>
      <c r="M21" s="19"/>
      <c r="N21" s="19"/>
      <c r="O21" s="19"/>
      <c r="P21" s="19"/>
      <c r="Q21" s="19"/>
      <c r="R21" s="18"/>
      <c r="S21" s="18"/>
      <c r="T21" s="18"/>
      <c r="U21" s="18"/>
      <c r="V21" s="18"/>
      <c r="W21" s="18"/>
      <c r="X21" s="18"/>
      <c r="Y21" s="18"/>
      <c r="Z21" s="18"/>
      <c r="AA21" s="18"/>
      <c r="AB21" s="18"/>
      <c r="AC21" s="18"/>
      <c r="AD21" s="18"/>
      <c r="AE21" s="18"/>
      <c r="AF21" s="103" t="s">
        <v>137</v>
      </c>
      <c r="AG21" s="80">
        <v>18092085</v>
      </c>
      <c r="AH21" s="169" t="s">
        <v>88</v>
      </c>
      <c r="AI21" s="17" t="s">
        <v>67</v>
      </c>
      <c r="AJ21" s="17"/>
      <c r="AK21" s="21"/>
      <c r="AL21" s="22"/>
      <c r="AM21" s="22"/>
      <c r="AN21" s="15"/>
    </row>
    <row r="22" spans="1:40" s="13" customFormat="1" ht="139.15" customHeight="1" x14ac:dyDescent="0.2">
      <c r="A22" s="14"/>
      <c r="B22" s="173"/>
      <c r="C22" s="69" t="s">
        <v>133</v>
      </c>
      <c r="D22" s="79"/>
      <c r="E22" s="67" t="s">
        <v>99</v>
      </c>
      <c r="F22" s="69" t="s">
        <v>133</v>
      </c>
      <c r="G22" s="78" t="s">
        <v>132</v>
      </c>
      <c r="H22" s="19"/>
      <c r="I22" s="19"/>
      <c r="J22" s="19"/>
      <c r="K22" s="19"/>
      <c r="L22" s="19"/>
      <c r="M22" s="19"/>
      <c r="N22" s="19"/>
      <c r="O22" s="19"/>
      <c r="P22" s="19"/>
      <c r="Q22" s="19"/>
      <c r="R22" s="18"/>
      <c r="S22" s="18"/>
      <c r="T22" s="18"/>
      <c r="U22" s="18"/>
      <c r="V22" s="18"/>
      <c r="W22" s="18"/>
      <c r="X22" s="18"/>
      <c r="Y22" s="18"/>
      <c r="Z22" s="18"/>
      <c r="AA22" s="18"/>
      <c r="AB22" s="18"/>
      <c r="AC22" s="18"/>
      <c r="AD22" s="18"/>
      <c r="AE22" s="18"/>
      <c r="AF22" s="103" t="s">
        <v>137</v>
      </c>
      <c r="AG22" s="80">
        <v>16656906.460000001</v>
      </c>
      <c r="AH22" s="170"/>
      <c r="AI22" s="17"/>
      <c r="AJ22" s="17"/>
      <c r="AK22" s="21"/>
      <c r="AL22" s="22"/>
      <c r="AM22" s="22"/>
      <c r="AN22" s="15"/>
    </row>
    <row r="23" spans="1:40" s="13" customFormat="1" ht="139.15" customHeight="1" x14ac:dyDescent="0.2">
      <c r="A23" s="14"/>
      <c r="B23" s="173"/>
      <c r="C23" s="137" t="s">
        <v>156</v>
      </c>
      <c r="D23" s="139"/>
      <c r="E23" s="136" t="s">
        <v>154</v>
      </c>
      <c r="F23" s="137" t="s">
        <v>156</v>
      </c>
      <c r="G23" s="138" t="s">
        <v>158</v>
      </c>
      <c r="H23" s="140"/>
      <c r="I23" s="140"/>
      <c r="J23" s="140"/>
      <c r="K23" s="140"/>
      <c r="L23" s="140"/>
      <c r="M23" s="140"/>
      <c r="N23" s="140"/>
      <c r="O23" s="140"/>
      <c r="P23" s="140"/>
      <c r="Q23" s="140"/>
      <c r="R23" s="140"/>
      <c r="S23" s="140"/>
      <c r="T23" s="140"/>
      <c r="U23" s="140"/>
      <c r="V23" s="140"/>
      <c r="W23" s="140"/>
      <c r="X23" s="140"/>
      <c r="Y23" s="140"/>
      <c r="Z23" s="140"/>
      <c r="AA23" s="140"/>
      <c r="AB23" s="140"/>
      <c r="AC23" s="140"/>
      <c r="AD23" s="140"/>
      <c r="AE23" s="140"/>
      <c r="AF23" s="103" t="s">
        <v>137</v>
      </c>
      <c r="AG23" s="119"/>
      <c r="AH23" s="170"/>
      <c r="AI23" s="17"/>
      <c r="AJ23" s="17"/>
      <c r="AK23" s="21"/>
      <c r="AL23" s="22"/>
      <c r="AM23" s="22"/>
      <c r="AN23" s="15"/>
    </row>
    <row r="24" spans="1:40" s="13" customFormat="1" ht="85.5" customHeight="1" x14ac:dyDescent="0.2">
      <c r="A24" s="14"/>
      <c r="B24" s="174"/>
      <c r="C24" s="141" t="s">
        <v>159</v>
      </c>
      <c r="D24" s="136"/>
      <c r="E24" s="136" t="s">
        <v>155</v>
      </c>
      <c r="F24" s="138" t="s">
        <v>159</v>
      </c>
      <c r="G24" s="138" t="s">
        <v>157</v>
      </c>
      <c r="H24" s="140"/>
      <c r="I24" s="140"/>
      <c r="J24" s="140"/>
      <c r="K24" s="140"/>
      <c r="L24" s="140"/>
      <c r="M24" s="140"/>
      <c r="N24" s="140"/>
      <c r="O24" s="140"/>
      <c r="P24" s="140"/>
      <c r="Q24" s="140"/>
      <c r="R24" s="140"/>
      <c r="S24" s="140"/>
      <c r="T24" s="140"/>
      <c r="U24" s="140"/>
      <c r="V24" s="140"/>
      <c r="W24" s="140"/>
      <c r="X24" s="140"/>
      <c r="Y24" s="140"/>
      <c r="Z24" s="140"/>
      <c r="AA24" s="140"/>
      <c r="AB24" s="140"/>
      <c r="AC24" s="140"/>
      <c r="AD24" s="140"/>
      <c r="AE24" s="140"/>
      <c r="AF24" s="103" t="s">
        <v>137</v>
      </c>
      <c r="AG24" s="119"/>
      <c r="AH24" s="170"/>
      <c r="AI24" s="17" t="s">
        <v>67</v>
      </c>
      <c r="AJ24" s="17"/>
      <c r="AK24" s="21"/>
      <c r="AL24" s="22"/>
      <c r="AM24" s="22"/>
      <c r="AN24" s="15"/>
    </row>
    <row r="25" spans="1:40" s="13" customFormat="1" ht="18" customHeight="1" thickBot="1" x14ac:dyDescent="0.3">
      <c r="A25" s="14"/>
      <c r="B25" s="107" t="s">
        <v>68</v>
      </c>
      <c r="C25" s="108"/>
      <c r="D25" s="108"/>
      <c r="E25" s="109"/>
      <c r="F25" s="110"/>
      <c r="G25" s="110"/>
      <c r="H25" s="111"/>
      <c r="I25" s="111"/>
      <c r="J25" s="111"/>
      <c r="K25" s="111"/>
      <c r="L25" s="111"/>
      <c r="M25" s="111"/>
      <c r="N25" s="111"/>
      <c r="O25" s="111"/>
      <c r="P25" s="111"/>
      <c r="Q25" s="111"/>
      <c r="R25" s="111"/>
      <c r="S25" s="111"/>
      <c r="T25" s="111"/>
      <c r="U25" s="111"/>
      <c r="V25" s="111"/>
      <c r="W25" s="111"/>
      <c r="X25" s="111"/>
      <c r="Y25" s="111"/>
      <c r="Z25" s="111"/>
      <c r="AA25" s="111"/>
      <c r="AB25" s="111"/>
      <c r="AC25" s="111"/>
      <c r="AD25" s="111"/>
      <c r="AE25" s="111"/>
      <c r="AF25" s="111"/>
      <c r="AG25" s="112"/>
      <c r="AH25" s="171"/>
      <c r="AI25" s="113"/>
      <c r="AJ25" s="113"/>
      <c r="AK25" s="113"/>
      <c r="AL25" s="113"/>
      <c r="AM25" s="114"/>
      <c r="AN25" s="15"/>
    </row>
    <row r="26" spans="1:40" s="13" customFormat="1" ht="37.9" customHeight="1" x14ac:dyDescent="0.2">
      <c r="A26" s="126"/>
      <c r="B26" s="178" t="s">
        <v>84</v>
      </c>
      <c r="C26" s="181" t="s">
        <v>136</v>
      </c>
      <c r="D26" s="181"/>
      <c r="E26" s="181" t="s">
        <v>82</v>
      </c>
      <c r="F26" s="181" t="s">
        <v>136</v>
      </c>
      <c r="G26" s="115" t="s">
        <v>69</v>
      </c>
      <c r="H26" s="116"/>
      <c r="I26" s="116"/>
      <c r="J26" s="116"/>
      <c r="K26" s="117"/>
      <c r="L26" s="116"/>
      <c r="M26" s="116"/>
      <c r="N26" s="116"/>
      <c r="O26" s="116"/>
      <c r="P26" s="116"/>
      <c r="Q26" s="116"/>
      <c r="R26" s="116"/>
      <c r="S26" s="116"/>
      <c r="T26" s="116"/>
      <c r="U26" s="116"/>
      <c r="V26" s="116"/>
      <c r="W26" s="116"/>
      <c r="X26" s="116"/>
      <c r="Y26" s="116"/>
      <c r="Z26" s="116"/>
      <c r="AA26" s="116"/>
      <c r="AB26" s="116"/>
      <c r="AC26" s="116"/>
      <c r="AD26" s="116"/>
      <c r="AE26" s="116"/>
      <c r="AF26" s="190" t="s">
        <v>137</v>
      </c>
      <c r="AG26" s="191">
        <f>5669000*1.065</f>
        <v>6037485</v>
      </c>
      <c r="AH26" s="192" t="s">
        <v>90</v>
      </c>
      <c r="AI26" s="192" t="s">
        <v>67</v>
      </c>
      <c r="AJ26" s="184"/>
      <c r="AK26" s="184"/>
      <c r="AL26" s="184"/>
      <c r="AM26" s="184"/>
      <c r="AN26" s="127"/>
    </row>
    <row r="27" spans="1:40" s="13" customFormat="1" ht="42" customHeight="1" x14ac:dyDescent="0.2">
      <c r="A27" s="14"/>
      <c r="B27" s="179"/>
      <c r="C27" s="182"/>
      <c r="D27" s="182"/>
      <c r="E27" s="183"/>
      <c r="F27" s="182"/>
      <c r="G27" s="88" t="s">
        <v>70</v>
      </c>
      <c r="H27" s="89"/>
      <c r="I27" s="89"/>
      <c r="J27" s="89"/>
      <c r="K27" s="89"/>
      <c r="L27" s="90"/>
      <c r="M27" s="90"/>
      <c r="N27" s="89"/>
      <c r="O27" s="89"/>
      <c r="P27" s="89"/>
      <c r="Q27" s="89"/>
      <c r="R27" s="89"/>
      <c r="S27" s="89"/>
      <c r="T27" s="89"/>
      <c r="U27" s="89"/>
      <c r="V27" s="89"/>
      <c r="W27" s="89"/>
      <c r="X27" s="89"/>
      <c r="Y27" s="89"/>
      <c r="Z27" s="89"/>
      <c r="AA27" s="89"/>
      <c r="AB27" s="89"/>
      <c r="AC27" s="89"/>
      <c r="AD27" s="89"/>
      <c r="AE27" s="89"/>
      <c r="AF27" s="188"/>
      <c r="AG27" s="189"/>
      <c r="AH27" s="186"/>
      <c r="AI27" s="186"/>
      <c r="AJ27" s="185"/>
      <c r="AK27" s="185"/>
      <c r="AL27" s="185" t="s">
        <v>71</v>
      </c>
      <c r="AM27" s="185"/>
      <c r="AN27" s="15"/>
    </row>
    <row r="28" spans="1:40" s="13" customFormat="1" ht="68.25" customHeight="1" x14ac:dyDescent="0.2">
      <c r="A28" s="14"/>
      <c r="B28" s="179"/>
      <c r="C28" s="182"/>
      <c r="D28" s="182"/>
      <c r="E28" s="183"/>
      <c r="F28" s="182"/>
      <c r="G28" s="88" t="s">
        <v>72</v>
      </c>
      <c r="H28" s="89"/>
      <c r="I28" s="89"/>
      <c r="J28" s="89"/>
      <c r="K28" s="89"/>
      <c r="L28" s="89"/>
      <c r="M28" s="89"/>
      <c r="N28" s="90"/>
      <c r="O28" s="90"/>
      <c r="P28" s="90"/>
      <c r="Q28" s="90"/>
      <c r="R28" s="90"/>
      <c r="S28" s="90"/>
      <c r="T28" s="90"/>
      <c r="U28" s="90"/>
      <c r="V28" s="90"/>
      <c r="W28" s="90"/>
      <c r="X28" s="90"/>
      <c r="Y28" s="90"/>
      <c r="Z28" s="89"/>
      <c r="AA28" s="89"/>
      <c r="AB28" s="89"/>
      <c r="AC28" s="89"/>
      <c r="AD28" s="89"/>
      <c r="AE28" s="89"/>
      <c r="AF28" s="188"/>
      <c r="AG28" s="189"/>
      <c r="AH28" s="186"/>
      <c r="AI28" s="186"/>
      <c r="AJ28" s="185"/>
      <c r="AK28" s="185"/>
      <c r="AL28" s="185"/>
      <c r="AM28" s="185"/>
      <c r="AN28" s="15"/>
    </row>
    <row r="29" spans="1:40" ht="136.15" customHeight="1" x14ac:dyDescent="0.3">
      <c r="A29" s="14"/>
      <c r="B29" s="179"/>
      <c r="C29" s="82" t="s">
        <v>73</v>
      </c>
      <c r="D29" s="82"/>
      <c r="E29" s="83" t="s">
        <v>83</v>
      </c>
      <c r="F29" s="20" t="s">
        <v>100</v>
      </c>
      <c r="G29" s="82" t="s">
        <v>74</v>
      </c>
      <c r="H29" s="91"/>
      <c r="I29" s="91"/>
      <c r="J29" s="91"/>
      <c r="K29" s="91"/>
      <c r="L29" s="91"/>
      <c r="M29" s="91"/>
      <c r="N29" s="91"/>
      <c r="O29" s="91"/>
      <c r="P29" s="91"/>
      <c r="Q29" s="91"/>
      <c r="R29" s="91"/>
      <c r="S29" s="91"/>
      <c r="T29" s="91"/>
      <c r="U29" s="92"/>
      <c r="V29" s="92"/>
      <c r="W29" s="92"/>
      <c r="X29" s="92"/>
      <c r="Y29" s="92"/>
      <c r="Z29" s="92"/>
      <c r="AA29" s="92"/>
      <c r="AB29" s="92"/>
      <c r="AC29" s="92"/>
      <c r="AD29" s="93"/>
      <c r="AE29" s="93"/>
      <c r="AF29" s="94" t="s">
        <v>137</v>
      </c>
      <c r="AG29" s="95">
        <v>19301000</v>
      </c>
      <c r="AH29" s="96" t="s">
        <v>92</v>
      </c>
      <c r="AI29" s="96" t="s">
        <v>67</v>
      </c>
      <c r="AJ29" s="96"/>
      <c r="AK29" s="96" t="s">
        <v>67</v>
      </c>
      <c r="AL29" s="97"/>
      <c r="AM29" s="97"/>
      <c r="AN29" s="15"/>
    </row>
    <row r="30" spans="1:40" ht="35.450000000000003" customHeight="1" x14ac:dyDescent="0.3">
      <c r="A30" s="14"/>
      <c r="B30" s="179"/>
      <c r="C30" s="186" t="s">
        <v>102</v>
      </c>
      <c r="D30" s="186">
        <v>0</v>
      </c>
      <c r="E30" s="187" t="s">
        <v>101</v>
      </c>
      <c r="F30" s="186">
        <v>0</v>
      </c>
      <c r="G30" s="88" t="s">
        <v>70</v>
      </c>
      <c r="H30" s="92"/>
      <c r="I30" s="92"/>
      <c r="J30" s="92"/>
      <c r="K30" s="89"/>
      <c r="L30" s="90"/>
      <c r="M30" s="90"/>
      <c r="N30" s="89"/>
      <c r="O30" s="89"/>
      <c r="P30" s="89"/>
      <c r="Q30" s="89"/>
      <c r="R30" s="89"/>
      <c r="S30" s="89"/>
      <c r="T30" s="89"/>
      <c r="U30" s="89"/>
      <c r="V30" s="89"/>
      <c r="W30" s="89"/>
      <c r="X30" s="89"/>
      <c r="Y30" s="89"/>
      <c r="Z30" s="92"/>
      <c r="AA30" s="92"/>
      <c r="AB30" s="92"/>
      <c r="AC30" s="92"/>
      <c r="AD30" s="98"/>
      <c r="AE30" s="92"/>
      <c r="AF30" s="188" t="s">
        <v>137</v>
      </c>
      <c r="AG30" s="189">
        <f>2667000*1.065</f>
        <v>2840355</v>
      </c>
      <c r="AH30" s="187" t="s">
        <v>101</v>
      </c>
      <c r="AI30" s="99"/>
      <c r="AJ30" s="97"/>
      <c r="AK30" s="97"/>
      <c r="AL30" s="97"/>
      <c r="AM30" s="97"/>
      <c r="AN30" s="15"/>
    </row>
    <row r="31" spans="1:40" ht="51" customHeight="1" x14ac:dyDescent="0.3">
      <c r="A31" s="7"/>
      <c r="B31" s="179"/>
      <c r="C31" s="186"/>
      <c r="D31" s="186"/>
      <c r="E31" s="187"/>
      <c r="F31" s="186"/>
      <c r="G31" s="88" t="s">
        <v>72</v>
      </c>
      <c r="H31" s="92"/>
      <c r="I31" s="92"/>
      <c r="J31" s="92"/>
      <c r="K31" s="89"/>
      <c r="L31" s="89"/>
      <c r="M31" s="89"/>
      <c r="N31" s="90"/>
      <c r="O31" s="90"/>
      <c r="P31" s="90"/>
      <c r="Q31" s="90"/>
      <c r="R31" s="90"/>
      <c r="S31" s="90"/>
      <c r="T31" s="90"/>
      <c r="U31" s="90"/>
      <c r="V31" s="90"/>
      <c r="W31" s="90"/>
      <c r="X31" s="90"/>
      <c r="Y31" s="90"/>
      <c r="Z31" s="92"/>
      <c r="AA31" s="92"/>
      <c r="AB31" s="92"/>
      <c r="AC31" s="92"/>
      <c r="AD31" s="98"/>
      <c r="AE31" s="92"/>
      <c r="AF31" s="188"/>
      <c r="AG31" s="189"/>
      <c r="AH31" s="187"/>
      <c r="AI31" s="99" t="s">
        <v>67</v>
      </c>
      <c r="AJ31" s="97"/>
      <c r="AK31" s="97"/>
      <c r="AL31" s="97"/>
      <c r="AM31" s="97"/>
      <c r="AN31" s="8"/>
    </row>
    <row r="32" spans="1:40" ht="103.5" customHeight="1" x14ac:dyDescent="0.3">
      <c r="A32" s="128"/>
      <c r="B32" s="179"/>
      <c r="C32" s="100" t="s">
        <v>138</v>
      </c>
      <c r="D32" s="100"/>
      <c r="E32" s="101" t="s">
        <v>139</v>
      </c>
      <c r="F32" s="100" t="s">
        <v>138</v>
      </c>
      <c r="G32" s="102" t="s">
        <v>72</v>
      </c>
      <c r="H32" s="90"/>
      <c r="I32" s="90"/>
      <c r="J32" s="90"/>
      <c r="K32" s="90"/>
      <c r="L32" s="90"/>
      <c r="M32" s="90"/>
      <c r="N32" s="90"/>
      <c r="O32" s="90"/>
      <c r="P32" s="90"/>
      <c r="Q32" s="90"/>
      <c r="R32" s="90"/>
      <c r="S32" s="90"/>
      <c r="T32" s="90"/>
      <c r="U32" s="90"/>
      <c r="V32" s="90"/>
      <c r="W32" s="90"/>
      <c r="X32" s="90"/>
      <c r="Y32" s="90"/>
      <c r="Z32" s="90"/>
      <c r="AA32" s="90"/>
      <c r="AB32" s="90"/>
      <c r="AC32" s="90"/>
      <c r="AD32" s="90"/>
      <c r="AE32" s="90"/>
      <c r="AF32" s="103" t="s">
        <v>137</v>
      </c>
      <c r="AG32" s="104">
        <v>124700881244.69</v>
      </c>
      <c r="AH32" s="100"/>
      <c r="AI32" s="100" t="s">
        <v>67</v>
      </c>
      <c r="AJ32" s="100"/>
      <c r="AK32" s="100" t="s">
        <v>67</v>
      </c>
      <c r="AL32" s="100"/>
      <c r="AM32" s="100" t="s">
        <v>67</v>
      </c>
      <c r="AN32" s="8"/>
    </row>
    <row r="33" spans="1:40" ht="84" customHeight="1" x14ac:dyDescent="0.3">
      <c r="A33" s="129"/>
      <c r="B33" s="179"/>
      <c r="C33" s="100" t="s">
        <v>140</v>
      </c>
      <c r="D33" s="100"/>
      <c r="E33" s="105" t="s">
        <v>141</v>
      </c>
      <c r="F33" s="100" t="s">
        <v>142</v>
      </c>
      <c r="G33" s="102" t="s">
        <v>72</v>
      </c>
      <c r="H33" s="90"/>
      <c r="I33" s="90"/>
      <c r="J33" s="90"/>
      <c r="K33" s="90"/>
      <c r="L33" s="90"/>
      <c r="M33" s="90"/>
      <c r="N33" s="90"/>
      <c r="O33" s="90"/>
      <c r="P33" s="90"/>
      <c r="Q33" s="90"/>
      <c r="R33" s="90"/>
      <c r="S33" s="90"/>
      <c r="T33" s="90"/>
      <c r="U33" s="90"/>
      <c r="V33" s="90"/>
      <c r="W33" s="90"/>
      <c r="X33" s="90"/>
      <c r="Y33" s="90"/>
      <c r="Z33" s="90"/>
      <c r="AA33" s="90"/>
      <c r="AB33" s="90"/>
      <c r="AC33" s="90"/>
      <c r="AD33" s="90"/>
      <c r="AE33" s="90"/>
      <c r="AF33" s="103" t="s">
        <v>137</v>
      </c>
      <c r="AG33" s="104">
        <v>83887287285</v>
      </c>
      <c r="AH33" s="100"/>
      <c r="AI33" s="100" t="s">
        <v>67</v>
      </c>
      <c r="AJ33" s="100"/>
      <c r="AK33" s="100" t="s">
        <v>67</v>
      </c>
      <c r="AL33" s="100"/>
      <c r="AM33" s="100" t="s">
        <v>67</v>
      </c>
      <c r="AN33" s="8"/>
    </row>
    <row r="34" spans="1:40" ht="132.75" customHeight="1" x14ac:dyDescent="0.3">
      <c r="A34" s="129"/>
      <c r="B34" s="179"/>
      <c r="C34" s="100" t="s">
        <v>143</v>
      </c>
      <c r="D34" s="100"/>
      <c r="E34" s="105" t="s">
        <v>144</v>
      </c>
      <c r="F34" s="100" t="s">
        <v>145</v>
      </c>
      <c r="G34" s="102" t="s">
        <v>72</v>
      </c>
      <c r="H34" s="90"/>
      <c r="I34" s="90"/>
      <c r="J34" s="90"/>
      <c r="K34" s="90"/>
      <c r="L34" s="90"/>
      <c r="M34" s="90"/>
      <c r="N34" s="90"/>
      <c r="O34" s="90"/>
      <c r="P34" s="90"/>
      <c r="Q34" s="90"/>
      <c r="R34" s="90"/>
      <c r="S34" s="90"/>
      <c r="T34" s="90"/>
      <c r="U34" s="90"/>
      <c r="V34" s="90"/>
      <c r="W34" s="90"/>
      <c r="X34" s="90"/>
      <c r="Y34" s="90"/>
      <c r="Z34" s="90"/>
      <c r="AA34" s="90"/>
      <c r="AB34" s="90"/>
      <c r="AC34" s="90"/>
      <c r="AD34" s="90"/>
      <c r="AE34" s="90"/>
      <c r="AF34" s="103" t="s">
        <v>137</v>
      </c>
      <c r="AG34" s="104">
        <v>89350032443</v>
      </c>
      <c r="AH34" s="100"/>
      <c r="AI34" s="100" t="s">
        <v>67</v>
      </c>
      <c r="AJ34" s="100"/>
      <c r="AK34" s="100" t="s">
        <v>67</v>
      </c>
      <c r="AL34" s="100"/>
      <c r="AM34" s="100" t="s">
        <v>67</v>
      </c>
      <c r="AN34" s="8"/>
    </row>
    <row r="35" spans="1:40" ht="135.75" customHeight="1" x14ac:dyDescent="0.3">
      <c r="A35" s="129"/>
      <c r="B35" s="179"/>
      <c r="C35" s="100" t="s">
        <v>146</v>
      </c>
      <c r="D35" s="100"/>
      <c r="E35" s="105" t="s">
        <v>147</v>
      </c>
      <c r="F35" s="100" t="s">
        <v>146</v>
      </c>
      <c r="G35" s="102" t="s">
        <v>72</v>
      </c>
      <c r="H35" s="90"/>
      <c r="I35" s="90"/>
      <c r="J35" s="90"/>
      <c r="K35" s="90"/>
      <c r="L35" s="90"/>
      <c r="M35" s="90"/>
      <c r="N35" s="90"/>
      <c r="O35" s="90"/>
      <c r="P35" s="90"/>
      <c r="Q35" s="90"/>
      <c r="R35" s="90"/>
      <c r="S35" s="90"/>
      <c r="T35" s="90"/>
      <c r="U35" s="90"/>
      <c r="V35" s="90"/>
      <c r="W35" s="90"/>
      <c r="X35" s="90"/>
      <c r="Y35" s="90"/>
      <c r="Z35" s="90"/>
      <c r="AA35" s="90"/>
      <c r="AB35" s="90"/>
      <c r="AC35" s="90"/>
      <c r="AD35" s="90"/>
      <c r="AE35" s="90"/>
      <c r="AF35" s="103" t="s">
        <v>137</v>
      </c>
      <c r="AG35" s="104">
        <v>87355066338</v>
      </c>
      <c r="AH35" s="100"/>
      <c r="AI35" s="100" t="s">
        <v>67</v>
      </c>
      <c r="AJ35" s="100"/>
      <c r="AK35" s="100" t="s">
        <v>67</v>
      </c>
      <c r="AL35" s="100"/>
      <c r="AM35" s="100" t="s">
        <v>67</v>
      </c>
      <c r="AN35" s="8"/>
    </row>
    <row r="36" spans="1:40" ht="167.25" customHeight="1" x14ac:dyDescent="0.3">
      <c r="A36" s="129"/>
      <c r="B36" s="179"/>
      <c r="C36" s="100" t="s">
        <v>148</v>
      </c>
      <c r="D36" s="100"/>
      <c r="E36" s="105" t="s">
        <v>149</v>
      </c>
      <c r="F36" s="100" t="s">
        <v>150</v>
      </c>
      <c r="G36" s="102" t="s">
        <v>72</v>
      </c>
      <c r="H36" s="90"/>
      <c r="I36" s="90"/>
      <c r="J36" s="90"/>
      <c r="K36" s="90"/>
      <c r="L36" s="90"/>
      <c r="M36" s="90"/>
      <c r="N36" s="90"/>
      <c r="O36" s="90"/>
      <c r="P36" s="90"/>
      <c r="Q36" s="90"/>
      <c r="R36" s="90"/>
      <c r="S36" s="90"/>
      <c r="T36" s="90"/>
      <c r="U36" s="90"/>
      <c r="V36" s="90"/>
      <c r="W36" s="90"/>
      <c r="X36" s="90"/>
      <c r="Y36" s="90"/>
      <c r="Z36" s="90"/>
      <c r="AA36" s="90"/>
      <c r="AB36" s="90"/>
      <c r="AC36" s="90"/>
      <c r="AD36" s="90"/>
      <c r="AE36" s="90"/>
      <c r="AF36" s="103" t="s">
        <v>137</v>
      </c>
      <c r="AG36" s="104">
        <v>123004386348</v>
      </c>
      <c r="AH36" s="100"/>
      <c r="AI36" s="100" t="s">
        <v>67</v>
      </c>
      <c r="AJ36" s="100"/>
      <c r="AK36" s="100" t="s">
        <v>67</v>
      </c>
      <c r="AL36" s="100"/>
      <c r="AM36" s="100" t="s">
        <v>67</v>
      </c>
      <c r="AN36" s="8"/>
    </row>
    <row r="37" spans="1:40" ht="167.25" x14ac:dyDescent="0.3">
      <c r="A37" s="7"/>
      <c r="B37" s="180"/>
      <c r="C37" s="100" t="s">
        <v>151</v>
      </c>
      <c r="D37" s="100"/>
      <c r="E37" s="106" t="s">
        <v>152</v>
      </c>
      <c r="F37" s="100" t="s">
        <v>151</v>
      </c>
      <c r="G37" s="102" t="s">
        <v>72</v>
      </c>
      <c r="H37" s="90"/>
      <c r="I37" s="90"/>
      <c r="J37" s="90"/>
      <c r="K37" s="90"/>
      <c r="L37" s="90"/>
      <c r="M37" s="90"/>
      <c r="N37" s="90"/>
      <c r="O37" s="90"/>
      <c r="P37" s="90"/>
      <c r="Q37" s="90"/>
      <c r="R37" s="90"/>
      <c r="S37" s="90"/>
      <c r="T37" s="90"/>
      <c r="U37" s="90"/>
      <c r="V37" s="90"/>
      <c r="W37" s="90"/>
      <c r="X37" s="90"/>
      <c r="Y37" s="90"/>
      <c r="Z37" s="90"/>
      <c r="AA37" s="90"/>
      <c r="AB37" s="90"/>
      <c r="AC37" s="90"/>
      <c r="AD37" s="90"/>
      <c r="AE37" s="90"/>
      <c r="AF37" s="103" t="s">
        <v>137</v>
      </c>
      <c r="AG37" s="104">
        <v>62000000000</v>
      </c>
      <c r="AH37" s="100"/>
      <c r="AI37" s="100" t="s">
        <v>67</v>
      </c>
      <c r="AJ37" s="100"/>
      <c r="AK37" s="100" t="s">
        <v>67</v>
      </c>
      <c r="AL37" s="100"/>
      <c r="AM37" s="100" t="s">
        <v>67</v>
      </c>
      <c r="AN37" s="8"/>
    </row>
    <row r="38" spans="1:40" ht="17.25" thickBot="1" x14ac:dyDescent="0.35">
      <c r="A38" s="11"/>
      <c r="B38" s="130"/>
      <c r="C38" s="130"/>
      <c r="D38" s="130"/>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130"/>
      <c r="AK38" s="130"/>
      <c r="AL38" s="130"/>
      <c r="AM38" s="130"/>
      <c r="AN38" s="12"/>
    </row>
    <row r="39" spans="1:40" ht="17.25" thickTop="1" x14ac:dyDescent="0.3"/>
  </sheetData>
  <mergeCells count="57">
    <mergeCell ref="AH21:AH25"/>
    <mergeCell ref="AJ26:AJ28"/>
    <mergeCell ref="AK26:AK28"/>
    <mergeCell ref="AL26:AL28"/>
    <mergeCell ref="AM26:AM28"/>
    <mergeCell ref="C30:C31"/>
    <mergeCell ref="D30:D31"/>
    <mergeCell ref="E30:E31"/>
    <mergeCell ref="F30:F31"/>
    <mergeCell ref="AF30:AF31"/>
    <mergeCell ref="AG30:AG31"/>
    <mergeCell ref="AH30:AH31"/>
    <mergeCell ref="AF26:AF28"/>
    <mergeCell ref="AG26:AG28"/>
    <mergeCell ref="AH26:AH28"/>
    <mergeCell ref="AI26:AI28"/>
    <mergeCell ref="B26:B37"/>
    <mergeCell ref="C26:C28"/>
    <mergeCell ref="D26:D28"/>
    <mergeCell ref="E26:E28"/>
    <mergeCell ref="F26:F28"/>
    <mergeCell ref="J13:K14"/>
    <mergeCell ref="L13:M14"/>
    <mergeCell ref="B15:B24"/>
    <mergeCell ref="AH13:AH14"/>
    <mergeCell ref="G12:G14"/>
    <mergeCell ref="F12:F14"/>
    <mergeCell ref="H12:AE12"/>
    <mergeCell ref="N13:O14"/>
    <mergeCell ref="T13:U14"/>
    <mergeCell ref="AD13:AE14"/>
    <mergeCell ref="H13:I14"/>
    <mergeCell ref="P13:Q14"/>
    <mergeCell ref="C12:C14"/>
    <mergeCell ref="D12:D14"/>
    <mergeCell ref="R13:S14"/>
    <mergeCell ref="F6:AM6"/>
    <mergeCell ref="E7:AM7"/>
    <mergeCell ref="F8:AM8"/>
    <mergeCell ref="F9:Q9"/>
    <mergeCell ref="B8:E8"/>
    <mergeCell ref="B12:B14"/>
    <mergeCell ref="AI13:AJ13"/>
    <mergeCell ref="F10:AM10"/>
    <mergeCell ref="AF12:AF14"/>
    <mergeCell ref="AK2:AM2"/>
    <mergeCell ref="R9:AL9"/>
    <mergeCell ref="AH12:AM12"/>
    <mergeCell ref="AK13:AL13"/>
    <mergeCell ref="E12:E14"/>
    <mergeCell ref="AG12:AG14"/>
    <mergeCell ref="B6:E6"/>
    <mergeCell ref="B9:E9"/>
    <mergeCell ref="AB13:AC14"/>
    <mergeCell ref="Z13:AA14"/>
    <mergeCell ref="X13:Y14"/>
    <mergeCell ref="V13:W14"/>
  </mergeCells>
  <phoneticPr fontId="0" type="noConversion"/>
  <printOptions horizontalCentered="1" verticalCentered="1"/>
  <pageMargins left="0.35433070866141736" right="0.15748031496062992" top="0.19685039370078741" bottom="0.19685039370078741" header="0.43307086614173229" footer="0.43307086614173229"/>
  <pageSetup scale="45" orientation="landscape" r:id="rId1"/>
  <headerFooter alignWithMargins="0"/>
  <drawing r:id="rId2"/>
  <legacyDrawing r:id="rId3"/>
  <oleObjects>
    <mc:AlternateContent xmlns:mc="http://schemas.openxmlformats.org/markup-compatibility/2006">
      <mc:Choice Requires="x14">
        <oleObject shapeId="1027" r:id="rId4">
          <objectPr defaultSize="0" autoPict="0" r:id="rId5">
            <anchor moveWithCells="1" sizeWithCells="1">
              <from>
                <xdr:col>7</xdr:col>
                <xdr:colOff>0</xdr:colOff>
                <xdr:row>2</xdr:row>
                <xdr:rowOff>0</xdr:rowOff>
              </from>
              <to>
                <xdr:col>7</xdr:col>
                <xdr:colOff>0</xdr:colOff>
                <xdr:row>2</xdr:row>
                <xdr:rowOff>0</xdr:rowOff>
              </to>
            </anchor>
          </objectPr>
        </oleObject>
      </mc:Choice>
      <mc:Fallback>
        <oleObject shapeId="1027"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3"/>
  <sheetViews>
    <sheetView showGridLines="0" tabSelected="1" topLeftCell="A7" zoomScale="60" zoomScaleNormal="60" workbookViewId="0">
      <selection activeCell="D14" sqref="D14"/>
    </sheetView>
  </sheetViews>
  <sheetFormatPr baseColWidth="10" defaultColWidth="11.42578125" defaultRowHeight="12.75" x14ac:dyDescent="0.2"/>
  <cols>
    <col min="1" max="1" width="2.7109375" style="33" customWidth="1"/>
    <col min="2" max="2" width="36.85546875" style="33" customWidth="1"/>
    <col min="3" max="3" width="30.7109375" style="33" customWidth="1"/>
    <col min="4" max="4" width="33" style="33" customWidth="1"/>
    <col min="5" max="5" width="20.28515625" style="33" customWidth="1"/>
    <col min="6" max="6" width="3.28515625" style="33" customWidth="1"/>
    <col min="7" max="9" width="2.7109375" style="33" customWidth="1"/>
    <col min="10" max="11" width="3.28515625" style="33" customWidth="1"/>
    <col min="12" max="13" width="3.140625" style="33" customWidth="1"/>
    <col min="14" max="14" width="2.7109375" style="33" customWidth="1"/>
    <col min="15" max="15" width="3.28515625" style="33" customWidth="1"/>
    <col min="16" max="20" width="2.7109375" style="33" customWidth="1"/>
    <col min="21" max="21" width="3.42578125" style="33" customWidth="1"/>
    <col min="22" max="24" width="2.7109375" style="33" customWidth="1"/>
    <col min="25" max="25" width="3.42578125" style="33" customWidth="1"/>
    <col min="26" max="26" width="2.7109375" style="33" customWidth="1"/>
    <col min="27" max="27" width="3.140625" style="33" customWidth="1"/>
    <col min="28" max="29" width="2.7109375" style="33" customWidth="1"/>
    <col min="30" max="30" width="9.5703125" style="33" customWidth="1"/>
    <col min="31" max="31" width="13.7109375" style="33" customWidth="1"/>
    <col min="32" max="33" width="10.7109375" style="33" customWidth="1"/>
    <col min="34" max="34" width="9.85546875" style="33" customWidth="1"/>
    <col min="35" max="35" width="10.5703125" style="33" customWidth="1"/>
    <col min="36" max="36" width="2" style="33" customWidth="1"/>
    <col min="37" max="16384" width="11.42578125" style="33"/>
  </cols>
  <sheetData>
    <row r="1" spans="1:38" ht="4.9000000000000004" customHeight="1" thickBot="1" x14ac:dyDescent="0.25">
      <c r="C1" s="48"/>
      <c r="D1" s="48"/>
      <c r="E1" s="48"/>
      <c r="G1" s="48"/>
      <c r="H1" s="48"/>
      <c r="I1" s="48"/>
      <c r="J1" s="48"/>
      <c r="K1" s="48"/>
      <c r="L1" s="48"/>
      <c r="M1" s="48"/>
      <c r="O1" s="48"/>
      <c r="P1" s="48"/>
      <c r="Q1" s="48"/>
      <c r="R1" s="48"/>
      <c r="AE1" s="48"/>
      <c r="AG1" s="48"/>
      <c r="AH1" s="48" t="s">
        <v>71</v>
      </c>
      <c r="AI1" s="48" t="s">
        <v>71</v>
      </c>
      <c r="AJ1" s="54" t="s">
        <v>71</v>
      </c>
      <c r="AL1" s="43"/>
    </row>
    <row r="2" spans="1:38" ht="14.25" thickTop="1" x14ac:dyDescent="0.25">
      <c r="A2" s="34"/>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120" t="s">
        <v>62</v>
      </c>
      <c r="AI2" s="120"/>
      <c r="AJ2" s="121"/>
      <c r="AK2" s="52"/>
      <c r="AL2" s="52"/>
    </row>
    <row r="3" spans="1:38" ht="13.5" x14ac:dyDescent="0.25">
      <c r="A3" s="35" t="s">
        <v>24</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52" t="s">
        <v>63</v>
      </c>
      <c r="AI3" s="52"/>
      <c r="AJ3" s="122"/>
      <c r="AK3" s="52"/>
      <c r="AL3" s="52"/>
    </row>
    <row r="4" spans="1:38" ht="13.5" x14ac:dyDescent="0.25">
      <c r="A4" s="35" t="s">
        <v>135</v>
      </c>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49" t="s">
        <v>64</v>
      </c>
      <c r="AI4" s="50"/>
      <c r="AJ4" s="123"/>
      <c r="AK4" s="51"/>
      <c r="AL4" s="51"/>
    </row>
    <row r="5" spans="1:38" ht="6.6" customHeight="1" thickBot="1" x14ac:dyDescent="0.25">
      <c r="A5" s="38"/>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9"/>
      <c r="AK5" s="43"/>
    </row>
    <row r="6" spans="1:38" ht="30.6" customHeight="1" thickTop="1" thickBot="1" x14ac:dyDescent="0.25">
      <c r="A6" s="56"/>
      <c r="B6" s="55" t="s">
        <v>76</v>
      </c>
      <c r="C6" s="206" t="s">
        <v>153</v>
      </c>
      <c r="D6" s="206"/>
      <c r="E6" s="206"/>
      <c r="F6" s="206"/>
      <c r="G6" s="206"/>
      <c r="H6" s="206"/>
      <c r="I6" s="206"/>
      <c r="J6" s="206"/>
      <c r="K6" s="206"/>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7"/>
    </row>
    <row r="7" spans="1:38" ht="20.45" customHeight="1" thickTop="1" x14ac:dyDescent="0.2">
      <c r="A7" s="40"/>
      <c r="B7" s="41" t="s">
        <v>38</v>
      </c>
      <c r="C7" s="208" t="s">
        <v>96</v>
      </c>
      <c r="D7" s="208"/>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42"/>
    </row>
    <row r="8" spans="1:38" ht="6.95" customHeight="1" x14ac:dyDescent="0.2">
      <c r="A8" s="40"/>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2"/>
    </row>
    <row r="9" spans="1:38" ht="5.45" customHeight="1" x14ac:dyDescent="0.2">
      <c r="A9" s="40"/>
      <c r="B9" s="43"/>
      <c r="C9" s="43"/>
      <c r="D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2"/>
    </row>
    <row r="10" spans="1:38" x14ac:dyDescent="0.2">
      <c r="A10" s="44"/>
      <c r="B10" s="215" t="s">
        <v>45</v>
      </c>
      <c r="C10" s="209" t="s">
        <v>46</v>
      </c>
      <c r="D10" s="148" t="s">
        <v>39</v>
      </c>
      <c r="E10" s="148" t="s">
        <v>40</v>
      </c>
      <c r="F10" s="211" t="s">
        <v>41</v>
      </c>
      <c r="G10" s="212"/>
      <c r="H10" s="212"/>
      <c r="I10" s="212"/>
      <c r="J10" s="212"/>
      <c r="K10" s="212"/>
      <c r="L10" s="212"/>
      <c r="M10" s="212"/>
      <c r="N10" s="212"/>
      <c r="O10" s="212"/>
      <c r="P10" s="212"/>
      <c r="Q10" s="212"/>
      <c r="R10" s="212"/>
      <c r="S10" s="212"/>
      <c r="T10" s="212"/>
      <c r="U10" s="212"/>
      <c r="V10" s="212"/>
      <c r="W10" s="212"/>
      <c r="X10" s="212"/>
      <c r="Y10" s="212"/>
      <c r="Z10" s="212"/>
      <c r="AA10" s="212"/>
      <c r="AB10" s="212"/>
      <c r="AC10" s="146"/>
      <c r="AD10" s="148" t="s">
        <v>42</v>
      </c>
      <c r="AE10" s="213" t="s">
        <v>43</v>
      </c>
      <c r="AF10" s="212"/>
      <c r="AG10" s="212"/>
      <c r="AH10" s="212"/>
      <c r="AI10" s="146"/>
      <c r="AJ10" s="45"/>
    </row>
    <row r="11" spans="1:38" ht="25.5" x14ac:dyDescent="0.2">
      <c r="A11" s="44"/>
      <c r="B11" s="215"/>
      <c r="C11" s="210"/>
      <c r="D11" s="176"/>
      <c r="E11" s="176"/>
      <c r="F11" s="201" t="s">
        <v>25</v>
      </c>
      <c r="G11" s="202"/>
      <c r="H11" s="201" t="s">
        <v>26</v>
      </c>
      <c r="I11" s="202"/>
      <c r="J11" s="201" t="s">
        <v>27</v>
      </c>
      <c r="K11" s="202"/>
      <c r="L11" s="201" t="s">
        <v>28</v>
      </c>
      <c r="M11" s="202"/>
      <c r="N11" s="201" t="s">
        <v>29</v>
      </c>
      <c r="O11" s="202"/>
      <c r="P11" s="201" t="s">
        <v>30</v>
      </c>
      <c r="Q11" s="202"/>
      <c r="R11" s="201" t="s">
        <v>31</v>
      </c>
      <c r="S11" s="202"/>
      <c r="T11" s="201" t="s">
        <v>32</v>
      </c>
      <c r="U11" s="202"/>
      <c r="V11" s="201" t="s">
        <v>33</v>
      </c>
      <c r="W11" s="202"/>
      <c r="X11" s="201" t="s">
        <v>34</v>
      </c>
      <c r="Y11" s="202"/>
      <c r="Z11" s="201" t="s">
        <v>35</v>
      </c>
      <c r="AA11" s="202"/>
      <c r="AB11" s="201" t="s">
        <v>36</v>
      </c>
      <c r="AC11" s="214"/>
      <c r="AD11" s="176"/>
      <c r="AE11" s="87" t="s">
        <v>37</v>
      </c>
      <c r="AF11" s="85" t="s">
        <v>0</v>
      </c>
      <c r="AG11" s="85" t="s">
        <v>1</v>
      </c>
      <c r="AH11" s="85" t="s">
        <v>2</v>
      </c>
      <c r="AI11" s="46" t="s">
        <v>3</v>
      </c>
      <c r="AJ11" s="45"/>
    </row>
    <row r="12" spans="1:38" ht="64.150000000000006" customHeight="1" x14ac:dyDescent="0.2">
      <c r="A12" s="44"/>
      <c r="B12" s="84" t="s">
        <v>86</v>
      </c>
      <c r="C12" s="84" t="s">
        <v>160</v>
      </c>
      <c r="D12" s="68" t="s">
        <v>87</v>
      </c>
      <c r="E12" s="84" t="s">
        <v>66</v>
      </c>
      <c r="F12" s="19"/>
      <c r="G12" s="19"/>
      <c r="H12" s="19"/>
      <c r="I12" s="19"/>
      <c r="J12" s="19"/>
      <c r="K12" s="19"/>
      <c r="L12" s="19"/>
      <c r="M12" s="19"/>
      <c r="N12" s="19"/>
      <c r="O12" s="19"/>
      <c r="P12" s="19"/>
      <c r="Q12" s="19"/>
      <c r="R12" s="19"/>
      <c r="S12" s="19"/>
      <c r="T12" s="19"/>
      <c r="U12" s="19"/>
      <c r="V12" s="19"/>
      <c r="W12" s="19"/>
      <c r="X12" s="19"/>
      <c r="Y12" s="19"/>
      <c r="Z12" s="19"/>
      <c r="AA12" s="19"/>
      <c r="AB12" s="19"/>
      <c r="AC12" s="19"/>
      <c r="AD12" s="76">
        <v>10256677</v>
      </c>
      <c r="AE12" s="86" t="s">
        <v>89</v>
      </c>
      <c r="AF12" s="86" t="s">
        <v>67</v>
      </c>
      <c r="AG12" s="86" t="s">
        <v>71</v>
      </c>
      <c r="AH12" s="85"/>
      <c r="AI12" s="46"/>
      <c r="AJ12" s="45"/>
    </row>
    <row r="13" spans="1:38" ht="29.45" customHeight="1" x14ac:dyDescent="0.2">
      <c r="A13" s="44"/>
      <c r="B13" s="216" t="s">
        <v>77</v>
      </c>
      <c r="C13" s="217" t="s">
        <v>78</v>
      </c>
      <c r="D13" s="57" t="s">
        <v>70</v>
      </c>
      <c r="E13" s="219" t="s">
        <v>66</v>
      </c>
      <c r="F13" s="64"/>
      <c r="G13" s="64"/>
      <c r="H13" s="59"/>
      <c r="I13" s="59"/>
      <c r="J13" s="59"/>
      <c r="K13" s="59"/>
      <c r="L13" s="59"/>
      <c r="M13" s="59"/>
      <c r="N13" s="59"/>
      <c r="O13" s="59"/>
      <c r="P13" s="59"/>
      <c r="Q13" s="59"/>
      <c r="R13" s="59"/>
      <c r="S13" s="59"/>
      <c r="T13" s="59"/>
      <c r="U13" s="59"/>
      <c r="V13" s="59"/>
      <c r="W13" s="59"/>
      <c r="X13" s="59"/>
      <c r="Y13" s="59"/>
      <c r="Z13" s="59"/>
      <c r="AA13" s="59"/>
      <c r="AB13" s="59"/>
      <c r="AC13" s="59"/>
      <c r="AD13" s="60"/>
      <c r="AE13" s="61"/>
      <c r="AF13" s="86" t="s">
        <v>67</v>
      </c>
      <c r="AG13" s="61"/>
      <c r="AH13" s="61"/>
      <c r="AI13" s="61"/>
      <c r="AJ13" s="45"/>
    </row>
    <row r="14" spans="1:38" ht="51" x14ac:dyDescent="0.2">
      <c r="A14" s="40"/>
      <c r="B14" s="197"/>
      <c r="C14" s="218"/>
      <c r="D14" s="57" t="s">
        <v>103</v>
      </c>
      <c r="E14" s="219"/>
      <c r="F14" s="59"/>
      <c r="G14" s="59"/>
      <c r="H14" s="64"/>
      <c r="I14" s="64"/>
      <c r="J14" s="64"/>
      <c r="K14" s="64"/>
      <c r="L14" s="64"/>
      <c r="M14" s="64"/>
      <c r="N14" s="64"/>
      <c r="O14" s="64"/>
      <c r="P14" s="64"/>
      <c r="Q14" s="64"/>
      <c r="R14" s="64"/>
      <c r="S14" s="64"/>
      <c r="T14" s="64"/>
      <c r="U14" s="64"/>
      <c r="V14" s="64"/>
      <c r="W14" s="64"/>
      <c r="X14" s="64"/>
      <c r="Y14" s="64"/>
      <c r="Z14" s="64"/>
      <c r="AA14" s="64"/>
      <c r="AB14" s="59"/>
      <c r="AC14" s="59"/>
      <c r="AD14" s="62">
        <v>42000</v>
      </c>
      <c r="AE14" s="86" t="s">
        <v>91</v>
      </c>
      <c r="AF14" s="86" t="s">
        <v>67</v>
      </c>
      <c r="AG14" s="61"/>
      <c r="AH14" s="61"/>
      <c r="AI14" s="61"/>
      <c r="AJ14" s="42"/>
    </row>
    <row r="15" spans="1:38" ht="27.6" customHeight="1" x14ac:dyDescent="0.2">
      <c r="A15" s="40"/>
      <c r="B15" s="198"/>
      <c r="C15" s="218"/>
      <c r="D15" s="57" t="s">
        <v>104</v>
      </c>
      <c r="E15" s="219"/>
      <c r="F15" s="59"/>
      <c r="G15" s="59"/>
      <c r="H15" s="64"/>
      <c r="I15" s="64"/>
      <c r="J15" s="64"/>
      <c r="K15" s="64"/>
      <c r="L15" s="64"/>
      <c r="M15" s="64"/>
      <c r="N15" s="64"/>
      <c r="O15" s="64"/>
      <c r="P15" s="64"/>
      <c r="Q15" s="64"/>
      <c r="R15" s="64"/>
      <c r="S15" s="64"/>
      <c r="T15" s="64"/>
      <c r="U15" s="64"/>
      <c r="V15" s="64"/>
      <c r="W15" s="64"/>
      <c r="X15" s="64"/>
      <c r="Y15" s="64"/>
      <c r="Z15" s="64"/>
      <c r="AA15" s="64"/>
      <c r="AB15" s="59"/>
      <c r="AC15" s="59"/>
      <c r="AD15" s="62">
        <v>42000</v>
      </c>
      <c r="AE15" s="86" t="s">
        <v>89</v>
      </c>
      <c r="AF15" s="86" t="s">
        <v>67</v>
      </c>
      <c r="AG15" s="61"/>
      <c r="AH15" s="61"/>
      <c r="AI15" s="61"/>
      <c r="AJ15" s="42"/>
    </row>
    <row r="16" spans="1:38" ht="60" customHeight="1" x14ac:dyDescent="0.2">
      <c r="A16" s="40"/>
      <c r="B16" s="86" t="s">
        <v>79</v>
      </c>
      <c r="C16" s="63" t="s">
        <v>80</v>
      </c>
      <c r="D16" s="57" t="s">
        <v>114</v>
      </c>
      <c r="E16" s="86" t="s">
        <v>66</v>
      </c>
      <c r="F16" s="59"/>
      <c r="G16" s="59"/>
      <c r="H16" s="59"/>
      <c r="I16" s="59"/>
      <c r="J16" s="59"/>
      <c r="K16" s="59"/>
      <c r="L16" s="64"/>
      <c r="M16" s="64"/>
      <c r="N16" s="59"/>
      <c r="O16" s="59"/>
      <c r="P16" s="59"/>
      <c r="Q16" s="59"/>
      <c r="R16" s="59"/>
      <c r="S16" s="59"/>
      <c r="T16" s="64"/>
      <c r="U16" s="64"/>
      <c r="V16" s="59"/>
      <c r="W16" s="59"/>
      <c r="X16" s="59"/>
      <c r="Y16" s="59"/>
      <c r="Z16" s="59"/>
      <c r="AA16" s="59"/>
      <c r="AB16" s="64"/>
      <c r="AC16" s="64"/>
      <c r="AD16" s="62">
        <v>18000</v>
      </c>
      <c r="AE16" s="86" t="s">
        <v>95</v>
      </c>
      <c r="AF16" s="86" t="s">
        <v>67</v>
      </c>
      <c r="AG16" s="61"/>
      <c r="AH16" s="61"/>
      <c r="AI16" s="61"/>
      <c r="AJ16" s="42"/>
    </row>
    <row r="17" spans="1:38" ht="30.6" customHeight="1" x14ac:dyDescent="0.2">
      <c r="A17" s="40"/>
      <c r="B17" s="196" t="s">
        <v>98</v>
      </c>
      <c r="C17" s="196" t="s">
        <v>65</v>
      </c>
      <c r="D17" s="57" t="s">
        <v>59</v>
      </c>
      <c r="E17" s="86" t="s">
        <v>66</v>
      </c>
      <c r="F17" s="65"/>
      <c r="G17" s="65"/>
      <c r="H17" s="65"/>
      <c r="I17" s="65"/>
      <c r="J17" s="65"/>
      <c r="K17" s="65"/>
      <c r="L17" s="65"/>
      <c r="M17" s="65"/>
      <c r="N17" s="65"/>
      <c r="O17" s="65"/>
      <c r="P17" s="58"/>
      <c r="Q17" s="58"/>
      <c r="R17" s="66"/>
      <c r="S17" s="66"/>
      <c r="T17" s="66"/>
      <c r="U17" s="66"/>
      <c r="V17" s="66"/>
      <c r="W17" s="66"/>
      <c r="X17" s="65"/>
      <c r="Y17" s="65"/>
      <c r="Z17" s="65"/>
      <c r="AA17" s="65"/>
      <c r="AB17" s="65"/>
      <c r="AC17" s="65"/>
      <c r="AD17" s="203">
        <v>30000</v>
      </c>
      <c r="AE17" s="196" t="s">
        <v>93</v>
      </c>
      <c r="AF17" s="196" t="s">
        <v>67</v>
      </c>
      <c r="AG17" s="193"/>
      <c r="AH17" s="193"/>
      <c r="AI17" s="193"/>
      <c r="AJ17" s="42"/>
      <c r="AL17" s="43"/>
    </row>
    <row r="18" spans="1:38" ht="27.6" customHeight="1" x14ac:dyDescent="0.2">
      <c r="A18" s="40"/>
      <c r="B18" s="197"/>
      <c r="C18" s="199"/>
      <c r="D18" s="57" t="s">
        <v>60</v>
      </c>
      <c r="E18" s="86" t="s">
        <v>66</v>
      </c>
      <c r="F18" s="66"/>
      <c r="G18" s="66"/>
      <c r="H18" s="66"/>
      <c r="I18" s="66"/>
      <c r="J18" s="66"/>
      <c r="K18" s="66"/>
      <c r="L18" s="66"/>
      <c r="M18" s="66"/>
      <c r="N18" s="66"/>
      <c r="O18" s="66"/>
      <c r="P18" s="66"/>
      <c r="Q18" s="66"/>
      <c r="R18" s="58"/>
      <c r="S18" s="58"/>
      <c r="T18" s="58"/>
      <c r="U18" s="65"/>
      <c r="V18" s="65"/>
      <c r="W18" s="66"/>
      <c r="X18" s="66"/>
      <c r="Y18" s="66"/>
      <c r="Z18" s="66"/>
      <c r="AA18" s="66"/>
      <c r="AB18" s="66"/>
      <c r="AC18" s="66"/>
      <c r="AD18" s="204"/>
      <c r="AE18" s="199"/>
      <c r="AF18" s="199"/>
      <c r="AG18" s="194"/>
      <c r="AH18" s="194"/>
      <c r="AI18" s="194"/>
      <c r="AJ18" s="42"/>
      <c r="AL18" s="43"/>
    </row>
    <row r="19" spans="1:38" ht="28.9" customHeight="1" x14ac:dyDescent="0.2">
      <c r="A19" s="40"/>
      <c r="B19" s="198"/>
      <c r="C19" s="200"/>
      <c r="D19" s="57" t="s">
        <v>61</v>
      </c>
      <c r="E19" s="86" t="s">
        <v>66</v>
      </c>
      <c r="F19" s="65"/>
      <c r="G19" s="65"/>
      <c r="H19" s="65"/>
      <c r="I19" s="65"/>
      <c r="J19" s="65"/>
      <c r="K19" s="65"/>
      <c r="L19" s="65"/>
      <c r="M19" s="65"/>
      <c r="N19" s="65"/>
      <c r="O19" s="65"/>
      <c r="P19" s="65"/>
      <c r="Q19" s="65"/>
      <c r="R19" s="65"/>
      <c r="S19" s="65"/>
      <c r="T19" s="65"/>
      <c r="U19" s="75"/>
      <c r="V19" s="75"/>
      <c r="W19" s="65"/>
      <c r="X19" s="65"/>
      <c r="Y19" s="65"/>
      <c r="Z19" s="65"/>
      <c r="AA19" s="65"/>
      <c r="AB19" s="65"/>
      <c r="AC19" s="65"/>
      <c r="AD19" s="205"/>
      <c r="AE19" s="200"/>
      <c r="AF19" s="200"/>
      <c r="AG19" s="195"/>
      <c r="AH19" s="195"/>
      <c r="AI19" s="195"/>
      <c r="AJ19" s="42"/>
      <c r="AL19" s="43"/>
    </row>
    <row r="20" spans="1:38" ht="25.15" customHeight="1" x14ac:dyDescent="0.2">
      <c r="A20" s="40"/>
      <c r="B20" s="196" t="s">
        <v>115</v>
      </c>
      <c r="C20" s="196" t="s">
        <v>116</v>
      </c>
      <c r="D20" s="57" t="s">
        <v>117</v>
      </c>
      <c r="E20" s="196" t="s">
        <v>66</v>
      </c>
      <c r="F20" s="65"/>
      <c r="G20" s="65"/>
      <c r="H20" s="70"/>
      <c r="I20" s="70"/>
      <c r="J20" s="70"/>
      <c r="K20" s="70"/>
      <c r="L20" s="70"/>
      <c r="M20" s="70"/>
      <c r="N20" s="65"/>
      <c r="O20" s="65"/>
      <c r="P20" s="65"/>
      <c r="Q20" s="65"/>
      <c r="R20" s="65"/>
      <c r="S20" s="65"/>
      <c r="T20" s="65"/>
      <c r="U20" s="75"/>
      <c r="V20" s="75"/>
      <c r="W20" s="65"/>
      <c r="X20" s="65"/>
      <c r="Y20" s="65"/>
      <c r="Z20" s="65"/>
      <c r="AA20" s="65"/>
      <c r="AB20" s="65"/>
      <c r="AC20" s="65"/>
      <c r="AD20" s="203">
        <v>30000</v>
      </c>
      <c r="AE20" s="196" t="s">
        <v>94</v>
      </c>
      <c r="AF20" s="196" t="s">
        <v>67</v>
      </c>
      <c r="AG20" s="193"/>
      <c r="AH20" s="193"/>
      <c r="AI20" s="193"/>
      <c r="AJ20" s="42"/>
    </row>
    <row r="21" spans="1:38" ht="25.15" customHeight="1" x14ac:dyDescent="0.2">
      <c r="A21" s="40"/>
      <c r="B21" s="197"/>
      <c r="C21" s="199"/>
      <c r="D21" s="57" t="s">
        <v>118</v>
      </c>
      <c r="E21" s="199"/>
      <c r="F21" s="65"/>
      <c r="G21" s="65"/>
      <c r="H21" s="65"/>
      <c r="I21" s="65"/>
      <c r="J21" s="65"/>
      <c r="K21" s="65"/>
      <c r="L21" s="65"/>
      <c r="M21" s="65"/>
      <c r="N21" s="70"/>
      <c r="O21" s="70"/>
      <c r="P21" s="70"/>
      <c r="Q21" s="70"/>
      <c r="R21" s="65"/>
      <c r="S21" s="65"/>
      <c r="T21" s="65"/>
      <c r="U21" s="75"/>
      <c r="V21" s="75"/>
      <c r="W21" s="65"/>
      <c r="X21" s="65"/>
      <c r="Y21" s="65"/>
      <c r="Z21" s="65"/>
      <c r="AA21" s="65"/>
      <c r="AB21" s="65"/>
      <c r="AC21" s="65"/>
      <c r="AD21" s="204"/>
      <c r="AE21" s="199"/>
      <c r="AF21" s="199"/>
      <c r="AG21" s="194"/>
      <c r="AH21" s="194"/>
      <c r="AI21" s="194"/>
      <c r="AJ21" s="42"/>
    </row>
    <row r="22" spans="1:38" ht="25.15" customHeight="1" x14ac:dyDescent="0.2">
      <c r="A22" s="40"/>
      <c r="B22" s="197"/>
      <c r="C22" s="199"/>
      <c r="D22" s="57" t="s">
        <v>119</v>
      </c>
      <c r="E22" s="199"/>
      <c r="F22" s="65"/>
      <c r="G22" s="65"/>
      <c r="H22" s="65"/>
      <c r="I22" s="65"/>
      <c r="J22" s="65"/>
      <c r="K22" s="65"/>
      <c r="L22" s="65"/>
      <c r="M22" s="65"/>
      <c r="N22" s="65"/>
      <c r="O22" s="65"/>
      <c r="P22" s="70"/>
      <c r="Q22" s="70"/>
      <c r="R22" s="70"/>
      <c r="S22" s="70"/>
      <c r="T22" s="70"/>
      <c r="U22" s="64"/>
      <c r="V22" s="75"/>
      <c r="W22" s="65"/>
      <c r="X22" s="65"/>
      <c r="Y22" s="65"/>
      <c r="Z22" s="65"/>
      <c r="AA22" s="65"/>
      <c r="AB22" s="65"/>
      <c r="AC22" s="65"/>
      <c r="AD22" s="204"/>
      <c r="AE22" s="199"/>
      <c r="AF22" s="199"/>
      <c r="AG22" s="194"/>
      <c r="AH22" s="194"/>
      <c r="AI22" s="194"/>
      <c r="AJ22" s="42"/>
    </row>
    <row r="23" spans="1:38" ht="25.15" customHeight="1" x14ac:dyDescent="0.2">
      <c r="A23" s="40"/>
      <c r="B23" s="197"/>
      <c r="C23" s="199"/>
      <c r="D23" s="57" t="s">
        <v>120</v>
      </c>
      <c r="E23" s="199"/>
      <c r="F23" s="65"/>
      <c r="G23" s="65"/>
      <c r="H23" s="70"/>
      <c r="I23" s="70"/>
      <c r="J23" s="70"/>
      <c r="K23" s="70"/>
      <c r="L23" s="65"/>
      <c r="M23" s="65"/>
      <c r="N23" s="65"/>
      <c r="O23" s="65"/>
      <c r="P23" s="65"/>
      <c r="Q23" s="65"/>
      <c r="R23" s="65"/>
      <c r="S23" s="65"/>
      <c r="T23" s="65"/>
      <c r="U23" s="75"/>
      <c r="V23" s="75"/>
      <c r="W23" s="65"/>
      <c r="X23" s="65"/>
      <c r="Y23" s="65"/>
      <c r="Z23" s="65"/>
      <c r="AA23" s="65"/>
      <c r="AB23" s="65"/>
      <c r="AC23" s="65"/>
      <c r="AD23" s="204"/>
      <c r="AE23" s="199"/>
      <c r="AF23" s="199"/>
      <c r="AG23" s="194"/>
      <c r="AH23" s="194"/>
      <c r="AI23" s="194"/>
      <c r="AJ23" s="42"/>
    </row>
    <row r="24" spans="1:38" ht="25.15" customHeight="1" x14ac:dyDescent="0.2">
      <c r="A24" s="40"/>
      <c r="B24" s="197"/>
      <c r="C24" s="199"/>
      <c r="D24" s="57" t="s">
        <v>121</v>
      </c>
      <c r="E24" s="199"/>
      <c r="F24" s="65"/>
      <c r="G24" s="65"/>
      <c r="H24" s="65"/>
      <c r="I24" s="65"/>
      <c r="J24" s="70"/>
      <c r="K24" s="70"/>
      <c r="L24" s="70"/>
      <c r="M24" s="70"/>
      <c r="N24" s="70"/>
      <c r="O24" s="70"/>
      <c r="P24" s="65"/>
      <c r="Q24" s="65"/>
      <c r="R24" s="65"/>
      <c r="S24" s="65"/>
      <c r="T24" s="65"/>
      <c r="U24" s="75"/>
      <c r="V24" s="75"/>
      <c r="W24" s="65"/>
      <c r="X24" s="65"/>
      <c r="Y24" s="65"/>
      <c r="Z24" s="65"/>
      <c r="AA24" s="65"/>
      <c r="AB24" s="65"/>
      <c r="AC24" s="65"/>
      <c r="AD24" s="204"/>
      <c r="AE24" s="199"/>
      <c r="AF24" s="199"/>
      <c r="AG24" s="194"/>
      <c r="AH24" s="194"/>
      <c r="AI24" s="194"/>
      <c r="AJ24" s="42"/>
    </row>
    <row r="25" spans="1:38" ht="25.15" customHeight="1" x14ac:dyDescent="0.2">
      <c r="A25" s="40"/>
      <c r="B25" s="197"/>
      <c r="C25" s="199"/>
      <c r="D25" s="57" t="s">
        <v>122</v>
      </c>
      <c r="E25" s="199"/>
      <c r="F25" s="65"/>
      <c r="G25" s="65"/>
      <c r="H25" s="65"/>
      <c r="I25" s="65"/>
      <c r="J25" s="70"/>
      <c r="K25" s="70"/>
      <c r="L25" s="70"/>
      <c r="M25" s="70"/>
      <c r="N25" s="65"/>
      <c r="O25" s="65"/>
      <c r="P25" s="65"/>
      <c r="Q25" s="65"/>
      <c r="R25" s="65"/>
      <c r="S25" s="65"/>
      <c r="T25" s="65"/>
      <c r="U25" s="75"/>
      <c r="V25" s="75"/>
      <c r="W25" s="65"/>
      <c r="X25" s="65"/>
      <c r="Y25" s="65"/>
      <c r="Z25" s="65"/>
      <c r="AA25" s="65"/>
      <c r="AB25" s="65"/>
      <c r="AC25" s="65"/>
      <c r="AD25" s="204"/>
      <c r="AE25" s="199"/>
      <c r="AF25" s="199"/>
      <c r="AG25" s="194"/>
      <c r="AH25" s="194"/>
      <c r="AI25" s="194"/>
      <c r="AJ25" s="42"/>
    </row>
    <row r="26" spans="1:38" ht="25.15" customHeight="1" x14ac:dyDescent="0.2">
      <c r="A26" s="40"/>
      <c r="B26" s="198"/>
      <c r="C26" s="200"/>
      <c r="D26" s="43" t="s">
        <v>123</v>
      </c>
      <c r="E26" s="200"/>
      <c r="F26" s="66"/>
      <c r="G26" s="66"/>
      <c r="H26" s="66"/>
      <c r="I26" s="66"/>
      <c r="J26" s="75"/>
      <c r="K26" s="75"/>
      <c r="L26" s="64"/>
      <c r="M26" s="64"/>
      <c r="N26" s="75"/>
      <c r="O26" s="75"/>
      <c r="P26" s="75"/>
      <c r="Q26" s="75"/>
      <c r="R26" s="75"/>
      <c r="S26" s="75"/>
      <c r="T26" s="64"/>
      <c r="U26" s="64"/>
      <c r="V26" s="75"/>
      <c r="W26" s="75"/>
      <c r="X26" s="75"/>
      <c r="Y26" s="75"/>
      <c r="Z26" s="75"/>
      <c r="AA26" s="75"/>
      <c r="AB26" s="64"/>
      <c r="AC26" s="64"/>
      <c r="AD26" s="205"/>
      <c r="AE26" s="200"/>
      <c r="AF26" s="200"/>
      <c r="AG26" s="195"/>
      <c r="AH26" s="195"/>
      <c r="AI26" s="195"/>
      <c r="AJ26" s="42"/>
    </row>
    <row r="27" spans="1:38" ht="38.25" x14ac:dyDescent="0.2">
      <c r="A27" s="40"/>
      <c r="B27" s="86" t="s">
        <v>57</v>
      </c>
      <c r="C27" s="57" t="s">
        <v>85</v>
      </c>
      <c r="D27" s="57" t="s">
        <v>58</v>
      </c>
      <c r="E27" s="86" t="s">
        <v>66</v>
      </c>
      <c r="F27" s="66"/>
      <c r="G27" s="66"/>
      <c r="H27" s="66"/>
      <c r="I27" s="65"/>
      <c r="J27" s="66"/>
      <c r="K27" s="66"/>
      <c r="L27" s="70"/>
      <c r="M27" s="64"/>
      <c r="N27" s="66"/>
      <c r="O27" s="66"/>
      <c r="P27" s="66"/>
      <c r="Q27" s="65"/>
      <c r="R27" s="66"/>
      <c r="S27" s="66"/>
      <c r="T27" s="70"/>
      <c r="U27" s="58"/>
      <c r="V27" s="66"/>
      <c r="W27" s="66"/>
      <c r="X27" s="66"/>
      <c r="Y27" s="65"/>
      <c r="Z27" s="66"/>
      <c r="AA27" s="66"/>
      <c r="AB27" s="70"/>
      <c r="AC27" s="58"/>
      <c r="AD27" s="62">
        <v>18000</v>
      </c>
      <c r="AE27" s="86" t="s">
        <v>81</v>
      </c>
      <c r="AF27" s="86" t="s">
        <v>67</v>
      </c>
      <c r="AG27" s="61"/>
      <c r="AH27" s="61"/>
      <c r="AI27" s="61"/>
      <c r="AJ27" s="42"/>
    </row>
    <row r="28" spans="1:38" ht="38.25" x14ac:dyDescent="0.2">
      <c r="A28" s="40"/>
      <c r="B28" s="86" t="s">
        <v>55</v>
      </c>
      <c r="C28" s="57" t="s">
        <v>105</v>
      </c>
      <c r="D28" s="57" t="s">
        <v>106</v>
      </c>
      <c r="E28" s="86" t="s">
        <v>66</v>
      </c>
      <c r="F28" s="66"/>
      <c r="G28" s="66"/>
      <c r="H28" s="66"/>
      <c r="I28" s="65"/>
      <c r="J28" s="66"/>
      <c r="K28" s="66"/>
      <c r="L28" s="66"/>
      <c r="M28" s="58"/>
      <c r="N28" s="66"/>
      <c r="O28" s="66"/>
      <c r="P28" s="66"/>
      <c r="Q28" s="65"/>
      <c r="R28" s="66"/>
      <c r="S28" s="66"/>
      <c r="T28" s="66"/>
      <c r="U28" s="58"/>
      <c r="V28" s="66"/>
      <c r="W28" s="66"/>
      <c r="X28" s="66"/>
      <c r="Y28" s="65"/>
      <c r="Z28" s="66"/>
      <c r="AA28" s="66"/>
      <c r="AB28" s="66"/>
      <c r="AC28" s="58"/>
      <c r="AD28" s="62">
        <v>50000</v>
      </c>
      <c r="AE28" s="86" t="s">
        <v>94</v>
      </c>
      <c r="AF28" s="86" t="s">
        <v>67</v>
      </c>
      <c r="AG28" s="61"/>
      <c r="AH28" s="61"/>
      <c r="AI28" s="61"/>
      <c r="AJ28" s="42"/>
    </row>
    <row r="29" spans="1:38" ht="38.25" x14ac:dyDescent="0.2">
      <c r="A29" s="40"/>
      <c r="B29" s="86" t="s">
        <v>56</v>
      </c>
      <c r="C29" s="57" t="s">
        <v>107</v>
      </c>
      <c r="D29" s="57" t="s">
        <v>108</v>
      </c>
      <c r="E29" s="86" t="s">
        <v>66</v>
      </c>
      <c r="F29" s="66"/>
      <c r="G29" s="65"/>
      <c r="H29" s="65"/>
      <c r="I29" s="65"/>
      <c r="J29" s="65"/>
      <c r="K29" s="65"/>
      <c r="L29" s="65"/>
      <c r="M29" s="58"/>
      <c r="N29" s="65"/>
      <c r="O29" s="65"/>
      <c r="P29" s="65"/>
      <c r="Q29" s="65"/>
      <c r="R29" s="65"/>
      <c r="S29" s="65"/>
      <c r="T29" s="65"/>
      <c r="U29" s="58"/>
      <c r="V29" s="65"/>
      <c r="W29" s="65"/>
      <c r="X29" s="66"/>
      <c r="Y29" s="66"/>
      <c r="Z29" s="66"/>
      <c r="AA29" s="66"/>
      <c r="AB29" s="66"/>
      <c r="AC29" s="58"/>
      <c r="AD29" s="62">
        <v>20000</v>
      </c>
      <c r="AE29" s="86" t="s">
        <v>94</v>
      </c>
      <c r="AF29" s="86" t="s">
        <v>67</v>
      </c>
      <c r="AG29" s="61"/>
      <c r="AH29" s="61"/>
      <c r="AI29" s="61"/>
      <c r="AJ29" s="42"/>
    </row>
    <row r="30" spans="1:38" ht="38.25" x14ac:dyDescent="0.2">
      <c r="A30" s="40"/>
      <c r="B30" s="196" t="s">
        <v>109</v>
      </c>
      <c r="C30" s="196" t="s">
        <v>110</v>
      </c>
      <c r="D30" s="71" t="s">
        <v>111</v>
      </c>
      <c r="E30" s="196" t="s">
        <v>66</v>
      </c>
      <c r="F30" s="72"/>
      <c r="G30" s="72"/>
      <c r="H30" s="72"/>
      <c r="I30" s="72"/>
      <c r="J30" s="73"/>
      <c r="K30" s="73"/>
      <c r="L30" s="73"/>
      <c r="M30" s="73"/>
      <c r="N30" s="73"/>
      <c r="O30" s="73"/>
      <c r="P30" s="73"/>
      <c r="Q30" s="73"/>
      <c r="R30" s="73"/>
      <c r="S30" s="73"/>
      <c r="T30" s="73"/>
      <c r="U30" s="73"/>
      <c r="V30" s="73"/>
      <c r="W30" s="73"/>
      <c r="X30" s="73"/>
      <c r="Y30" s="73"/>
      <c r="Z30" s="73"/>
      <c r="AA30" s="73"/>
      <c r="AB30" s="73"/>
      <c r="AC30" s="73"/>
      <c r="AD30" s="203">
        <v>20000</v>
      </c>
      <c r="AE30" s="196" t="s">
        <v>94</v>
      </c>
      <c r="AF30" s="196" t="s">
        <v>67</v>
      </c>
      <c r="AG30" s="61"/>
      <c r="AH30" s="61"/>
      <c r="AI30" s="61"/>
      <c r="AJ30" s="42"/>
    </row>
    <row r="31" spans="1:38" ht="38.25" x14ac:dyDescent="0.2">
      <c r="A31" s="40"/>
      <c r="B31" s="198"/>
      <c r="C31" s="200"/>
      <c r="D31" s="74" t="s">
        <v>112</v>
      </c>
      <c r="E31" s="200"/>
      <c r="F31" s="66"/>
      <c r="G31" s="66"/>
      <c r="H31" s="66"/>
      <c r="I31" s="66"/>
      <c r="J31" s="66"/>
      <c r="K31" s="66"/>
      <c r="L31" s="66"/>
      <c r="M31" s="59"/>
      <c r="N31" s="66"/>
      <c r="O31" s="66"/>
      <c r="P31" s="70"/>
      <c r="Q31" s="70"/>
      <c r="R31" s="66"/>
      <c r="S31" s="66"/>
      <c r="T31" s="66"/>
      <c r="U31" s="59"/>
      <c r="V31" s="66"/>
      <c r="W31" s="66"/>
      <c r="X31" s="70"/>
      <c r="Y31" s="70"/>
      <c r="Z31" s="66"/>
      <c r="AA31" s="66"/>
      <c r="AB31" s="66"/>
      <c r="AC31" s="59"/>
      <c r="AD31" s="205"/>
      <c r="AE31" s="200"/>
      <c r="AF31" s="200"/>
      <c r="AG31" s="73"/>
      <c r="AH31" s="73"/>
      <c r="AI31" s="73"/>
      <c r="AJ31" s="125"/>
      <c r="AK31" s="40"/>
    </row>
    <row r="32" spans="1:38" ht="13.5" thickBot="1" x14ac:dyDescent="0.25">
      <c r="A32" s="47"/>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124"/>
    </row>
    <row r="33" ht="13.5" thickTop="1" x14ac:dyDescent="0.2"/>
  </sheetData>
  <mergeCells count="47">
    <mergeCell ref="AG20:AG26"/>
    <mergeCell ref="AH20:AH26"/>
    <mergeCell ref="AI20:AI26"/>
    <mergeCell ref="B30:B31"/>
    <mergeCell ref="C30:C31"/>
    <mergeCell ref="E30:E31"/>
    <mergeCell ref="AD30:AD31"/>
    <mergeCell ref="AE30:AE31"/>
    <mergeCell ref="AF30:AF31"/>
    <mergeCell ref="B20:B26"/>
    <mergeCell ref="C20:C26"/>
    <mergeCell ref="E20:E26"/>
    <mergeCell ref="AD20:AD26"/>
    <mergeCell ref="AE20:AE26"/>
    <mergeCell ref="AF20:AF26"/>
    <mergeCell ref="H11:I11"/>
    <mergeCell ref="J11:K11"/>
    <mergeCell ref="B10:B11"/>
    <mergeCell ref="B13:B15"/>
    <mergeCell ref="C13:C15"/>
    <mergeCell ref="E13:E15"/>
    <mergeCell ref="C6:AJ6"/>
    <mergeCell ref="C7:AI7"/>
    <mergeCell ref="C10:C11"/>
    <mergeCell ref="D10:D11"/>
    <mergeCell ref="E10:E11"/>
    <mergeCell ref="F10:AC10"/>
    <mergeCell ref="AD10:AD11"/>
    <mergeCell ref="AE10:AI10"/>
    <mergeCell ref="F11:G11"/>
    <mergeCell ref="T11:U11"/>
    <mergeCell ref="V11:W11"/>
    <mergeCell ref="X11:Y11"/>
    <mergeCell ref="Z11:AA11"/>
    <mergeCell ref="AB11:AC11"/>
    <mergeCell ref="L11:M11"/>
    <mergeCell ref="N11:O11"/>
    <mergeCell ref="P11:Q11"/>
    <mergeCell ref="R11:S11"/>
    <mergeCell ref="AD17:AD19"/>
    <mergeCell ref="AE17:AE19"/>
    <mergeCell ref="AF17:AF19"/>
    <mergeCell ref="AG17:AG19"/>
    <mergeCell ref="AH17:AH19"/>
    <mergeCell ref="AI17:AI19"/>
    <mergeCell ref="B17:B19"/>
    <mergeCell ref="C17:C19"/>
  </mergeCells>
  <pageMargins left="0.47244094488188981" right="0.15748031496062992" top="1.07" bottom="0.27559055118110237" header="0.23622047244094491" footer="0.23622047244094491"/>
  <pageSetup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PROYECTOS</vt:lpstr>
      <vt:lpstr>GESTION ADMINISTRATIVA</vt:lpstr>
      <vt:lpstr>PROYECTOS!Títulos_a_imprimir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Oficina de Sistemas</dc:creator>
  <cp:lastModifiedBy>Aotero</cp:lastModifiedBy>
  <cp:lastPrinted>2016-01-22T15:17:34Z</cp:lastPrinted>
  <dcterms:created xsi:type="dcterms:W3CDTF">2001-05-25T21:47:54Z</dcterms:created>
  <dcterms:modified xsi:type="dcterms:W3CDTF">2017-01-27T22:05:46Z</dcterms:modified>
</cp:coreProperties>
</file>