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Lucy Liliana\Desktop\Documentos Primer Seguimiento Trimestral 2021 abril 5\"/>
    </mc:Choice>
  </mc:AlternateContent>
  <xr:revisionPtr revIDLastSave="0" documentId="13_ncr:1_{E22C638E-28DD-44B4-8F93-335E54EAAF7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iesgos " sheetId="3" r:id="rId1"/>
    <sheet name="Criterios Impactos" sheetId="10" r:id="rId2"/>
    <sheet name="TabEvaluacion" sheetId="8" state="hidden" r:id="rId3"/>
    <sheet name="Listas" sheetId="4" state="hidden" r:id="rId4"/>
    <sheet name="Oportunidades" sheetId="13" r:id="rId5"/>
  </sheets>
  <definedNames>
    <definedName name="_xlnm._FilterDatabase" localSheetId="0" hidden="1">'Riesgos '!$A$3:$O$23</definedName>
    <definedName name="Alta">TabEvaluacion!$I$11</definedName>
    <definedName name="_xlnm.Print_Area" localSheetId="0">'Riesgos '!$A$1:$X$23</definedName>
    <definedName name="correction">Listas!$S$2:$S$6</definedName>
    <definedName name="cost">Listas!$W$2:$W$6</definedName>
    <definedName name="CriterioControl" localSheetId="1">'Criterios Impactos'!$A$2:$A$6</definedName>
    <definedName name="CriterioControl">#REF!</definedName>
    <definedName name="Cuestiones">#REF!</definedName>
    <definedName name="CuestNegativas">Listas!$AE$2:$AE$17</definedName>
    <definedName name="CuestNegativas1">Listas!$AE$2:$AE$19</definedName>
    <definedName name="CuestPositivas">Listas!$AD$2:$AD$15</definedName>
    <definedName name="CuestPositivas1">Listas!$AD$2:$AD$18</definedName>
    <definedName name="Impacto">Listas!$N:$N</definedName>
    <definedName name="Impacto2">Listas!$N$2:$N$6</definedName>
    <definedName name="Likelihood">Listas!$L$2:$L$6</definedName>
    <definedName name="Negativos">Listas!$AE$2:$AE$18</definedName>
    <definedName name="ObjetivosCalidad">Listas!$AC$2:$AC$6</definedName>
    <definedName name="Occurrences">Listas!$M$2:$M$6</definedName>
    <definedName name="opprep">Listas!$Y$2:$Y$6</definedName>
    <definedName name="Potential">Listas!$O$2:$O$6</definedName>
    <definedName name="Probabilidad">Listas!$K:$K</definedName>
    <definedName name="Probabilidad2">Listas!$K$2:$K$6</definedName>
    <definedName name="Proceso">Listas!$I:$I</definedName>
    <definedName name="riskrep">Listas!$U$2:$U$6</definedName>
    <definedName name="Success">Listas!$AA$2:$AA$6</definedName>
    <definedName name="TipoRiesgo">Listas!$J$2:$J$3</definedName>
    <definedName name="Violation">Listas!$Q$2:$Q$6</definedName>
  </definedNames>
  <calcPr calcId="191028"/>
</workbook>
</file>

<file path=xl/calcChain.xml><?xml version="1.0" encoding="utf-8"?>
<calcChain xmlns="http://schemas.openxmlformats.org/spreadsheetml/2006/main">
  <c r="U5" i="3" l="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V5" i="3" l="1"/>
  <c r="N4" i="4"/>
  <c r="N5" i="4"/>
  <c r="K5" i="3"/>
  <c r="K4" i="4"/>
  <c r="I5" i="3" s="1"/>
  <c r="K5" i="4"/>
  <c r="K6" i="4"/>
  <c r="D28" i="8"/>
  <c r="D34" i="8"/>
  <c r="D31" i="8"/>
  <c r="D32" i="8"/>
  <c r="D16" i="8"/>
  <c r="D17" i="8"/>
  <c r="D18" i="8"/>
  <c r="D19" i="8"/>
  <c r="D20" i="8"/>
  <c r="D21" i="8"/>
  <c r="D22" i="8"/>
  <c r="D23" i="8"/>
  <c r="D24" i="8"/>
  <c r="D25" i="8"/>
  <c r="D26" i="8"/>
  <c r="D27" i="8"/>
  <c r="D29" i="8"/>
  <c r="D30" i="8"/>
  <c r="D33" i="8"/>
  <c r="D35" i="8"/>
  <c r="D36" i="8"/>
  <c r="D37" i="8"/>
  <c r="D38" i="8"/>
  <c r="D39" i="8"/>
  <c r="D40" i="8"/>
  <c r="E28" i="8"/>
  <c r="E21" i="8"/>
  <c r="E18" i="8"/>
  <c r="E16" i="8"/>
  <c r="E17" i="8"/>
  <c r="E19" i="8"/>
  <c r="E20" i="8"/>
  <c r="E22" i="8"/>
  <c r="E23" i="8"/>
  <c r="E24" i="8"/>
  <c r="E25" i="8"/>
  <c r="E26" i="8"/>
  <c r="E27" i="8"/>
  <c r="E29" i="8"/>
  <c r="E30" i="8"/>
  <c r="E31" i="8"/>
  <c r="E32" i="8"/>
  <c r="E33" i="8"/>
  <c r="E34" i="8"/>
  <c r="E35" i="8"/>
  <c r="E36" i="8"/>
  <c r="E37" i="8"/>
  <c r="E38" i="8"/>
  <c r="E39" i="8"/>
  <c r="E40" i="8"/>
  <c r="K4" i="3"/>
  <c r="I4" i="3"/>
  <c r="H4" i="3"/>
  <c r="U23" i="3"/>
  <c r="V23" i="3" s="1"/>
  <c r="U22" i="3"/>
  <c r="V22" i="3" s="1"/>
  <c r="U21" i="3"/>
  <c r="V21" i="3" s="1"/>
  <c r="U20" i="3"/>
  <c r="V20" i="3" s="1"/>
  <c r="U19" i="3"/>
  <c r="V19" i="3" s="1"/>
  <c r="U18" i="3"/>
  <c r="V18" i="3" s="1"/>
  <c r="U17" i="3"/>
  <c r="V17" i="3" s="1"/>
  <c r="U16" i="3"/>
  <c r="V16" i="3" s="1"/>
  <c r="U15" i="3"/>
  <c r="V15" i="3" s="1"/>
  <c r="U14" i="3"/>
  <c r="V14" i="3" s="1"/>
  <c r="U13" i="3"/>
  <c r="V13" i="3" s="1"/>
  <c r="U12" i="3"/>
  <c r="V12" i="3"/>
  <c r="U11" i="3"/>
  <c r="V11" i="3" s="1"/>
  <c r="U10" i="3"/>
  <c r="V10" i="3" s="1"/>
  <c r="U9" i="3"/>
  <c r="V9" i="3" s="1"/>
  <c r="U8" i="3"/>
  <c r="V8" i="3" s="1"/>
  <c r="U7" i="3"/>
  <c r="V7" i="3" s="1"/>
  <c r="U6" i="3"/>
  <c r="V6" i="3" s="1"/>
  <c r="U4" i="3"/>
  <c r="V4" i="3" s="1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K2" i="4"/>
  <c r="K3" i="4"/>
  <c r="N6" i="4"/>
  <c r="K6" i="3" s="1"/>
  <c r="N3" i="4"/>
  <c r="N2" i="4"/>
  <c r="K23" i="3"/>
  <c r="L23" i="3" s="1"/>
  <c r="K22" i="3"/>
  <c r="L22" i="3" s="1"/>
  <c r="I22" i="3"/>
  <c r="K21" i="3"/>
  <c r="L21" i="3" s="1"/>
  <c r="K20" i="3"/>
  <c r="L20" i="3" s="1"/>
  <c r="I20" i="3"/>
  <c r="K19" i="3"/>
  <c r="L19" i="3" s="1"/>
  <c r="I19" i="3"/>
  <c r="K18" i="3"/>
  <c r="L18" i="3" s="1"/>
  <c r="I18" i="3"/>
  <c r="K17" i="3"/>
  <c r="L17" i="3" s="1"/>
  <c r="I17" i="3"/>
  <c r="K16" i="3"/>
  <c r="L16" i="3" s="1"/>
  <c r="I16" i="3"/>
  <c r="K15" i="3"/>
  <c r="L15" i="3" s="1"/>
  <c r="K14" i="3"/>
  <c r="L14" i="3" s="1"/>
  <c r="I14" i="3"/>
  <c r="K13" i="3"/>
  <c r="L13" i="3" s="1"/>
  <c r="I13" i="3"/>
  <c r="K12" i="3"/>
  <c r="L12" i="3" s="1"/>
  <c r="I12" i="3"/>
  <c r="K11" i="3"/>
  <c r="L11" i="3" s="1"/>
  <c r="I11" i="3"/>
  <c r="K10" i="3"/>
  <c r="K9" i="3"/>
  <c r="L9" i="3" s="1"/>
  <c r="I9" i="3"/>
  <c r="K8" i="3"/>
  <c r="L8" i="3" s="1"/>
  <c r="I8" i="3"/>
  <c r="K7" i="3"/>
  <c r="L7" i="3" s="1"/>
  <c r="I7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I23" i="3"/>
  <c r="M23" i="3" s="1"/>
  <c r="I15" i="3"/>
  <c r="I10" i="3"/>
  <c r="I21" i="3"/>
  <c r="L10" i="3"/>
  <c r="W12" i="3" l="1"/>
  <c r="X12" i="3" s="1"/>
  <c r="W8" i="3"/>
  <c r="X8" i="3" s="1"/>
  <c r="M15" i="3"/>
  <c r="W13" i="3"/>
  <c r="X13" i="3" s="1"/>
  <c r="W22" i="3"/>
  <c r="X22" i="3" s="1"/>
  <c r="W9" i="3"/>
  <c r="X9" i="3" s="1"/>
  <c r="W23" i="3"/>
  <c r="X23" i="3" s="1"/>
  <c r="W10" i="3"/>
  <c r="X10" i="3" s="1"/>
  <c r="W15" i="3"/>
  <c r="X15" i="3" s="1"/>
  <c r="W7" i="3"/>
  <c r="X7" i="3" s="1"/>
  <c r="W16" i="3"/>
  <c r="X16" i="3" s="1"/>
  <c r="W21" i="3"/>
  <c r="X21" i="3" s="1"/>
  <c r="W19" i="3"/>
  <c r="X19" i="3" s="1"/>
  <c r="W18" i="3"/>
  <c r="X18" i="3" s="1"/>
  <c r="W14" i="3"/>
  <c r="X14" i="3" s="1"/>
  <c r="W11" i="3"/>
  <c r="X11" i="3" s="1"/>
  <c r="W20" i="3"/>
  <c r="X20" i="3" s="1"/>
  <c r="W17" i="3"/>
  <c r="X17" i="3" s="1"/>
  <c r="M12" i="3"/>
  <c r="M9" i="3"/>
  <c r="M18" i="3"/>
  <c r="M21" i="3"/>
  <c r="M7" i="3"/>
  <c r="M16" i="3"/>
  <c r="M20" i="3"/>
  <c r="M22" i="3"/>
  <c r="M10" i="3"/>
  <c r="M8" i="3"/>
  <c r="M17" i="3"/>
  <c r="M13" i="3"/>
  <c r="L5" i="3"/>
  <c r="W5" i="3" s="1"/>
  <c r="X5" i="3" s="1"/>
  <c r="M14" i="3"/>
  <c r="M19" i="3"/>
  <c r="M11" i="3"/>
  <c r="H5" i="3"/>
  <c r="H6" i="3"/>
  <c r="I6" i="3"/>
  <c r="M5" i="3"/>
  <c r="M4" i="3"/>
  <c r="L4" i="3"/>
  <c r="W4" i="3" s="1"/>
  <c r="X4" i="3" s="1"/>
  <c r="L6" i="3" l="1"/>
  <c r="W6" i="3" s="1"/>
  <c r="X6" i="3" s="1"/>
  <c r="M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Carlos Pertuz</author>
  </authors>
  <commentList>
    <comment ref="P3" authorId="0" shapeId="0" xr:uid="{FE83348F-78B8-4DDE-8BC2-B126D7463608}">
      <text>
        <r>
          <rPr>
            <b/>
            <sz val="9"/>
            <color indexed="81"/>
            <rFont val="Tahoma"/>
            <charset val="1"/>
          </rPr>
          <t>Luis Carlos Pertuz:</t>
        </r>
        <r>
          <rPr>
            <sz val="9"/>
            <color indexed="81"/>
            <rFont val="Tahoma"/>
            <charset val="1"/>
          </rPr>
          <t xml:space="preserve">
Califique de acuerdo al Tipo de Control
</t>
        </r>
      </text>
    </comment>
    <comment ref="Q3" authorId="0" shapeId="0" xr:uid="{B0EB358E-CDFB-4E82-A501-D34FACE30448}">
      <text>
        <r>
          <rPr>
            <b/>
            <sz val="9"/>
            <color indexed="81"/>
            <rFont val="Tahoma"/>
            <charset val="1"/>
          </rPr>
          <t>Luis Carlos Pertuz:</t>
        </r>
        <r>
          <rPr>
            <sz val="9"/>
            <color indexed="81"/>
            <rFont val="Tahoma"/>
            <charset val="1"/>
          </rPr>
          <t xml:space="preserve">
Se Califica la Implementacion del Control
</t>
        </r>
      </text>
    </comment>
    <comment ref="R3" authorId="0" shapeId="0" xr:uid="{CD835A7B-A7E9-469A-91C9-B5B165C97C44}">
      <text>
        <r>
          <rPr>
            <b/>
            <sz val="9"/>
            <color indexed="81"/>
            <rFont val="Tahoma"/>
            <charset val="1"/>
          </rPr>
          <t>Luis Carlos Pertuz:</t>
        </r>
        <r>
          <rPr>
            <sz val="9"/>
            <color indexed="81"/>
            <rFont val="Tahoma"/>
            <charset val="1"/>
          </rPr>
          <t xml:space="preserve">
Se Califica la Documentacion</t>
        </r>
      </text>
    </comment>
    <comment ref="S3" authorId="0" shapeId="0" xr:uid="{ED8C3877-913B-4727-86FB-E578F1A11F2E}">
      <text>
        <r>
          <rPr>
            <b/>
            <sz val="9"/>
            <color indexed="81"/>
            <rFont val="Tahoma"/>
            <charset val="1"/>
          </rPr>
          <t>Luis Carlos Pertuz:</t>
        </r>
        <r>
          <rPr>
            <sz val="9"/>
            <color indexed="81"/>
            <rFont val="Tahoma"/>
            <charset val="1"/>
          </rPr>
          <t xml:space="preserve">
Se Califica la Frecuencia del Control</t>
        </r>
      </text>
    </comment>
    <comment ref="T3" authorId="0" shapeId="0" xr:uid="{8D3403CA-1D68-4C9F-8814-C56319D69708}">
      <text>
        <r>
          <rPr>
            <b/>
            <sz val="9"/>
            <color indexed="81"/>
            <rFont val="Tahoma"/>
            <charset val="1"/>
          </rPr>
          <t>Luis Carlos Pertuz:</t>
        </r>
        <r>
          <rPr>
            <sz val="9"/>
            <color indexed="81"/>
            <rFont val="Tahoma"/>
            <charset val="1"/>
          </rPr>
          <t xml:space="preserve">
Se Califica la Evidencia
</t>
        </r>
      </text>
    </comment>
  </commentList>
</comments>
</file>

<file path=xl/sharedStrings.xml><?xml version="1.0" encoding="utf-8"?>
<sst xmlns="http://schemas.openxmlformats.org/spreadsheetml/2006/main" count="276" uniqueCount="182">
  <si>
    <t>No</t>
  </si>
  <si>
    <t>Identificación</t>
  </si>
  <si>
    <t>Probabilidad (de que ocurra el riesgo)</t>
  </si>
  <si>
    <t>Impacto 
(si el riesgo sucede)</t>
  </si>
  <si>
    <t>Riesgo Inherente</t>
  </si>
  <si>
    <t>Controles</t>
  </si>
  <si>
    <t>Seguimiento I</t>
  </si>
  <si>
    <t>Seguimiento II</t>
  </si>
  <si>
    <t>Seguimiento III</t>
  </si>
  <si>
    <t>Seguimiento IV</t>
  </si>
  <si>
    <t>Riesgo</t>
  </si>
  <si>
    <t>Proceso donde se puede materializar el Riesgo</t>
  </si>
  <si>
    <t>Tipo de Riesgo</t>
  </si>
  <si>
    <t>Probabilidad</t>
  </si>
  <si>
    <t>Ocurrencias previas</t>
  </si>
  <si>
    <t>Calificación de la Prob.</t>
  </si>
  <si>
    <t>Niveles para calificar el Impacto</t>
  </si>
  <si>
    <t>Calificación de la Consecuencia</t>
  </si>
  <si>
    <t>Factor de riesgo
(Prob x Cons)</t>
  </si>
  <si>
    <t>Zona de Riesgo</t>
  </si>
  <si>
    <t>Responsable de aplicar el control</t>
  </si>
  <si>
    <t>Impacto</t>
  </si>
  <si>
    <t>Actividades Realizadas</t>
  </si>
  <si>
    <t>% de avance en la implementacion de la accion del Control</t>
  </si>
  <si>
    <t>Alta</t>
  </si>
  <si>
    <t>Procesos</t>
  </si>
  <si>
    <t>Probabilidad2</t>
  </si>
  <si>
    <t>Ocurrencias</t>
  </si>
  <si>
    <t>Potencial</t>
  </si>
  <si>
    <t>Columna2</t>
  </si>
  <si>
    <t>Violación</t>
  </si>
  <si>
    <t>Columna3</t>
  </si>
  <si>
    <t>Costo de correción</t>
  </si>
  <si>
    <t>Columna4</t>
  </si>
  <si>
    <t>Reputación/Imagen R</t>
  </si>
  <si>
    <t>Columna5</t>
  </si>
  <si>
    <t>Costo Oportunidad</t>
  </si>
  <si>
    <t>Columna6</t>
  </si>
  <si>
    <t>Reputación/Imagen O</t>
  </si>
  <si>
    <t>Score</t>
  </si>
  <si>
    <t>Éxito</t>
  </si>
  <si>
    <t>Objetivos de Calidad</t>
  </si>
  <si>
    <t>Positivos</t>
  </si>
  <si>
    <t>Negativos</t>
  </si>
  <si>
    <t>Corrupción</t>
  </si>
  <si>
    <t>Menor</t>
  </si>
  <si>
    <t>Moderado</t>
  </si>
  <si>
    <t>Baja</t>
  </si>
  <si>
    <r>
      <t>PROBABILIDAD</t>
    </r>
    <r>
      <rPr>
        <sz val="10"/>
        <color rgb="FF000000"/>
        <rFont val="Arial"/>
        <family val="2"/>
      </rPr>
      <t xml:space="preserve"> </t>
    </r>
  </si>
  <si>
    <r>
      <t>IMPACTO</t>
    </r>
    <r>
      <rPr>
        <sz val="10"/>
        <color rgb="FF000000"/>
        <rFont val="Arial"/>
        <family val="2"/>
      </rPr>
      <t xml:space="preserve"> </t>
    </r>
  </si>
  <si>
    <t xml:space="preserve">2 - Menor </t>
  </si>
  <si>
    <t xml:space="preserve">3 - Moderado </t>
  </si>
  <si>
    <t xml:space="preserve">4 - Mayor  </t>
  </si>
  <si>
    <t xml:space="preserve">5 - Catastrófico  </t>
  </si>
  <si>
    <r>
      <t>M</t>
    </r>
    <r>
      <rPr>
        <sz val="10"/>
        <color rgb="FF000000"/>
        <rFont val="Arial"/>
        <family val="2"/>
      </rPr>
      <t xml:space="preserve"> </t>
    </r>
  </si>
  <si>
    <r>
      <t>A</t>
    </r>
    <r>
      <rPr>
        <sz val="10"/>
        <color rgb="FF000000"/>
        <rFont val="Arial"/>
        <family val="2"/>
      </rPr>
      <t xml:space="preserve"> </t>
    </r>
  </si>
  <si>
    <r>
      <t>E</t>
    </r>
    <r>
      <rPr>
        <sz val="10"/>
        <color rgb="FF000000"/>
        <rFont val="Arial"/>
        <family val="2"/>
      </rPr>
      <t xml:space="preserve"> </t>
    </r>
  </si>
  <si>
    <t>Extrema</t>
  </si>
  <si>
    <t>Moderada</t>
  </si>
  <si>
    <t xml:space="preserve">PROBABILIDAD </t>
  </si>
  <si>
    <t xml:space="preserve">IMPACTO </t>
  </si>
  <si>
    <t>Zona</t>
  </si>
  <si>
    <t>Consolidado</t>
  </si>
  <si>
    <t>Respuesta</t>
  </si>
  <si>
    <t xml:space="preserve">Factor de riesgo despúes de Mitigar </t>
  </si>
  <si>
    <t>Nivel</t>
  </si>
  <si>
    <t>Calificacion</t>
  </si>
  <si>
    <t>Mayor</t>
  </si>
  <si>
    <t>Catastrófico</t>
  </si>
  <si>
    <t>Valoracion Controles</t>
  </si>
  <si>
    <t xml:space="preserve">Valoracion Controles </t>
  </si>
  <si>
    <t>Valoracion Control</t>
  </si>
  <si>
    <t>Responsable</t>
  </si>
  <si>
    <t>Servidor Publico del Proceso</t>
  </si>
  <si>
    <t>Lider del Proceso</t>
  </si>
  <si>
    <t>Riesgo Residual</t>
  </si>
  <si>
    <t>Direccionamiento Estratégico</t>
  </si>
  <si>
    <t>Gestión Financiera</t>
  </si>
  <si>
    <t>Gestión Jurídica</t>
  </si>
  <si>
    <t>Secretario de Despacho</t>
  </si>
  <si>
    <t>Causas</t>
  </si>
  <si>
    <t>Consecuencias</t>
  </si>
  <si>
    <t>REGISTRO DE OPORTUNIDADES</t>
  </si>
  <si>
    <t>Proceso</t>
  </si>
  <si>
    <t>Oportunidades</t>
  </si>
  <si>
    <t>Éxito de las Acciones Tomadas</t>
  </si>
  <si>
    <t>SI</t>
  </si>
  <si>
    <t>NO</t>
  </si>
  <si>
    <t xml:space="preserve">Muy Baja </t>
  </si>
  <si>
    <t xml:space="preserve">Alta </t>
  </si>
  <si>
    <t>Media</t>
  </si>
  <si>
    <t>Muy Alta</t>
  </si>
  <si>
    <t>La actividad que conlleva el riesgo se ejecuta más de 5000 veces por año</t>
  </si>
  <si>
    <t>Leve</t>
  </si>
  <si>
    <t xml:space="preserve">Mayor </t>
  </si>
  <si>
    <t xml:space="preserve">Catastrófico </t>
  </si>
  <si>
    <t>El riesgo afecta la imagen de algún área de la organización.</t>
  </si>
  <si>
    <t>El riesgo afecta laimagen de la entidad internamente, de conocimiento general nivel interno, de juntadirectiva y accionistas y/o de proveedores.</t>
  </si>
  <si>
    <t>El riesgo afecta la imagen de la entidad con algunos usuarios de relevancia frente al logro de los objetivos.</t>
  </si>
  <si>
    <t>El riesgo afecta la imagen de la entidad con efecto publicitario sostenido a nivel de sector administrativo, nivel departamental o municipal.</t>
  </si>
  <si>
    <t>El riesgo afecta la imagen de la entidad a nivel nacional, con efecto publicitario sostenido a nivel país</t>
  </si>
  <si>
    <t>Impacto (consecuencias) Reputacional</t>
  </si>
  <si>
    <t>Operacional</t>
  </si>
  <si>
    <t>2 - Baja</t>
  </si>
  <si>
    <t>La actividad que conlleva el riesgo se ejecuta como máximos 2 veces por año</t>
  </si>
  <si>
    <t>La actividad que conlleva el riesgo se ejecuta de 3 a 24 veces por año</t>
  </si>
  <si>
    <t>La actividad que conlleva el riesgo se ejecuta de 24 a 500 veces por año</t>
  </si>
  <si>
    <t>La actividad que conlleva el riesgo se ejecuta mínimo 500 veces al año y máximo 5000 veces por año</t>
  </si>
  <si>
    <t>3 - Media</t>
  </si>
  <si>
    <t xml:space="preserve">E </t>
  </si>
  <si>
    <t xml:space="preserve">A </t>
  </si>
  <si>
    <t xml:space="preserve">M </t>
  </si>
  <si>
    <t>M</t>
  </si>
  <si>
    <t>B</t>
  </si>
  <si>
    <t>1 - Muy Baja</t>
  </si>
  <si>
    <t>4 - Alta</t>
  </si>
  <si>
    <t>5 - Muy Alta</t>
  </si>
  <si>
    <t>1 - Leve</t>
  </si>
  <si>
    <t>Costo/Beneficio de Implementar la Oportunidad</t>
  </si>
  <si>
    <t>Plan de persecución de oportunidades  
Puede referenciar a documentos de planificación externa</t>
  </si>
  <si>
    <t>Procesos de Prestación de Servicios</t>
  </si>
  <si>
    <t>Tecnología de la Información y Comunicación</t>
  </si>
  <si>
    <t>Atención al Cliente y/o Ciudadanos</t>
  </si>
  <si>
    <t>Servicios Públicos de Salud</t>
  </si>
  <si>
    <t>Servicios Públicos Educativos</t>
  </si>
  <si>
    <t>Servicios Culturales y Turísticos</t>
  </si>
  <si>
    <t>Programas Especiales</t>
  </si>
  <si>
    <t>Recreación y Deporte</t>
  </si>
  <si>
    <t>Ordenamiento y Desarrollo Físico</t>
  </si>
  <si>
    <t>Diseño y Control de Obras de Infraestructura</t>
  </si>
  <si>
    <t>Gestión del Riesgo</t>
  </si>
  <si>
    <t>Gestión de Transito y Seguridad Vial</t>
  </si>
  <si>
    <t>Fortalecimiento a La Justicia</t>
  </si>
  <si>
    <t>Gestión de la Seguridad</t>
  </si>
  <si>
    <t>Participación Ciudadana</t>
  </si>
  <si>
    <t>Competitividad</t>
  </si>
  <si>
    <t>Gestión Documental</t>
  </si>
  <si>
    <t>Gestión de Talento Humano</t>
  </si>
  <si>
    <t>Gestión de la Infraestructura</t>
  </si>
  <si>
    <t>Gestión de la Contratación</t>
  </si>
  <si>
    <t>Evaluación y Control de la Gestión</t>
  </si>
  <si>
    <t>Jefe de Oficina</t>
  </si>
  <si>
    <t>Gerente</t>
  </si>
  <si>
    <t>Todos los Procesos</t>
  </si>
  <si>
    <t>¿El control es preventivo (25), detectivo (15) o correctivo (10)  ?</t>
  </si>
  <si>
    <t>¿El Control es Automatico (25) o Manual (15) ?</t>
  </si>
  <si>
    <t>¿El Control esta Documentado (20) o Sin Documentar (0)?</t>
  </si>
  <si>
    <t>¿La Frecuencia del Control es Continua (15) o Aleatoria (10) ?</t>
  </si>
  <si>
    <t>¿Se deja evidencia con registro (15) o no (0) de la ejecución del control?</t>
  </si>
  <si>
    <t xml:space="preserve">Atributos de los Controles </t>
  </si>
  <si>
    <t>Tratamiento del Riesgo</t>
  </si>
  <si>
    <t>Tratmiento</t>
  </si>
  <si>
    <t>Reducir</t>
  </si>
  <si>
    <t>Transferir</t>
  </si>
  <si>
    <t>Evitar</t>
  </si>
  <si>
    <t>Aceptar</t>
  </si>
  <si>
    <t>RIESGOS 2021: PROCESO: DISEÑO Y CONTROL DE OBRAS - SECRETARÍA DE OBRAS PÚBLICAS.</t>
  </si>
  <si>
    <t xml:space="preserve">Incumplimiento de los requisitos legales, reglamentarios , de los procesos, productos y servicios </t>
  </si>
  <si>
    <t>Por falta de compromiso de las partes interesadas de llenar los requisitos en su totalidad antes de iniciar el desarrollo del proyecto.                                                                                    Por incumplimiento en los tiempos de respuestas a las pqrsd.</t>
  </si>
  <si>
    <t>Manejo inadecuado de la información física o digital en la entidad.</t>
  </si>
  <si>
    <t>Posibles sanciones por los entes de control debido al hallazgo de No Conformidades en las auditorias realizadas a la Secretaría de Obras Públicas.</t>
  </si>
  <si>
    <t>Falta de ética profesional,  Falta de sentido de pertenencia con la entidad.      
Deficiencia  en la implementación y seguimiento de estrategias para la incorporación  de la Ética Pública a la cultura organizacional.</t>
  </si>
  <si>
    <t>Concusión,  Cohecho, Tráfico de Influencias</t>
  </si>
  <si>
    <t xml:space="preserve">Superacion de las expectativas en la recuperación de metros cuadrados ejecutados de mantenimiento y reparcheo de vías en el Distrito de Barranquilla, aún cuando se vio afectado el normal desarrollo de los contratos de obra por la emergencia sanitaria y ambiental decretada por el virus COVID-19.                                      </t>
  </si>
  <si>
    <t>La Relación Costo/Beneficio es de Gran Impacto, ya que fortalece aún más la imagen positiva de la Alcaldía de Barranquilla.</t>
  </si>
  <si>
    <t xml:space="preserve">Más Inversión en Obras de Infraestructura.                                   Ejecución de Obras.                                                    Cumplimiento de Plan de Desarrollo 2020 - 2023.        Cuentas claras a los ciudadanos.                                                               </t>
  </si>
  <si>
    <t>Sanciones disciplinarias, penales, fiscales
Demandas y Tutelas      
Pérdida de imagen, credibilidad y de confianza.    
Afectación del grado de sostenibilidad de la Entidad a largo plazo.                                                                                       Posibles actos de corrupción que pueden llevar a mala calidad del producto final.</t>
  </si>
  <si>
    <t>1. Implementación de las actividades éticas y de los planes de mejoramiento para el fortalecimiento de la gestión ética en cada proceso.</t>
  </si>
  <si>
    <t xml:space="preserve">Por falta de un control estricto en el paso a paso del manejo de la información desde la solicitud de la información al contratista o interventor hasta su digitalización o almacenamiento.                              Deficiencia en el manejo documental y de Archivo.                  No se comparte la información entre los procesos.       </t>
  </si>
  <si>
    <t xml:space="preserve">No cumplimiento de normas establecidas por los entes de control y por el Sistema de Gestión de Calidad de la Entidad.                                                                                         Afectación de los intereses, de la imagen y credibilidad de la entidad.                                                                                   Perdida de memoria institucional.                                  Ausencia de  información confiable.                                Entrega de información errónea o incompleta a los Ciudadanos.   </t>
  </si>
  <si>
    <t xml:space="preserve">2. Seguimiento, medición, análisis y evaluación periódica de PQRSD de los clientes/ ciudadanos y partes interesadas.                </t>
  </si>
  <si>
    <t xml:space="preserve">1. Seguimiento, medición, análisis y evaluación del cumplimiento de requisitos legales y reglamentarios (herramienta de apoyo "Matriz de evaluación de Requisitos Legales).                                                                                                                                                            </t>
  </si>
  <si>
    <t xml:space="preserve">Por falta de un control estricto en el paso a paso del manejo de la información desde la solicitud de la información al contratista o interventor hasta su digitalización o almacenamiento.                              Deficiencia en el manejo documental y de Archivo.                  No se comparte la información entre los procesos. </t>
  </si>
  <si>
    <t>2.Implementación del esquema de back up definida en la política de seguridad de información</t>
  </si>
  <si>
    <t xml:space="preserve">1. Realizar campañas de sensibilización y concientización de la importancia del manejo de la información física y digital y sobre las políticas de seguridad de la información.                           
</t>
  </si>
  <si>
    <t xml:space="preserve">4 - Mayor </t>
  </si>
  <si>
    <t>3 - Moderado</t>
  </si>
  <si>
    <t>En el primer trimestre 2021, en la Secretaría de Obras Públicas se realizó la actualización del Normograma y la Matriz de Requisitos Legales, igual que el respectivo seguimiento.</t>
  </si>
  <si>
    <t>En el primer trimestre 2021, en la Secretaría de Obras Públicas se realizo el seguimiento, medición y analisis mensuales de los informes de PQRSD Sigob de los meses de enero, febrero y marzo y se enviaron de forma oportuna a la Gerencia de Control Interno para lo pertinente.</t>
  </si>
  <si>
    <t>En la Secretaría de Obras Públicas durante el primer trimestre 2021, se han realizado actividades de sensibilización y concientización sobre la politica de seguridad de la información en el Distrito, socializando con los funcionarios de la dependencia enviando correos electronicos y mensajes alusivos sobre el tema</t>
  </si>
  <si>
    <t>En el primer trimestre 2021, la Secretaría de Obras Públicas realizó la solicitud por correo electronico a la oficina de Sistemas la implementación de back up en el equipo que maneja la información de los expedientes de los contratos de obra en la Secretaría.</t>
  </si>
  <si>
    <t>En la Secretaría de Obras Públicas durante el primer trimestre 2021, se han realizado las actividades de Gestión Ética establecidas (Ver primer seguimiento al Plan de Acción 2021 parte ética).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</si>
</sst>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1.5"/>
      <color rgb="FF000000"/>
      <name val="Calibri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b/>
      <sz val="16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DF2DF"/>
        <bgColor rgb="FFFDF2DF"/>
      </patternFill>
    </fill>
    <fill>
      <patternFill patternType="solid">
        <fgColor rgb="FFE6E6E6"/>
        <bgColor rgb="FFE6E6E6"/>
      </patternFill>
    </fill>
    <fill>
      <patternFill patternType="solid">
        <fgColor rgb="FFFF6600"/>
        <bgColor rgb="FFFF66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DF2D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rgb="FF00FF00"/>
      </patternFill>
    </fill>
    <fill>
      <patternFill patternType="solid">
        <fgColor rgb="FFFF0000"/>
        <bgColor rgb="FFFF6600"/>
      </patternFill>
    </fill>
    <fill>
      <patternFill patternType="solid">
        <fgColor rgb="FFFFFF00"/>
        <bgColor rgb="FF00FF00"/>
      </patternFill>
    </fill>
    <fill>
      <patternFill patternType="solid">
        <fgColor rgb="FFFF6600"/>
        <bgColor rgb="FFFFFF00"/>
      </patternFill>
    </fill>
    <fill>
      <patternFill patternType="solid">
        <fgColor rgb="FF00FF00"/>
        <bgColor rgb="FFFF6600"/>
      </patternFill>
    </fill>
    <fill>
      <patternFill patternType="solid">
        <fgColor rgb="FFFFFF00"/>
        <bgColor rgb="FFFF6600"/>
      </patternFill>
    </fill>
    <fill>
      <patternFill patternType="solid">
        <fgColor rgb="FFFF6600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rgb="FFE6E6E6"/>
      </patternFill>
    </fill>
    <fill>
      <patternFill patternType="solid">
        <fgColor theme="0"/>
        <bgColor rgb="FFBFBFBF"/>
      </patternFill>
    </fill>
    <fill>
      <patternFill patternType="solid">
        <fgColor rgb="FF92D050"/>
        <bgColor indexed="64"/>
      </patternFill>
    </fill>
    <fill>
      <patternFill patternType="solid">
        <fgColor rgb="FF43FC24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43FC24"/>
        <bgColor rgb="FFFFFF00"/>
      </patternFill>
    </fill>
    <fill>
      <patternFill patternType="solid">
        <fgColor rgb="FF43FC24"/>
        <bgColor rgb="FFFF6600"/>
      </patternFill>
    </fill>
    <fill>
      <patternFill patternType="solid">
        <fgColor rgb="FFFF5E00"/>
        <bgColor indexed="64"/>
      </patternFill>
    </fill>
    <fill>
      <patternFill patternType="solid">
        <fgColor rgb="FF00B0F0"/>
        <bgColor rgb="FFBFBFBF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rgb="FFBFBFBF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2">
    <xf numFmtId="0" fontId="0" fillId="0" borderId="0"/>
    <xf numFmtId="0" fontId="12" fillId="0" borderId="2"/>
  </cellStyleXfs>
  <cellXfs count="142">
    <xf numFmtId="0" fontId="0" fillId="0" borderId="0" xfId="0" applyFont="1" applyAlignment="1"/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9" fillId="0" borderId="0" xfId="0" applyFont="1"/>
    <xf numFmtId="0" fontId="8" fillId="7" borderId="3" xfId="0" applyFont="1" applyFill="1" applyBorder="1" applyAlignment="1">
      <alignment horizontal="center" vertical="center" wrapText="1" readingOrder="1"/>
    </xf>
    <xf numFmtId="0" fontId="8" fillId="8" borderId="3" xfId="0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center" vertical="center" wrapText="1" readingOrder="1"/>
    </xf>
    <xf numFmtId="0" fontId="8" fillId="9" borderId="3" xfId="0" applyFont="1" applyFill="1" applyBorder="1" applyAlignment="1">
      <alignment horizontal="center" vertical="center" wrapText="1" readingOrder="1"/>
    </xf>
    <xf numFmtId="0" fontId="0" fillId="0" borderId="0" xfId="0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11" borderId="6" xfId="1" applyFont="1" applyFill="1" applyBorder="1" applyAlignment="1">
      <alignment vertical="center" wrapText="1" readingOrder="1"/>
    </xf>
    <xf numFmtId="0" fontId="13" fillId="12" borderId="6" xfId="1" applyFont="1" applyFill="1" applyBorder="1" applyAlignment="1">
      <alignment horizontal="center" vertical="center" wrapText="1" readingOrder="1"/>
    </xf>
    <xf numFmtId="0" fontId="13" fillId="11" borderId="10" xfId="1" applyFont="1" applyFill="1" applyBorder="1" applyAlignment="1">
      <alignment vertical="center" wrapText="1" readingOrder="1"/>
    </xf>
    <xf numFmtId="0" fontId="13" fillId="12" borderId="6" xfId="1" applyFont="1" applyFill="1" applyBorder="1" applyAlignment="1">
      <alignment horizontal="justify" vertical="center" wrapText="1" readingOrder="1"/>
    </xf>
    <xf numFmtId="0" fontId="13" fillId="12" borderId="6" xfId="1" applyFont="1" applyFill="1" applyBorder="1" applyAlignment="1">
      <alignment horizontal="left" vertical="center" wrapText="1" readingOrder="1"/>
    </xf>
    <xf numFmtId="0" fontId="12" fillId="0" borderId="6" xfId="1" applyBorder="1"/>
    <xf numFmtId="0" fontId="12" fillId="0" borderId="2" xfId="1"/>
    <xf numFmtId="0" fontId="9" fillId="0" borderId="2" xfId="0" applyFont="1" applyFill="1" applyBorder="1"/>
    <xf numFmtId="0" fontId="8" fillId="0" borderId="2" xfId="0" applyFont="1" applyFill="1" applyBorder="1" applyAlignment="1">
      <alignment horizontal="center" vertical="center" wrapText="1" readingOrder="1"/>
    </xf>
    <xf numFmtId="0" fontId="0" fillId="0" borderId="0" xfId="0" applyFont="1" applyAlignment="1"/>
    <xf numFmtId="0" fontId="8" fillId="13" borderId="6" xfId="1" applyFont="1" applyFill="1" applyBorder="1" applyAlignment="1">
      <alignment horizontal="center" vertical="center" wrapText="1" readingOrder="1"/>
    </xf>
    <xf numFmtId="0" fontId="8" fillId="14" borderId="6" xfId="1" applyFont="1" applyFill="1" applyBorder="1" applyAlignment="1">
      <alignment horizontal="center" vertical="center" wrapText="1" readingOrder="1"/>
    </xf>
    <xf numFmtId="0" fontId="8" fillId="15" borderId="6" xfId="1" applyFont="1" applyFill="1" applyBorder="1" applyAlignment="1">
      <alignment horizontal="center" vertical="center" wrapText="1" readingOrder="1"/>
    </xf>
    <xf numFmtId="0" fontId="8" fillId="16" borderId="6" xfId="1" applyFont="1" applyFill="1" applyBorder="1" applyAlignment="1">
      <alignment horizontal="center" vertical="center" wrapText="1" readingOrder="1"/>
    </xf>
    <xf numFmtId="0" fontId="7" fillId="25" borderId="11" xfId="0" applyFont="1" applyFill="1" applyBorder="1" applyAlignment="1" applyProtection="1">
      <alignment vertical="center"/>
      <protection locked="0"/>
    </xf>
    <xf numFmtId="0" fontId="15" fillId="0" borderId="0" xfId="0" applyFont="1" applyAlignment="1"/>
    <xf numFmtId="0" fontId="8" fillId="26" borderId="2" xfId="0" applyFont="1" applyFill="1" applyBorder="1" applyAlignment="1">
      <alignment horizontal="center" vertical="center" wrapText="1" readingOrder="1"/>
    </xf>
    <xf numFmtId="0" fontId="8" fillId="6" borderId="4" xfId="0" applyFont="1" applyFill="1" applyBorder="1" applyAlignment="1">
      <alignment horizontal="left" vertical="center" wrapText="1" readingOrder="1"/>
    </xf>
    <xf numFmtId="0" fontId="8" fillId="6" borderId="6" xfId="0" applyFont="1" applyFill="1" applyBorder="1" applyAlignment="1">
      <alignment horizontal="center" vertical="center" wrapText="1" readingOrder="1"/>
    </xf>
    <xf numFmtId="0" fontId="8" fillId="17" borderId="6" xfId="0" applyFont="1" applyFill="1" applyBorder="1" applyAlignment="1">
      <alignment horizontal="center" vertical="center" wrapText="1" readingOrder="1"/>
    </xf>
    <xf numFmtId="0" fontId="8" fillId="18" borderId="6" xfId="0" applyFont="1" applyFill="1" applyBorder="1" applyAlignment="1">
      <alignment horizontal="center" vertical="center" wrapText="1" readingOrder="1"/>
    </xf>
    <xf numFmtId="0" fontId="8" fillId="19" borderId="6" xfId="0" applyFont="1" applyFill="1" applyBorder="1" applyAlignment="1">
      <alignment horizontal="center" vertical="center" wrapText="1" readingOrder="1"/>
    </xf>
    <xf numFmtId="0" fontId="8" fillId="20" borderId="6" xfId="0" applyFont="1" applyFill="1" applyBorder="1" applyAlignment="1">
      <alignment horizontal="center" vertical="center" wrapText="1" readingOrder="1"/>
    </xf>
    <xf numFmtId="0" fontId="8" fillId="9" borderId="6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8" fillId="7" borderId="6" xfId="0" applyFont="1" applyFill="1" applyBorder="1" applyAlignment="1">
      <alignment horizontal="center" vertical="center" wrapText="1" readingOrder="1"/>
    </xf>
    <xf numFmtId="0" fontId="8" fillId="21" borderId="6" xfId="0" applyFont="1" applyFill="1" applyBorder="1" applyAlignment="1">
      <alignment horizontal="center" vertical="center" wrapText="1" readingOrder="1"/>
    </xf>
    <xf numFmtId="0" fontId="8" fillId="22" borderId="6" xfId="0" applyFont="1" applyFill="1" applyBorder="1" applyAlignment="1">
      <alignment horizontal="center" vertical="center" wrapText="1" readingOrder="1"/>
    </xf>
    <xf numFmtId="0" fontId="8" fillId="23" borderId="6" xfId="0" applyFont="1" applyFill="1" applyBorder="1" applyAlignment="1">
      <alignment horizontal="center" vertical="center" wrapText="1" readingOrder="1"/>
    </xf>
    <xf numFmtId="0" fontId="8" fillId="24" borderId="6" xfId="0" applyFont="1" applyFill="1" applyBorder="1" applyAlignment="1">
      <alignment horizontal="center" vertical="center" wrapText="1" readingOrder="1"/>
    </xf>
    <xf numFmtId="0" fontId="8" fillId="10" borderId="2" xfId="1" applyFont="1" applyFill="1" applyBorder="1" applyAlignment="1">
      <alignment horizontal="center" vertical="center" wrapText="1" readingOrder="1"/>
    </xf>
    <xf numFmtId="2" fontId="3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" fillId="3" borderId="6" xfId="0" applyFont="1" applyFill="1" applyBorder="1" applyAlignment="1">
      <alignment horizontal="left" vertical="center" wrapText="1"/>
    </xf>
    <xf numFmtId="0" fontId="2" fillId="27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9" fontId="2" fillId="27" borderId="6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Font="1" applyBorder="1" applyAlignment="1"/>
    <xf numFmtId="0" fontId="2" fillId="2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0" xfId="0" applyFont="1" applyFill="1" applyAlignment="1"/>
    <xf numFmtId="0" fontId="16" fillId="28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29" borderId="9" xfId="0" applyFont="1" applyFill="1" applyBorder="1" applyAlignment="1">
      <alignment horizontal="center"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0" fontId="16" fillId="30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5" fillId="0" borderId="0" xfId="0" applyFont="1"/>
    <xf numFmtId="0" fontId="8" fillId="31" borderId="6" xfId="0" applyFont="1" applyFill="1" applyBorder="1" applyAlignment="1">
      <alignment horizontal="center" vertical="center" wrapText="1" readingOrder="1"/>
    </xf>
    <xf numFmtId="0" fontId="8" fillId="32" borderId="6" xfId="0" applyFont="1" applyFill="1" applyBorder="1" applyAlignment="1">
      <alignment horizontal="center" vertical="center" wrapText="1" readingOrder="1"/>
    </xf>
    <xf numFmtId="0" fontId="8" fillId="33" borderId="6" xfId="1" applyFont="1" applyFill="1" applyBorder="1" applyAlignment="1">
      <alignment horizontal="center" vertical="center" wrapText="1" readingOrder="1"/>
    </xf>
    <xf numFmtId="0" fontId="1" fillId="3" borderId="2" xfId="0" applyFont="1" applyFill="1" applyBorder="1"/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3" borderId="35" xfId="0" applyFont="1" applyFill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25" borderId="37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/>
    <xf numFmtId="0" fontId="7" fillId="25" borderId="38" xfId="0" applyFont="1" applyFill="1" applyBorder="1" applyAlignment="1" applyProtection="1">
      <alignment vertical="center"/>
      <protection locked="0"/>
    </xf>
    <xf numFmtId="0" fontId="1" fillId="0" borderId="35" xfId="0" applyFont="1" applyFill="1" applyBorder="1" applyAlignment="1">
      <alignment horizontal="left" vertical="center" wrapText="1"/>
    </xf>
    <xf numFmtId="0" fontId="3" fillId="34" borderId="6" xfId="0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9" fontId="1" fillId="3" borderId="6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34" borderId="6" xfId="0" applyFont="1" applyFill="1" applyBorder="1" applyAlignment="1">
      <alignment horizontal="center" vertical="center" wrapText="1"/>
    </xf>
    <xf numFmtId="0" fontId="4" fillId="35" borderId="6" xfId="0" applyFont="1" applyFill="1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36" borderId="16" xfId="0" applyFont="1" applyFill="1" applyBorder="1" applyAlignment="1">
      <alignment horizontal="center" vertical="center" wrapText="1"/>
    </xf>
    <xf numFmtId="0" fontId="2" fillId="36" borderId="17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 readingOrder="1"/>
    </xf>
    <xf numFmtId="0" fontId="4" fillId="0" borderId="14" xfId="0" applyFont="1" applyBorder="1"/>
    <xf numFmtId="0" fontId="4" fillId="0" borderId="15" xfId="0" applyFont="1" applyBorder="1"/>
    <xf numFmtId="0" fontId="8" fillId="5" borderId="5" xfId="0" applyFont="1" applyFill="1" applyBorder="1" applyAlignment="1">
      <alignment horizontal="center" vertical="center" wrapText="1" readingOrder="1"/>
    </xf>
    <xf numFmtId="0" fontId="8" fillId="5" borderId="12" xfId="0" applyFont="1" applyFill="1" applyBorder="1" applyAlignment="1">
      <alignment horizontal="center" vertical="center" wrapText="1" readingOrder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58">
    <dxf>
      <fill>
        <patternFill>
          <bgColor theme="0" tint="-4.9989318521683403E-2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</dxfs>
  <tableStyles count="0" defaultTableStyle="TableStyleMedium2" defaultPivotStyle="PivotStyleLight16"/>
  <colors>
    <mruColors>
      <color rgb="FFFF5E00"/>
      <color rgb="FF43FC24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2</xdr:row>
      <xdr:rowOff>0</xdr:rowOff>
    </xdr:from>
    <xdr:ext cx="304800" cy="304800"/>
    <xdr:sp macro="" textlink="">
      <xdr:nvSpPr>
        <xdr:cNvPr id="4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</xdr:row>
      <xdr:rowOff>0</xdr:rowOff>
    </xdr:from>
    <xdr:ext cx="314325" cy="314325"/>
    <xdr:sp macro="" textlink="">
      <xdr:nvSpPr>
        <xdr:cNvPr id="2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30</xdr:col>
      <xdr:colOff>0</xdr:colOff>
      <xdr:row>2</xdr:row>
      <xdr:rowOff>0</xdr:rowOff>
    </xdr:from>
    <xdr:ext cx="314325" cy="314325"/>
    <xdr:sp macro="" textlink="">
      <xdr:nvSpPr>
        <xdr:cNvPr id="3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2</xdr:row>
      <xdr:rowOff>0</xdr:rowOff>
    </xdr:from>
    <xdr:ext cx="314325" cy="314325"/>
    <xdr:sp macro="" textlink="">
      <xdr:nvSpPr>
        <xdr:cNvPr id="5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1724025</xdr:colOff>
      <xdr:row>4</xdr:row>
      <xdr:rowOff>57150</xdr:rowOff>
    </xdr:from>
    <xdr:ext cx="190500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G920"/>
  <sheetViews>
    <sheetView showGridLines="0" tabSelected="1" zoomScale="60" zoomScaleNormal="60" zoomScaleSheetLayoutView="75" workbookViewId="0">
      <pane ySplit="3" topLeftCell="A4" activePane="bottomLeft" state="frozen"/>
      <selection activeCell="L1" sqref="L1"/>
      <selection pane="bottomLeft" activeCell="A4" sqref="A4"/>
    </sheetView>
  </sheetViews>
  <sheetFormatPr baseColWidth="10" defaultColWidth="14.42578125" defaultRowHeight="15" x14ac:dyDescent="0.25"/>
  <cols>
    <col min="1" max="1" width="8.7109375" customWidth="1"/>
    <col min="2" max="2" width="29.5703125" bestFit="1" customWidth="1"/>
    <col min="3" max="3" width="16.28515625" customWidth="1"/>
    <col min="4" max="4" width="37.5703125" style="46" customWidth="1"/>
    <col min="5" max="5" width="24.85546875" customWidth="1"/>
    <col min="6" max="6" width="62.7109375" style="46" customWidth="1"/>
    <col min="7" max="7" width="15.5703125" customWidth="1"/>
    <col min="8" max="8" width="18.42578125" bestFit="1" customWidth="1"/>
    <col min="9" max="9" width="14.5703125" customWidth="1"/>
    <col min="10" max="10" width="16.28515625" customWidth="1"/>
    <col min="11" max="11" width="14.85546875" customWidth="1"/>
    <col min="12" max="12" width="13.140625" customWidth="1"/>
    <col min="13" max="13" width="15.140625" customWidth="1"/>
    <col min="14" max="14" width="41.5703125" customWidth="1"/>
    <col min="15" max="15" width="17.5703125" customWidth="1"/>
    <col min="16" max="16" width="21.5703125" style="46" customWidth="1"/>
    <col min="17" max="17" width="18.5703125" style="46" customWidth="1"/>
    <col min="18" max="18" width="26.42578125" style="46" customWidth="1"/>
    <col min="19" max="19" width="20.28515625" style="46" customWidth="1"/>
    <col min="20" max="20" width="21" style="46" customWidth="1"/>
    <col min="21" max="21" width="14.42578125" style="46" customWidth="1"/>
    <col min="22" max="22" width="21.5703125" style="46" bestFit="1" customWidth="1"/>
    <col min="23" max="23" width="14.42578125" style="46" customWidth="1"/>
    <col min="24" max="24" width="14" style="46" customWidth="1"/>
    <col min="25" max="25" width="17.85546875" style="46" customWidth="1"/>
    <col min="26" max="26" width="62" customWidth="1"/>
    <col min="27" max="27" width="32.7109375" customWidth="1"/>
    <col min="28" max="28" width="19.5703125" customWidth="1"/>
    <col min="29" max="29" width="16.28515625" customWidth="1"/>
    <col min="30" max="30" width="19.5703125" customWidth="1"/>
    <col min="31" max="31" width="14.85546875" customWidth="1"/>
    <col min="32" max="32" width="19.7109375" customWidth="1"/>
    <col min="33" max="33" width="14.85546875" customWidth="1"/>
  </cols>
  <sheetData>
    <row r="1" spans="1:33" ht="42" customHeight="1" x14ac:dyDescent="0.25">
      <c r="A1" s="122" t="s">
        <v>156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11"/>
      <c r="Z1" s="1"/>
      <c r="AA1" s="1"/>
      <c r="AB1" s="1"/>
      <c r="AC1" s="1"/>
      <c r="AD1" s="1"/>
      <c r="AE1" s="1"/>
      <c r="AF1" s="1"/>
      <c r="AG1" s="1"/>
    </row>
    <row r="2" spans="1:33" ht="47.25" x14ac:dyDescent="0.25">
      <c r="A2" s="127" t="s">
        <v>1</v>
      </c>
      <c r="B2" s="128"/>
      <c r="C2" s="128"/>
      <c r="D2" s="128"/>
      <c r="E2" s="128"/>
      <c r="F2" s="129"/>
      <c r="G2" s="130" t="s">
        <v>2</v>
      </c>
      <c r="H2" s="131"/>
      <c r="I2" s="131"/>
      <c r="J2" s="50" t="s">
        <v>3</v>
      </c>
      <c r="K2" s="130" t="s">
        <v>4</v>
      </c>
      <c r="L2" s="131"/>
      <c r="M2" s="131"/>
      <c r="N2" s="130" t="s">
        <v>5</v>
      </c>
      <c r="O2" s="131"/>
      <c r="P2" s="130" t="s">
        <v>149</v>
      </c>
      <c r="Q2" s="130"/>
      <c r="R2" s="130"/>
      <c r="S2" s="130"/>
      <c r="T2" s="130"/>
      <c r="U2" s="125" t="s">
        <v>71</v>
      </c>
      <c r="V2" s="125" t="s">
        <v>64</v>
      </c>
      <c r="W2" s="125" t="s">
        <v>75</v>
      </c>
      <c r="X2" s="125" t="s">
        <v>19</v>
      </c>
      <c r="Y2" s="132" t="s">
        <v>150</v>
      </c>
      <c r="Z2" s="123" t="s">
        <v>6</v>
      </c>
      <c r="AA2" s="124"/>
      <c r="AB2" s="123" t="s">
        <v>7</v>
      </c>
      <c r="AC2" s="124"/>
      <c r="AD2" s="123" t="s">
        <v>8</v>
      </c>
      <c r="AE2" s="124"/>
      <c r="AF2" s="123" t="s">
        <v>9</v>
      </c>
      <c r="AG2" s="124"/>
    </row>
    <row r="3" spans="1:33" ht="174.6" customHeight="1" x14ac:dyDescent="0.25">
      <c r="A3" s="51" t="s">
        <v>0</v>
      </c>
      <c r="B3" s="51" t="s">
        <v>11</v>
      </c>
      <c r="C3" s="51" t="s">
        <v>12</v>
      </c>
      <c r="D3" s="117" t="s">
        <v>80</v>
      </c>
      <c r="E3" s="118" t="s">
        <v>10</v>
      </c>
      <c r="F3" s="118" t="s">
        <v>81</v>
      </c>
      <c r="G3" s="50" t="s">
        <v>13</v>
      </c>
      <c r="H3" s="50" t="s">
        <v>14</v>
      </c>
      <c r="I3" s="50" t="s">
        <v>15</v>
      </c>
      <c r="J3" s="50" t="s">
        <v>16</v>
      </c>
      <c r="K3" s="50" t="s">
        <v>17</v>
      </c>
      <c r="L3" s="50" t="s">
        <v>18</v>
      </c>
      <c r="M3" s="50" t="s">
        <v>19</v>
      </c>
      <c r="N3" s="118" t="s">
        <v>5</v>
      </c>
      <c r="O3" s="50" t="s">
        <v>20</v>
      </c>
      <c r="P3" s="110" t="s">
        <v>144</v>
      </c>
      <c r="Q3" s="110" t="s">
        <v>145</v>
      </c>
      <c r="R3" s="110" t="s">
        <v>146</v>
      </c>
      <c r="S3" s="110" t="s">
        <v>147</v>
      </c>
      <c r="T3" s="62" t="s">
        <v>148</v>
      </c>
      <c r="U3" s="126"/>
      <c r="V3" s="126"/>
      <c r="W3" s="126"/>
      <c r="X3" s="126"/>
      <c r="Y3" s="133"/>
      <c r="Z3" s="52" t="s">
        <v>22</v>
      </c>
      <c r="AA3" s="52" t="s">
        <v>23</v>
      </c>
      <c r="AB3" s="52" t="s">
        <v>22</v>
      </c>
      <c r="AC3" s="52" t="s">
        <v>23</v>
      </c>
      <c r="AD3" s="52" t="s">
        <v>22</v>
      </c>
      <c r="AE3" s="52" t="s">
        <v>23</v>
      </c>
      <c r="AF3" s="52" t="s">
        <v>22</v>
      </c>
      <c r="AG3" s="52" t="s">
        <v>23</v>
      </c>
    </row>
    <row r="4" spans="1:33" s="72" customFormat="1" ht="170.25" customHeight="1" x14ac:dyDescent="0.25">
      <c r="A4" s="64">
        <v>1</v>
      </c>
      <c r="B4" s="65" t="s">
        <v>129</v>
      </c>
      <c r="C4" s="65" t="s">
        <v>102</v>
      </c>
      <c r="D4" s="65" t="s">
        <v>158</v>
      </c>
      <c r="E4" s="65" t="s">
        <v>157</v>
      </c>
      <c r="F4" s="65" t="s">
        <v>160</v>
      </c>
      <c r="G4" s="65" t="s">
        <v>103</v>
      </c>
      <c r="H4" s="66" t="str">
        <f>+IF(G4="","",(LOOKUP($G4,Listas!$K$2:$K$6,Listas!$M$2:$M$6)))</f>
        <v>La actividad que conlleva el riesgo se ejecuta de 3 a 24 veces por año</v>
      </c>
      <c r="I4" s="67">
        <f>IF($G4="","",LOOKUP(G4,Listas!$K$2:$K$6,Listas!$Z$2:$Z$6))</f>
        <v>2</v>
      </c>
      <c r="J4" s="66" t="s">
        <v>176</v>
      </c>
      <c r="K4" s="68">
        <f>IF($J4="","",(LOOKUP($J4,Listas!$N$2:$N$6,Listas!$Z$2:$Z$6)))</f>
        <v>3</v>
      </c>
      <c r="L4" s="67">
        <f>IF($K4="","",$I4*$K4)</f>
        <v>6</v>
      </c>
      <c r="M4" s="69" t="str">
        <f>IF(I4&amp;K4="","",LOOKUP(I4&amp;K4,TabEvaluacion!$D$16:$D$40,TabEvaluacion!$C$16:$C$40))</f>
        <v>Moderada</v>
      </c>
      <c r="N4" s="65" t="s">
        <v>171</v>
      </c>
      <c r="O4" s="65" t="s">
        <v>74</v>
      </c>
      <c r="P4" s="65">
        <v>15</v>
      </c>
      <c r="Q4" s="65">
        <v>15</v>
      </c>
      <c r="R4" s="65">
        <v>20</v>
      </c>
      <c r="S4" s="65">
        <v>15</v>
      </c>
      <c r="T4" s="65">
        <v>15</v>
      </c>
      <c r="U4" s="70">
        <f t="shared" ref="U4:U23" si="0">(SUM(P4:T4))/100</f>
        <v>0.8</v>
      </c>
      <c r="V4" s="70">
        <f>(1-U4)</f>
        <v>0.19999999999999996</v>
      </c>
      <c r="W4" s="71">
        <f t="shared" ref="W4:W23" si="1">IF(V4=0,1,ROUNDUP((V4*L4),0))</f>
        <v>2</v>
      </c>
      <c r="X4" s="69" t="str">
        <f>IF(V4="","",LOOKUP(W4,TabEvaluacion!$E$16:$E$40,TabEvaluacion!$C$16:$C$40))</f>
        <v>Baja</v>
      </c>
      <c r="Y4" s="69" t="s">
        <v>152</v>
      </c>
      <c r="Z4" s="65" t="s">
        <v>177</v>
      </c>
      <c r="AA4" s="120">
        <v>1</v>
      </c>
      <c r="AB4" s="67"/>
      <c r="AC4" s="67"/>
      <c r="AD4" s="67"/>
      <c r="AE4" s="67"/>
      <c r="AF4" s="67"/>
      <c r="AG4" s="67"/>
    </row>
    <row r="5" spans="1:33" s="72" customFormat="1" ht="151.5" customHeight="1" x14ac:dyDescent="0.25">
      <c r="A5" s="64">
        <v>1</v>
      </c>
      <c r="B5" s="65" t="s">
        <v>129</v>
      </c>
      <c r="C5" s="65" t="s">
        <v>102</v>
      </c>
      <c r="D5" s="65" t="s">
        <v>158</v>
      </c>
      <c r="E5" s="65" t="s">
        <v>157</v>
      </c>
      <c r="F5" s="65" t="s">
        <v>160</v>
      </c>
      <c r="G5" s="65" t="s">
        <v>103</v>
      </c>
      <c r="H5" s="66" t="str">
        <f>+IF(G5="","",(LOOKUP($G5,Listas!$K$2:$K$6,Listas!$M$2:$M$6)))</f>
        <v>La actividad que conlleva el riesgo se ejecuta de 3 a 24 veces por año</v>
      </c>
      <c r="I5" s="67">
        <f>IF($G5="","",LOOKUP(G5,Listas!$K$2:$K$6,Listas!$Z$2:$Z$6))</f>
        <v>2</v>
      </c>
      <c r="J5" s="66" t="s">
        <v>176</v>
      </c>
      <c r="K5" s="68">
        <f>IF($J5="","",(LOOKUP($J5,Listas!$N$2:$N$6,Listas!$Z$2:$Z$6)))</f>
        <v>3</v>
      </c>
      <c r="L5" s="67">
        <f>IF($K5="","",$I5*$K5)</f>
        <v>6</v>
      </c>
      <c r="M5" s="69" t="str">
        <f>IF(I5&amp;K5="","",LOOKUP(I5&amp;K5,TabEvaluacion!$D$16:$D$40,TabEvaluacion!$C$16:$C$40))</f>
        <v>Moderada</v>
      </c>
      <c r="N5" s="65" t="s">
        <v>170</v>
      </c>
      <c r="O5" s="65" t="s">
        <v>74</v>
      </c>
      <c r="P5" s="65">
        <v>15</v>
      </c>
      <c r="Q5" s="65">
        <v>15</v>
      </c>
      <c r="R5" s="65">
        <v>20</v>
      </c>
      <c r="S5" s="65">
        <v>15</v>
      </c>
      <c r="T5" s="65">
        <v>15</v>
      </c>
      <c r="U5" s="70">
        <f t="shared" si="0"/>
        <v>0.8</v>
      </c>
      <c r="V5" s="70">
        <f>(1-U5)</f>
        <v>0.19999999999999996</v>
      </c>
      <c r="W5" s="71">
        <f t="shared" si="1"/>
        <v>2</v>
      </c>
      <c r="X5" s="69" t="str">
        <f>IF(V5="","",LOOKUP(W5,TabEvaluacion!$E$16:$E$40,TabEvaluacion!$C$16:$C$40))</f>
        <v>Baja</v>
      </c>
      <c r="Y5" s="69" t="s">
        <v>152</v>
      </c>
      <c r="Z5" s="65" t="s">
        <v>178</v>
      </c>
      <c r="AA5" s="120">
        <v>1</v>
      </c>
      <c r="AB5" s="67"/>
      <c r="AC5" s="67"/>
      <c r="AD5" s="67"/>
      <c r="AE5" s="67"/>
      <c r="AF5" s="67"/>
      <c r="AG5" s="67"/>
    </row>
    <row r="6" spans="1:33" ht="173.25" customHeight="1" x14ac:dyDescent="0.25">
      <c r="A6" s="56">
        <v>2</v>
      </c>
      <c r="B6" s="65" t="s">
        <v>129</v>
      </c>
      <c r="C6" s="47" t="s">
        <v>102</v>
      </c>
      <c r="D6" s="63" t="s">
        <v>168</v>
      </c>
      <c r="E6" s="47" t="s">
        <v>159</v>
      </c>
      <c r="F6" s="47" t="s">
        <v>169</v>
      </c>
      <c r="G6" s="47" t="s">
        <v>103</v>
      </c>
      <c r="H6" s="53" t="str">
        <f>+IF(G6="","",(LOOKUP($G6,Listas!$K$2:$K$6,Listas!$M$2:$M$6)))</f>
        <v>La actividad que conlleva el riesgo se ejecuta de 3 a 24 veces por año</v>
      </c>
      <c r="I6" s="54">
        <f>IF($G6="","",LOOKUP(G6,Listas!$K$2:$K$6,Listas!$Z$2:$Z$6))</f>
        <v>2</v>
      </c>
      <c r="J6" s="53" t="s">
        <v>176</v>
      </c>
      <c r="K6" s="55">
        <f>IF($J6="","",(LOOKUP($J6,Listas!$N$2:$N$6,Listas!$Z$2:$Z$6)))</f>
        <v>3</v>
      </c>
      <c r="L6" s="55">
        <f t="shared" ref="L6:L23" si="2">IF($K6="","",$I6*$K6)</f>
        <v>6</v>
      </c>
      <c r="M6" s="45" t="str">
        <f>IF(I6&amp;K6="","",LOOKUP(I6&amp;K6,TabEvaluacion!$D$16:$D$40,TabEvaluacion!$C$16:$C$40))</f>
        <v>Moderada</v>
      </c>
      <c r="N6" s="49" t="s">
        <v>174</v>
      </c>
      <c r="O6" s="65" t="s">
        <v>74</v>
      </c>
      <c r="P6" s="65">
        <v>15</v>
      </c>
      <c r="Q6" s="65">
        <v>15</v>
      </c>
      <c r="R6" s="65">
        <v>20</v>
      </c>
      <c r="S6" s="65">
        <v>15</v>
      </c>
      <c r="T6" s="65">
        <v>15</v>
      </c>
      <c r="U6" s="58">
        <f t="shared" si="0"/>
        <v>0.8</v>
      </c>
      <c r="V6" s="58">
        <f t="shared" ref="V6:V23" si="3">(1-U6)</f>
        <v>0.19999999999999996</v>
      </c>
      <c r="W6" s="48">
        <f t="shared" si="1"/>
        <v>2</v>
      </c>
      <c r="X6" s="45" t="str">
        <f>IF(V6="","",LOOKUP(W6,TabEvaluacion!$E$16:$E$40,TabEvaluacion!$C$16:$C$40))</f>
        <v>Baja</v>
      </c>
      <c r="Y6" s="69" t="s">
        <v>152</v>
      </c>
      <c r="Z6" s="47" t="s">
        <v>179</v>
      </c>
      <c r="AA6" s="121">
        <v>1</v>
      </c>
      <c r="AB6" s="54"/>
      <c r="AC6" s="54"/>
      <c r="AD6" s="54"/>
      <c r="AE6" s="54"/>
      <c r="AF6" s="54"/>
      <c r="AG6" s="54"/>
    </row>
    <row r="7" spans="1:33" ht="162.75" customHeight="1" x14ac:dyDescent="0.25">
      <c r="A7" s="56">
        <v>2</v>
      </c>
      <c r="B7" s="65" t="s">
        <v>129</v>
      </c>
      <c r="C7" s="47" t="s">
        <v>102</v>
      </c>
      <c r="D7" s="47" t="s">
        <v>172</v>
      </c>
      <c r="E7" s="49" t="s">
        <v>159</v>
      </c>
      <c r="F7" s="49" t="s">
        <v>169</v>
      </c>
      <c r="G7" s="47" t="s">
        <v>103</v>
      </c>
      <c r="H7" s="53" t="str">
        <f>+IF(G7="","",(LOOKUP($G7,Listas!$K$2:$K$6,Listas!$M$2:$M$6)))</f>
        <v>La actividad que conlleva el riesgo se ejecuta de 3 a 24 veces por año</v>
      </c>
      <c r="I7" s="54">
        <f>IF($G7="","",LOOKUP(G7,Listas!$K$2:$K$6,Listas!$Z$2:$Z$6))</f>
        <v>2</v>
      </c>
      <c r="J7" s="53" t="s">
        <v>176</v>
      </c>
      <c r="K7" s="55">
        <f>IF($J7="","",(LOOKUP($J7,Listas!$N$2:$N$6,Listas!$Z$2:$Z$6)))</f>
        <v>3</v>
      </c>
      <c r="L7" s="55">
        <f t="shared" si="2"/>
        <v>6</v>
      </c>
      <c r="M7" s="45" t="str">
        <f>IF(I7&amp;K7="","",LOOKUP(I7&amp;K7,TabEvaluacion!$D$16:$D$40,TabEvaluacion!$C$16:$C$40))</f>
        <v>Moderada</v>
      </c>
      <c r="N7" s="49" t="s">
        <v>173</v>
      </c>
      <c r="O7" s="65" t="s">
        <v>74</v>
      </c>
      <c r="P7" s="65">
        <v>15</v>
      </c>
      <c r="Q7" s="65">
        <v>15</v>
      </c>
      <c r="R7" s="65">
        <v>20</v>
      </c>
      <c r="S7" s="65">
        <v>15</v>
      </c>
      <c r="T7" s="65">
        <v>15</v>
      </c>
      <c r="U7" s="58">
        <f t="shared" si="0"/>
        <v>0.8</v>
      </c>
      <c r="V7" s="58">
        <f t="shared" si="3"/>
        <v>0.19999999999999996</v>
      </c>
      <c r="W7" s="48">
        <f t="shared" si="1"/>
        <v>2</v>
      </c>
      <c r="X7" s="45" t="str">
        <f>IF(V7="","",LOOKUP(W7,TabEvaluacion!$E$16:$E$40,TabEvaluacion!$C$16:$C$40))</f>
        <v>Baja</v>
      </c>
      <c r="Y7" s="69" t="s">
        <v>152</v>
      </c>
      <c r="Z7" s="47" t="s">
        <v>180</v>
      </c>
      <c r="AA7" s="121">
        <v>1</v>
      </c>
      <c r="AB7" s="54"/>
      <c r="AC7" s="54"/>
      <c r="AD7" s="54"/>
      <c r="AE7" s="54"/>
      <c r="AF7" s="54"/>
      <c r="AG7" s="54"/>
    </row>
    <row r="8" spans="1:33" ht="137.25" customHeight="1" x14ac:dyDescent="0.25">
      <c r="A8" s="56">
        <v>3</v>
      </c>
      <c r="B8" s="65" t="s">
        <v>129</v>
      </c>
      <c r="C8" s="47" t="s">
        <v>44</v>
      </c>
      <c r="D8" s="47" t="s">
        <v>161</v>
      </c>
      <c r="E8" s="47" t="s">
        <v>162</v>
      </c>
      <c r="F8" s="47" t="s">
        <v>166</v>
      </c>
      <c r="G8" s="47" t="s">
        <v>103</v>
      </c>
      <c r="H8" s="53" t="str">
        <f>+IF(G8="","",(LOOKUP($G8,Listas!$K$2:$K$6,Listas!$M$2:$M$6)))</f>
        <v>La actividad que conlleva el riesgo se ejecuta de 3 a 24 veces por año</v>
      </c>
      <c r="I8" s="54">
        <f>IF($G8="","",LOOKUP(G8,Listas!$K$2:$K$6,Listas!$Z$2:$Z$6))</f>
        <v>2</v>
      </c>
      <c r="J8" s="53" t="s">
        <v>175</v>
      </c>
      <c r="K8" s="55">
        <f>IF($J8="","",(LOOKUP($J8,Listas!$N$2:$N$6,Listas!$Z$2:$Z$6)))</f>
        <v>4</v>
      </c>
      <c r="L8" s="55">
        <f t="shared" si="2"/>
        <v>8</v>
      </c>
      <c r="M8" s="45" t="str">
        <f>IF(I8&amp;K8="","",LOOKUP(I8&amp;K8,TabEvaluacion!$D$16:$D$40,TabEvaluacion!$C$16:$C$40))</f>
        <v>Alta</v>
      </c>
      <c r="N8" s="49" t="s">
        <v>167</v>
      </c>
      <c r="O8" s="65" t="s">
        <v>74</v>
      </c>
      <c r="P8" s="65">
        <v>15</v>
      </c>
      <c r="Q8" s="65">
        <v>15</v>
      </c>
      <c r="R8" s="65">
        <v>20</v>
      </c>
      <c r="S8" s="65">
        <v>15</v>
      </c>
      <c r="T8" s="65">
        <v>15</v>
      </c>
      <c r="U8" s="58">
        <f t="shared" si="0"/>
        <v>0.8</v>
      </c>
      <c r="V8" s="58">
        <f t="shared" si="3"/>
        <v>0.19999999999999996</v>
      </c>
      <c r="W8" s="48">
        <f t="shared" si="1"/>
        <v>2</v>
      </c>
      <c r="X8" s="45" t="str">
        <f>IF(V8="","",LOOKUP(W8,TabEvaluacion!$E$16:$E$40,TabEvaluacion!$C$16:$C$40))</f>
        <v>Baja</v>
      </c>
      <c r="Y8" s="69" t="s">
        <v>152</v>
      </c>
      <c r="Z8" s="47" t="s">
        <v>181</v>
      </c>
      <c r="AA8" s="121">
        <v>1</v>
      </c>
      <c r="AB8" s="54"/>
      <c r="AC8" s="54"/>
      <c r="AD8" s="54"/>
      <c r="AE8" s="54"/>
      <c r="AF8" s="54"/>
      <c r="AG8" s="54"/>
    </row>
    <row r="9" spans="1:33" ht="15.75" x14ac:dyDescent="0.25">
      <c r="A9" s="56">
        <v>4</v>
      </c>
      <c r="B9" s="65"/>
      <c r="C9" s="47"/>
      <c r="D9" s="47"/>
      <c r="E9" s="49"/>
      <c r="F9" s="49"/>
      <c r="G9" s="47"/>
      <c r="H9" s="53" t="str">
        <f>+IF(G9="","",(LOOKUP($G9,Listas!$K$2:$K$6,Listas!$M$2:$M$6)))</f>
        <v/>
      </c>
      <c r="I9" s="54" t="str">
        <f>IF($G9="","",LOOKUP(G9,Listas!$K$2:$K$6,Listas!$Z$2:$Z$6))</f>
        <v/>
      </c>
      <c r="J9" s="53"/>
      <c r="K9" s="55" t="str">
        <f>IF($J9="","",(LOOKUP($J9,Listas!$N$2:$N$6,Listas!$Z$2:$Z$6)))</f>
        <v/>
      </c>
      <c r="L9" s="55" t="str">
        <f t="shared" si="2"/>
        <v/>
      </c>
      <c r="M9" s="45" t="str">
        <f>IF(I9&amp;K9="","",LOOKUP(I9&amp;K9,TabEvaluacion!$D$16:$D$40,TabEvaluacion!$C$16:$C$40))</f>
        <v/>
      </c>
      <c r="N9" s="49"/>
      <c r="O9" s="65"/>
      <c r="P9" s="65"/>
      <c r="Q9" s="65"/>
      <c r="R9" s="65"/>
      <c r="S9" s="65"/>
      <c r="T9" s="65"/>
      <c r="U9" s="58">
        <f t="shared" si="0"/>
        <v>0</v>
      </c>
      <c r="V9" s="58">
        <f t="shared" si="3"/>
        <v>1</v>
      </c>
      <c r="W9" s="48" t="e">
        <f t="shared" si="1"/>
        <v>#VALUE!</v>
      </c>
      <c r="X9" s="45" t="e">
        <f>IF(V9="","",LOOKUP(W9,TabEvaluacion!$E$16:$E$40,TabEvaluacion!$C$16:$C$40))</f>
        <v>#VALUE!</v>
      </c>
      <c r="Y9" s="69"/>
      <c r="Z9" s="54"/>
      <c r="AA9" s="54"/>
      <c r="AB9" s="54"/>
      <c r="AC9" s="54"/>
      <c r="AD9" s="54"/>
      <c r="AE9" s="54"/>
      <c r="AF9" s="54"/>
      <c r="AG9" s="54"/>
    </row>
    <row r="10" spans="1:33" ht="15.75" x14ac:dyDescent="0.25">
      <c r="A10" s="56">
        <v>5</v>
      </c>
      <c r="B10" s="65"/>
      <c r="C10" s="47"/>
      <c r="D10" s="47"/>
      <c r="E10" s="49"/>
      <c r="F10" s="49"/>
      <c r="G10" s="49"/>
      <c r="H10" s="53" t="str">
        <f>+IF(G10="","",(LOOKUP($G10,Listas!$K$2:$K$6,Listas!$M$2:$M$6)))</f>
        <v/>
      </c>
      <c r="I10" s="54" t="str">
        <f>IF($G10="","",LOOKUP(G10,Listas!$K$2:$K$6,Listas!$Z$2:$Z$6))</f>
        <v/>
      </c>
      <c r="J10" s="56"/>
      <c r="K10" s="55" t="str">
        <f>IF($J10="","",(LOOKUP($J10,Listas!$N$2:$N$6,Listas!$Z$2:$Z$6)))</f>
        <v/>
      </c>
      <c r="L10" s="55" t="str">
        <f t="shared" si="2"/>
        <v/>
      </c>
      <c r="M10" s="45" t="str">
        <f>IF(I10&amp;K10="","",LOOKUP(I10&amp;K10,TabEvaluacion!$D$16:$D$40,TabEvaluacion!$C$16:$C$40))</f>
        <v/>
      </c>
      <c r="N10" s="49"/>
      <c r="O10" s="65"/>
      <c r="P10" s="65"/>
      <c r="Q10" s="65"/>
      <c r="R10" s="65"/>
      <c r="S10" s="65"/>
      <c r="T10" s="65"/>
      <c r="U10" s="58">
        <f t="shared" si="0"/>
        <v>0</v>
      </c>
      <c r="V10" s="58">
        <f t="shared" si="3"/>
        <v>1</v>
      </c>
      <c r="W10" s="48" t="e">
        <f t="shared" si="1"/>
        <v>#VALUE!</v>
      </c>
      <c r="X10" s="45" t="e">
        <f>IF(V10="","",LOOKUP(W10,TabEvaluacion!$E$16:$E$40,TabEvaluacion!$C$16:$C$40))</f>
        <v>#VALUE!</v>
      </c>
      <c r="Y10" s="69"/>
      <c r="Z10" s="54"/>
      <c r="AA10" s="54"/>
      <c r="AB10" s="54"/>
      <c r="AC10" s="54"/>
      <c r="AD10" s="54"/>
      <c r="AE10" s="54"/>
      <c r="AF10" s="54"/>
      <c r="AG10" s="54"/>
    </row>
    <row r="11" spans="1:33" ht="15.75" x14ac:dyDescent="0.25">
      <c r="A11" s="56">
        <v>6</v>
      </c>
      <c r="B11" s="65"/>
      <c r="C11" s="47"/>
      <c r="D11" s="47"/>
      <c r="E11" s="57"/>
      <c r="F11" s="57"/>
      <c r="G11" s="47"/>
      <c r="H11" s="53" t="str">
        <f>+IF(G11="","",(LOOKUP($G11,Listas!$K$2:$K$6,Listas!$M$2:$M$6)))</f>
        <v/>
      </c>
      <c r="I11" s="54" t="str">
        <f>IF($G11="","",LOOKUP(G11,Listas!$K$2:$K$6,Listas!$Z$2:$Z$6))</f>
        <v/>
      </c>
      <c r="J11" s="53"/>
      <c r="K11" s="55" t="str">
        <f>IF($J11="","",(LOOKUP($J11,Listas!$N$2:$N$6,Listas!$Z$2:$Z$6)))</f>
        <v/>
      </c>
      <c r="L11" s="55" t="str">
        <f t="shared" si="2"/>
        <v/>
      </c>
      <c r="M11" s="45" t="str">
        <f>IF(I11&amp;K11="","",LOOKUP(I11&amp;K11,TabEvaluacion!$D$16:$D$40,TabEvaluacion!$C$16:$C$40))</f>
        <v/>
      </c>
      <c r="N11" s="49"/>
      <c r="O11" s="65"/>
      <c r="P11" s="65"/>
      <c r="Q11" s="65"/>
      <c r="R11" s="65"/>
      <c r="S11" s="65"/>
      <c r="T11" s="65"/>
      <c r="U11" s="58">
        <f t="shared" si="0"/>
        <v>0</v>
      </c>
      <c r="V11" s="58">
        <f t="shared" si="3"/>
        <v>1</v>
      </c>
      <c r="W11" s="48" t="e">
        <f t="shared" si="1"/>
        <v>#VALUE!</v>
      </c>
      <c r="X11" s="45" t="e">
        <f>IF(V11="","",LOOKUP(W11,TabEvaluacion!$E$16:$E$40,TabEvaluacion!$C$16:$C$40))</f>
        <v>#VALUE!</v>
      </c>
      <c r="Y11" s="69"/>
      <c r="Z11" s="54"/>
      <c r="AA11" s="54"/>
      <c r="AB11" s="54"/>
      <c r="AC11" s="54"/>
      <c r="AD11" s="54"/>
      <c r="AE11" s="54"/>
      <c r="AF11" s="54"/>
      <c r="AG11" s="54"/>
    </row>
    <row r="12" spans="1:33" ht="15.75" x14ac:dyDescent="0.25">
      <c r="A12" s="56">
        <f t="shared" ref="A12:A23" si="4">A11+1</f>
        <v>7</v>
      </c>
      <c r="B12" s="65"/>
      <c r="C12" s="47"/>
      <c r="D12" s="47"/>
      <c r="E12" s="47"/>
      <c r="F12" s="47"/>
      <c r="G12" s="47"/>
      <c r="H12" s="53" t="str">
        <f>+IF(G12="","",(LOOKUP($G12,Listas!$K$2:$K$6,Listas!$M$2:$M$6)))</f>
        <v/>
      </c>
      <c r="I12" s="54" t="str">
        <f>IF($G12="","",LOOKUP(G12,Listas!$K$2:$K$6,Listas!$Z$2:$Z$6))</f>
        <v/>
      </c>
      <c r="J12" s="53"/>
      <c r="K12" s="55" t="str">
        <f>IF($J12="","",(LOOKUP($J12,Listas!$N$2:$N$6,Listas!$Z$2:$Z$6)))</f>
        <v/>
      </c>
      <c r="L12" s="55" t="str">
        <f t="shared" si="2"/>
        <v/>
      </c>
      <c r="M12" s="45" t="str">
        <f>IF(I12&amp;K12="","",LOOKUP(I12&amp;K12,TabEvaluacion!$D$16:$D$40,TabEvaluacion!$C$16:$C$40))</f>
        <v/>
      </c>
      <c r="N12" s="49"/>
      <c r="O12" s="65"/>
      <c r="P12" s="65"/>
      <c r="Q12" s="65"/>
      <c r="R12" s="65"/>
      <c r="S12" s="65"/>
      <c r="T12" s="65"/>
      <c r="U12" s="58">
        <f t="shared" si="0"/>
        <v>0</v>
      </c>
      <c r="V12" s="58">
        <f t="shared" si="3"/>
        <v>1</v>
      </c>
      <c r="W12" s="48" t="e">
        <f t="shared" si="1"/>
        <v>#VALUE!</v>
      </c>
      <c r="X12" s="45" t="e">
        <f>IF(V12="","",LOOKUP(W12,TabEvaluacion!$E$16:$E$40,TabEvaluacion!$C$16:$C$40))</f>
        <v>#VALUE!</v>
      </c>
      <c r="Y12" s="69"/>
      <c r="Z12" s="54"/>
      <c r="AA12" s="54"/>
      <c r="AB12" s="54"/>
      <c r="AC12" s="54"/>
      <c r="AD12" s="54"/>
      <c r="AE12" s="54"/>
      <c r="AF12" s="54"/>
      <c r="AG12" s="54"/>
    </row>
    <row r="13" spans="1:33" ht="15.75" x14ac:dyDescent="0.25">
      <c r="A13" s="56">
        <f t="shared" si="4"/>
        <v>8</v>
      </c>
      <c r="B13" s="65"/>
      <c r="C13" s="47"/>
      <c r="D13" s="47"/>
      <c r="E13" s="47"/>
      <c r="F13" s="47"/>
      <c r="G13" s="47"/>
      <c r="H13" s="53" t="str">
        <f>+IF(G13="","",(LOOKUP($G13,Listas!$K$2:$K$6,Listas!$M$2:$M$6)))</f>
        <v/>
      </c>
      <c r="I13" s="54" t="str">
        <f>IF($G13="","",LOOKUP(G13,Listas!$K$2:$K$6,Listas!$Z$2:$Z$6))</f>
        <v/>
      </c>
      <c r="J13" s="53"/>
      <c r="K13" s="55" t="str">
        <f>IF($J13="","",(LOOKUP($J13,Listas!$N$2:$N$6,Listas!$Z$2:$Z$6)))</f>
        <v/>
      </c>
      <c r="L13" s="55" t="str">
        <f t="shared" si="2"/>
        <v/>
      </c>
      <c r="M13" s="45" t="str">
        <f>IF(I13&amp;K13="","",LOOKUP(I13&amp;K13,TabEvaluacion!$D$16:$D$40,TabEvaluacion!$C$16:$C$40))</f>
        <v/>
      </c>
      <c r="N13" s="49"/>
      <c r="O13" s="65"/>
      <c r="P13" s="65"/>
      <c r="Q13" s="65"/>
      <c r="R13" s="65"/>
      <c r="S13" s="65"/>
      <c r="T13" s="65"/>
      <c r="U13" s="58">
        <f t="shared" si="0"/>
        <v>0</v>
      </c>
      <c r="V13" s="58">
        <f t="shared" si="3"/>
        <v>1</v>
      </c>
      <c r="W13" s="48" t="e">
        <f t="shared" si="1"/>
        <v>#VALUE!</v>
      </c>
      <c r="X13" s="45" t="e">
        <f>IF(V13="","",LOOKUP(W13,TabEvaluacion!$E$16:$E$40,TabEvaluacion!$C$16:$C$40))</f>
        <v>#VALUE!</v>
      </c>
      <c r="Y13" s="69"/>
      <c r="Z13" s="54"/>
      <c r="AA13" s="54"/>
      <c r="AB13" s="54"/>
      <c r="AC13" s="54"/>
      <c r="AD13" s="54"/>
      <c r="AE13" s="54"/>
      <c r="AF13" s="54"/>
      <c r="AG13" s="54"/>
    </row>
    <row r="14" spans="1:33" ht="15.75" x14ac:dyDescent="0.25">
      <c r="A14" s="56">
        <f t="shared" si="4"/>
        <v>9</v>
      </c>
      <c r="B14" s="65"/>
      <c r="C14" s="47"/>
      <c r="D14" s="47"/>
      <c r="E14" s="49"/>
      <c r="F14" s="49"/>
      <c r="G14" s="47"/>
      <c r="H14" s="53" t="str">
        <f>+IF(G14="","",(LOOKUP($G14,Listas!$K$2:$K$6,Listas!$M$2:$M$6)))</f>
        <v/>
      </c>
      <c r="I14" s="54" t="str">
        <f>IF($G14="","",LOOKUP(G14,Listas!$K$2:$K$6,Listas!$Z$2:$Z$6))</f>
        <v/>
      </c>
      <c r="J14" s="53"/>
      <c r="K14" s="55" t="str">
        <f>IF($J14="","",(LOOKUP($J14,Listas!$N$2:$N$6,Listas!$Z$2:$Z$6)))</f>
        <v/>
      </c>
      <c r="L14" s="55" t="str">
        <f t="shared" si="2"/>
        <v/>
      </c>
      <c r="M14" s="45" t="str">
        <f>IF(I14&amp;K14="","",LOOKUP(I14&amp;K14,TabEvaluacion!$D$16:$D$40,TabEvaluacion!$C$16:$C$40))</f>
        <v/>
      </c>
      <c r="N14" s="49"/>
      <c r="O14" s="65"/>
      <c r="P14" s="65"/>
      <c r="Q14" s="65"/>
      <c r="R14" s="65"/>
      <c r="S14" s="65"/>
      <c r="T14" s="65"/>
      <c r="U14" s="58">
        <f t="shared" si="0"/>
        <v>0</v>
      </c>
      <c r="V14" s="58">
        <f t="shared" si="3"/>
        <v>1</v>
      </c>
      <c r="W14" s="48" t="e">
        <f t="shared" si="1"/>
        <v>#VALUE!</v>
      </c>
      <c r="X14" s="45" t="e">
        <f>IF(V14="","",LOOKUP(W14,TabEvaluacion!$E$16:$E$40,TabEvaluacion!$C$16:$C$40))</f>
        <v>#VALUE!</v>
      </c>
      <c r="Y14" s="69"/>
      <c r="Z14" s="54"/>
      <c r="AA14" s="54"/>
      <c r="AB14" s="54"/>
      <c r="AC14" s="54"/>
      <c r="AD14" s="54"/>
      <c r="AE14" s="54"/>
      <c r="AF14" s="54"/>
      <c r="AG14" s="54"/>
    </row>
    <row r="15" spans="1:33" ht="15.75" x14ac:dyDescent="0.25">
      <c r="A15" s="56">
        <f t="shared" si="4"/>
        <v>10</v>
      </c>
      <c r="B15" s="65"/>
      <c r="C15" s="47"/>
      <c r="D15" s="47"/>
      <c r="E15" s="49"/>
      <c r="F15" s="49"/>
      <c r="G15" s="47"/>
      <c r="H15" s="53" t="str">
        <f>+IF(G15="","",(LOOKUP($G15,Listas!$K$2:$K$6,Listas!$M$2:$M$6)))</f>
        <v/>
      </c>
      <c r="I15" s="54" t="str">
        <f>IF($G15="","",LOOKUP(G15,Listas!$K$2:$K$6,Listas!$Z$2:$Z$6))</f>
        <v/>
      </c>
      <c r="J15" s="53"/>
      <c r="K15" s="55" t="str">
        <f>IF($J15="","",(LOOKUP($J15,Listas!$N$2:$N$6,Listas!$Z$2:$Z$6)))</f>
        <v/>
      </c>
      <c r="L15" s="55" t="str">
        <f t="shared" si="2"/>
        <v/>
      </c>
      <c r="M15" s="45" t="str">
        <f>IF(I15&amp;K15="","",LOOKUP(I15&amp;K15,TabEvaluacion!$D$16:$D$40,TabEvaluacion!$C$16:$C$40))</f>
        <v/>
      </c>
      <c r="N15" s="49"/>
      <c r="O15" s="65"/>
      <c r="P15" s="65"/>
      <c r="Q15" s="65"/>
      <c r="R15" s="65"/>
      <c r="S15" s="65"/>
      <c r="T15" s="65"/>
      <c r="U15" s="58">
        <f t="shared" si="0"/>
        <v>0</v>
      </c>
      <c r="V15" s="58">
        <f t="shared" si="3"/>
        <v>1</v>
      </c>
      <c r="W15" s="48" t="e">
        <f t="shared" si="1"/>
        <v>#VALUE!</v>
      </c>
      <c r="X15" s="45" t="e">
        <f>IF(V15="","",LOOKUP(W15,TabEvaluacion!$E$16:$E$40,TabEvaluacion!$C$16:$C$40))</f>
        <v>#VALUE!</v>
      </c>
      <c r="Y15" s="69"/>
      <c r="Z15" s="54"/>
      <c r="AA15" s="54"/>
      <c r="AB15" s="54"/>
      <c r="AC15" s="54"/>
      <c r="AD15" s="54"/>
      <c r="AE15" s="54"/>
      <c r="AF15" s="54"/>
      <c r="AG15" s="54"/>
    </row>
    <row r="16" spans="1:33" ht="15.75" x14ac:dyDescent="0.25">
      <c r="A16" s="56">
        <f t="shared" si="4"/>
        <v>11</v>
      </c>
      <c r="B16" s="65"/>
      <c r="C16" s="47"/>
      <c r="D16" s="47"/>
      <c r="E16" s="47"/>
      <c r="F16" s="47"/>
      <c r="G16" s="47"/>
      <c r="H16" s="53" t="str">
        <f>+IF(G16="","",(LOOKUP($G16,Listas!$K$2:$K$6,Listas!$M$2:$M$6)))</f>
        <v/>
      </c>
      <c r="I16" s="54" t="str">
        <f>IF($G16="","",LOOKUP(G16,Listas!$K$2:$K$6,Listas!$Z$2:$Z$6))</f>
        <v/>
      </c>
      <c r="J16" s="53"/>
      <c r="K16" s="55" t="str">
        <f>IF($J16="","",(LOOKUP($J16,Listas!$N$2:$N$6,Listas!$Z$2:$Z$6)))</f>
        <v/>
      </c>
      <c r="L16" s="55" t="str">
        <f t="shared" si="2"/>
        <v/>
      </c>
      <c r="M16" s="45" t="str">
        <f>IF(I16&amp;K16="","",LOOKUP(I16&amp;K16,TabEvaluacion!$D$16:$D$40,TabEvaluacion!$C$16:$C$40))</f>
        <v/>
      </c>
      <c r="N16" s="49"/>
      <c r="O16" s="65"/>
      <c r="P16" s="65"/>
      <c r="Q16" s="65"/>
      <c r="R16" s="65"/>
      <c r="S16" s="65"/>
      <c r="T16" s="65"/>
      <c r="U16" s="58">
        <f t="shared" si="0"/>
        <v>0</v>
      </c>
      <c r="V16" s="58">
        <f t="shared" si="3"/>
        <v>1</v>
      </c>
      <c r="W16" s="48" t="e">
        <f t="shared" si="1"/>
        <v>#VALUE!</v>
      </c>
      <c r="X16" s="45" t="e">
        <f>IF(V16="","",LOOKUP(W16,TabEvaluacion!$E$16:$E$40,TabEvaluacion!$C$16:$C$40))</f>
        <v>#VALUE!</v>
      </c>
      <c r="Y16" s="69"/>
      <c r="Z16" s="54"/>
      <c r="AA16" s="54"/>
      <c r="AB16" s="54"/>
      <c r="AC16" s="54"/>
      <c r="AD16" s="54"/>
      <c r="AE16" s="54"/>
      <c r="AF16" s="54"/>
      <c r="AG16" s="54"/>
    </row>
    <row r="17" spans="1:33" ht="15.75" x14ac:dyDescent="0.25">
      <c r="A17" s="56">
        <f t="shared" si="4"/>
        <v>12</v>
      </c>
      <c r="B17" s="65"/>
      <c r="C17" s="47"/>
      <c r="D17" s="47"/>
      <c r="E17" s="47"/>
      <c r="F17" s="47"/>
      <c r="G17" s="47"/>
      <c r="H17" s="53" t="str">
        <f>+IF(G17="","",(LOOKUP($G17,Listas!$K$2:$K$6,Listas!$M$2:$M$6)))</f>
        <v/>
      </c>
      <c r="I17" s="54" t="str">
        <f>IF($G17="","",LOOKUP(G17,Listas!$K$2:$K$6,Listas!$Z$2:$Z$6))</f>
        <v/>
      </c>
      <c r="J17" s="53"/>
      <c r="K17" s="55" t="str">
        <f>IF($J17="","",(LOOKUP($J17,Listas!$N$2:$N$6,Listas!$Z$2:$Z$6)))</f>
        <v/>
      </c>
      <c r="L17" s="55" t="str">
        <f t="shared" si="2"/>
        <v/>
      </c>
      <c r="M17" s="45" t="str">
        <f>IF(I17&amp;K17="","",LOOKUP(I17&amp;K17,TabEvaluacion!$D$16:$D$40,TabEvaluacion!$C$16:$C$40))</f>
        <v/>
      </c>
      <c r="N17" s="49"/>
      <c r="O17" s="65"/>
      <c r="P17" s="65"/>
      <c r="Q17" s="65"/>
      <c r="R17" s="65"/>
      <c r="S17" s="65"/>
      <c r="T17" s="65"/>
      <c r="U17" s="58">
        <f t="shared" si="0"/>
        <v>0</v>
      </c>
      <c r="V17" s="58">
        <f t="shared" si="3"/>
        <v>1</v>
      </c>
      <c r="W17" s="48" t="e">
        <f t="shared" si="1"/>
        <v>#VALUE!</v>
      </c>
      <c r="X17" s="45" t="e">
        <f>IF(V17="","",LOOKUP(W17,TabEvaluacion!$E$16:$E$40,TabEvaluacion!$C$16:$C$40))</f>
        <v>#VALUE!</v>
      </c>
      <c r="Y17" s="69"/>
      <c r="Z17" s="54"/>
      <c r="AA17" s="54"/>
      <c r="AB17" s="54"/>
      <c r="AC17" s="54"/>
      <c r="AD17" s="54"/>
      <c r="AE17" s="54"/>
      <c r="AF17" s="54"/>
      <c r="AG17" s="54"/>
    </row>
    <row r="18" spans="1:33" ht="15.75" x14ac:dyDescent="0.25">
      <c r="A18" s="56">
        <f t="shared" si="4"/>
        <v>13</v>
      </c>
      <c r="B18" s="65"/>
      <c r="C18" s="47"/>
      <c r="D18" s="47"/>
      <c r="E18" s="47"/>
      <c r="F18" s="47"/>
      <c r="G18" s="47"/>
      <c r="H18" s="53" t="str">
        <f>+IF(G18="","",(LOOKUP($G18,Listas!$K$2:$K$6,Listas!$M$2:$M$6)))</f>
        <v/>
      </c>
      <c r="I18" s="54" t="str">
        <f>IF($G18="","",LOOKUP(G18,Listas!$K$2:$K$6,Listas!$Z$2:$Z$6))</f>
        <v/>
      </c>
      <c r="J18" s="53"/>
      <c r="K18" s="55" t="str">
        <f>IF($J18="","",(LOOKUP($J18,Listas!$N$2:$N$6,Listas!$Z$2:$Z$6)))</f>
        <v/>
      </c>
      <c r="L18" s="55" t="str">
        <f t="shared" si="2"/>
        <v/>
      </c>
      <c r="M18" s="45" t="str">
        <f>IF(I18&amp;K18="","",LOOKUP(I18&amp;K18,TabEvaluacion!$D$16:$D$40,TabEvaluacion!$C$16:$C$40))</f>
        <v/>
      </c>
      <c r="N18" s="49"/>
      <c r="O18" s="65"/>
      <c r="P18" s="65"/>
      <c r="Q18" s="65"/>
      <c r="R18" s="65"/>
      <c r="S18" s="65"/>
      <c r="T18" s="65"/>
      <c r="U18" s="58">
        <f t="shared" si="0"/>
        <v>0</v>
      </c>
      <c r="V18" s="58">
        <f t="shared" si="3"/>
        <v>1</v>
      </c>
      <c r="W18" s="48" t="e">
        <f t="shared" si="1"/>
        <v>#VALUE!</v>
      </c>
      <c r="X18" s="45" t="e">
        <f>IF(V18="","",LOOKUP(W18,TabEvaluacion!$E$16:$E$40,TabEvaluacion!$C$16:$C$40))</f>
        <v>#VALUE!</v>
      </c>
      <c r="Y18" s="69"/>
      <c r="Z18" s="54"/>
      <c r="AA18" s="54"/>
      <c r="AB18" s="54"/>
      <c r="AC18" s="54"/>
      <c r="AD18" s="54"/>
      <c r="AE18" s="54"/>
      <c r="AF18" s="54"/>
      <c r="AG18" s="54"/>
    </row>
    <row r="19" spans="1:33" ht="15.75" x14ac:dyDescent="0.25">
      <c r="A19" s="56">
        <f t="shared" si="4"/>
        <v>14</v>
      </c>
      <c r="B19" s="65"/>
      <c r="C19" s="47"/>
      <c r="D19" s="47"/>
      <c r="E19" s="47"/>
      <c r="F19" s="47"/>
      <c r="G19" s="47"/>
      <c r="H19" s="53" t="str">
        <f>+IF(G19="","",(LOOKUP($G19,Listas!$K$2:$K$6,Listas!$M$2:$M$6)))</f>
        <v/>
      </c>
      <c r="I19" s="54" t="str">
        <f>IF($G19="","",LOOKUP(G19,Listas!$K$2:$K$6,Listas!$Z$2:$Z$6))</f>
        <v/>
      </c>
      <c r="J19" s="53"/>
      <c r="K19" s="55" t="str">
        <f>IF($J19="","",(LOOKUP($J19,Listas!$N$2:$N$6,Listas!$Z$2:$Z$6)))</f>
        <v/>
      </c>
      <c r="L19" s="55" t="str">
        <f t="shared" si="2"/>
        <v/>
      </c>
      <c r="M19" s="45" t="str">
        <f>IF(I19&amp;K19="","",LOOKUP(I19&amp;K19,TabEvaluacion!$D$16:$D$40,TabEvaluacion!$C$16:$C$40))</f>
        <v/>
      </c>
      <c r="N19" s="49"/>
      <c r="O19" s="65"/>
      <c r="P19" s="65"/>
      <c r="Q19" s="65"/>
      <c r="R19" s="65"/>
      <c r="S19" s="65"/>
      <c r="T19" s="65"/>
      <c r="U19" s="58">
        <f t="shared" si="0"/>
        <v>0</v>
      </c>
      <c r="V19" s="58">
        <f t="shared" si="3"/>
        <v>1</v>
      </c>
      <c r="W19" s="48" t="e">
        <f t="shared" si="1"/>
        <v>#VALUE!</v>
      </c>
      <c r="X19" s="45" t="e">
        <f>IF(V19="","",LOOKUP(W19,TabEvaluacion!$E$16:$E$40,TabEvaluacion!$C$16:$C$40))</f>
        <v>#VALUE!</v>
      </c>
      <c r="Y19" s="69"/>
      <c r="Z19" s="54"/>
      <c r="AA19" s="54"/>
      <c r="AB19" s="54"/>
      <c r="AC19" s="54"/>
      <c r="AD19" s="54"/>
      <c r="AE19" s="54"/>
      <c r="AF19" s="54"/>
      <c r="AG19" s="54"/>
    </row>
    <row r="20" spans="1:33" ht="15.75" x14ac:dyDescent="0.25">
      <c r="A20" s="56">
        <f t="shared" si="4"/>
        <v>15</v>
      </c>
      <c r="B20" s="65"/>
      <c r="C20" s="47"/>
      <c r="D20" s="47"/>
      <c r="E20" s="47"/>
      <c r="F20" s="47"/>
      <c r="G20" s="47"/>
      <c r="H20" s="53" t="str">
        <f>+IF(G20="","",(LOOKUP($G20,Listas!$K$2:$K$6,Listas!$M$2:$M$6)))</f>
        <v/>
      </c>
      <c r="I20" s="54" t="str">
        <f>IF($G20="","",LOOKUP(G20,Listas!$K$2:$K$6,Listas!$Z$2:$Z$6))</f>
        <v/>
      </c>
      <c r="J20" s="53"/>
      <c r="K20" s="55" t="str">
        <f>IF($J20="","",(LOOKUP($J20,Listas!$N$2:$N$6,Listas!$Z$2:$Z$6)))</f>
        <v/>
      </c>
      <c r="L20" s="55" t="str">
        <f t="shared" si="2"/>
        <v/>
      </c>
      <c r="M20" s="45" t="str">
        <f>IF(I20&amp;K20="","",LOOKUP(I20&amp;K20,TabEvaluacion!$D$16:$D$40,TabEvaluacion!$C$16:$C$40))</f>
        <v/>
      </c>
      <c r="N20" s="47"/>
      <c r="O20" s="65"/>
      <c r="P20" s="65"/>
      <c r="Q20" s="65"/>
      <c r="R20" s="65"/>
      <c r="S20" s="65"/>
      <c r="T20" s="65"/>
      <c r="U20" s="58">
        <f t="shared" si="0"/>
        <v>0</v>
      </c>
      <c r="V20" s="58">
        <f t="shared" si="3"/>
        <v>1</v>
      </c>
      <c r="W20" s="48" t="e">
        <f t="shared" si="1"/>
        <v>#VALUE!</v>
      </c>
      <c r="X20" s="45" t="e">
        <f>IF(V20="","",LOOKUP(W20,TabEvaluacion!$E$16:$E$40,TabEvaluacion!$C$16:$C$40))</f>
        <v>#VALUE!</v>
      </c>
      <c r="Y20" s="69"/>
      <c r="Z20" s="54"/>
      <c r="AA20" s="54"/>
      <c r="AB20" s="54"/>
      <c r="AC20" s="54"/>
      <c r="AD20" s="54"/>
      <c r="AE20" s="54"/>
      <c r="AF20" s="54"/>
      <c r="AG20" s="54"/>
    </row>
    <row r="21" spans="1:33" ht="15.75" x14ac:dyDescent="0.25">
      <c r="A21" s="56">
        <f t="shared" si="4"/>
        <v>16</v>
      </c>
      <c r="B21" s="65"/>
      <c r="C21" s="47"/>
      <c r="D21" s="47"/>
      <c r="E21" s="49"/>
      <c r="F21" s="49"/>
      <c r="G21" s="49"/>
      <c r="H21" s="53" t="str">
        <f>+IF(G21="","",(LOOKUP($G21,Listas!$K$2:$K$6,Listas!$M$2:$M$6)))</f>
        <v/>
      </c>
      <c r="I21" s="54" t="str">
        <f>IF($G21="","",LOOKUP(G21,Listas!$K$2:$K$6,Listas!$Z$2:$Z$6))</f>
        <v/>
      </c>
      <c r="J21" s="56"/>
      <c r="K21" s="55" t="str">
        <f>IF($J21="","",(LOOKUP($J21,Listas!$N$2:$N$6,Listas!$Z$2:$Z$6)))</f>
        <v/>
      </c>
      <c r="L21" s="55" t="str">
        <f t="shared" si="2"/>
        <v/>
      </c>
      <c r="M21" s="45" t="str">
        <f>IF(I21&amp;K21="","",LOOKUP(I21&amp;K21,TabEvaluacion!$D$16:$D$40,TabEvaluacion!$C$16:$C$40))</f>
        <v/>
      </c>
      <c r="N21" s="49"/>
      <c r="O21" s="65"/>
      <c r="P21" s="65"/>
      <c r="Q21" s="65"/>
      <c r="R21" s="65"/>
      <c r="S21" s="65"/>
      <c r="T21" s="65"/>
      <c r="U21" s="58">
        <f t="shared" si="0"/>
        <v>0</v>
      </c>
      <c r="V21" s="58">
        <f t="shared" si="3"/>
        <v>1</v>
      </c>
      <c r="W21" s="48" t="e">
        <f t="shared" si="1"/>
        <v>#VALUE!</v>
      </c>
      <c r="X21" s="45" t="e">
        <f>IF(V21="","",LOOKUP(W21,TabEvaluacion!$E$16:$E$40,TabEvaluacion!$C$16:$C$40))</f>
        <v>#VALUE!</v>
      </c>
      <c r="Y21" s="69"/>
      <c r="Z21" s="54"/>
      <c r="AA21" s="54"/>
      <c r="AB21" s="54"/>
      <c r="AC21" s="54"/>
      <c r="AD21" s="54"/>
      <c r="AE21" s="54"/>
      <c r="AF21" s="54"/>
      <c r="AG21" s="54"/>
    </row>
    <row r="22" spans="1:33" ht="15.75" x14ac:dyDescent="0.25">
      <c r="A22" s="56">
        <f t="shared" si="4"/>
        <v>17</v>
      </c>
      <c r="B22" s="65"/>
      <c r="C22" s="47"/>
      <c r="D22" s="47"/>
      <c r="E22" s="57"/>
      <c r="F22" s="57"/>
      <c r="G22" s="47"/>
      <c r="H22" s="53" t="str">
        <f>+IF(G22="","",(LOOKUP($G22,Listas!$K$2:$K$6,Listas!$M$2:$M$6)))</f>
        <v/>
      </c>
      <c r="I22" s="54" t="str">
        <f>IF($G22="","",LOOKUP(G22,Listas!$K$2:$K$6,Listas!$Z$2:$Z$6))</f>
        <v/>
      </c>
      <c r="J22" s="53"/>
      <c r="K22" s="55" t="str">
        <f>IF($J22="","",(LOOKUP($J22,Listas!$N$2:$N$6,Listas!$Z$2:$Z$6)))</f>
        <v/>
      </c>
      <c r="L22" s="55" t="str">
        <f t="shared" si="2"/>
        <v/>
      </c>
      <c r="M22" s="45" t="str">
        <f>IF(I22&amp;K22="","",LOOKUP(I22&amp;K22,TabEvaluacion!$D$16:$D$40,TabEvaluacion!$C$16:$C$40))</f>
        <v/>
      </c>
      <c r="N22" s="49"/>
      <c r="O22" s="65"/>
      <c r="P22" s="65"/>
      <c r="Q22" s="65"/>
      <c r="R22" s="65"/>
      <c r="S22" s="65"/>
      <c r="T22" s="65"/>
      <c r="U22" s="58">
        <f t="shared" si="0"/>
        <v>0</v>
      </c>
      <c r="V22" s="58">
        <f t="shared" si="3"/>
        <v>1</v>
      </c>
      <c r="W22" s="48" t="e">
        <f t="shared" si="1"/>
        <v>#VALUE!</v>
      </c>
      <c r="X22" s="45" t="e">
        <f>IF(V22="","",LOOKUP(W22,TabEvaluacion!$E$16:$E$40,TabEvaluacion!$C$16:$C$40))</f>
        <v>#VALUE!</v>
      </c>
      <c r="Y22" s="69"/>
      <c r="Z22" s="54"/>
      <c r="AA22" s="54"/>
      <c r="AB22" s="54"/>
      <c r="AC22" s="54"/>
      <c r="AD22" s="54"/>
      <c r="AE22" s="54"/>
      <c r="AF22" s="54"/>
      <c r="AG22" s="54"/>
    </row>
    <row r="23" spans="1:33" ht="15.75" x14ac:dyDescent="0.25">
      <c r="A23" s="56">
        <f t="shared" si="4"/>
        <v>18</v>
      </c>
      <c r="B23" s="65"/>
      <c r="C23" s="47"/>
      <c r="D23" s="47"/>
      <c r="E23" s="47"/>
      <c r="F23" s="47"/>
      <c r="G23" s="47"/>
      <c r="H23" s="53" t="str">
        <f>+IF(G23="","",(LOOKUP($G23,Listas!$K$2:$K$6,Listas!$M$2:$M$6)))</f>
        <v/>
      </c>
      <c r="I23" s="54" t="str">
        <f>IF($G23="","",LOOKUP(G23,Listas!$K$2:$K$6,Listas!$Z$2:$Z$6))</f>
        <v/>
      </c>
      <c r="J23" s="53"/>
      <c r="K23" s="55" t="str">
        <f>IF($J23="","",(LOOKUP($J23,Listas!$N$2:$N$6,Listas!$Z$2:$Z$6)))</f>
        <v/>
      </c>
      <c r="L23" s="55" t="str">
        <f t="shared" si="2"/>
        <v/>
      </c>
      <c r="M23" s="45" t="str">
        <f>IF(I23&amp;K23="","",LOOKUP(I23&amp;K23,TabEvaluacion!$D$16:$D$40,TabEvaluacion!$C$16:$C$40))</f>
        <v/>
      </c>
      <c r="N23" s="49"/>
      <c r="O23" s="65"/>
      <c r="P23" s="65"/>
      <c r="Q23" s="65"/>
      <c r="R23" s="65"/>
      <c r="S23" s="65"/>
      <c r="T23" s="65"/>
      <c r="U23" s="58">
        <f t="shared" si="0"/>
        <v>0</v>
      </c>
      <c r="V23" s="58">
        <f t="shared" si="3"/>
        <v>1</v>
      </c>
      <c r="W23" s="48" t="e">
        <f t="shared" si="1"/>
        <v>#VALUE!</v>
      </c>
      <c r="X23" s="45" t="e">
        <f>IF(V23="","",LOOKUP(W23,TabEvaluacion!$E$16:$E$40,TabEvaluacion!$C$16:$C$40))</f>
        <v>#VALUE!</v>
      </c>
      <c r="Y23" s="69"/>
      <c r="Z23" s="54"/>
      <c r="AA23" s="54"/>
      <c r="AB23" s="54"/>
      <c r="AC23" s="54"/>
      <c r="AD23" s="54"/>
      <c r="AE23" s="54"/>
      <c r="AF23" s="54"/>
      <c r="AG23" s="54"/>
    </row>
    <row r="24" spans="1:33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  <c r="M24" s="2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2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2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2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2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2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2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2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2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2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2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2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2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2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2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2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2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2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2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2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2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2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2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2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2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2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2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2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2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2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2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2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2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2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2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2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2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2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2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2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2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2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2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2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2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2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2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2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2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2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2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2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2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2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2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2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2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2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2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2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2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2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2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2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2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2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2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2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2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2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2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2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2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2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2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2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2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2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2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2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2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2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2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2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2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2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2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2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2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2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2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2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2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2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2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2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2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2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2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2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2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2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2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2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2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2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2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2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2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2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2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2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2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2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2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2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2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2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2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2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2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2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2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2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2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2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2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2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2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2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2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2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2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2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2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2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2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2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2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2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2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2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2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2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2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2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2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2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2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2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2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2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2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2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2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2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2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2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2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2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2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2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2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2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2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2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2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2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2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2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2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2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2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2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2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2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2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2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2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2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2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2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2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2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2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2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2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2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2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2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2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2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2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2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2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2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2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2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2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2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2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2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2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2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2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2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2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2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2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2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2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2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2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2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2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2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2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2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2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2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2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2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2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2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2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2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2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2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2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2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2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2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2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2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2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2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2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2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2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2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2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2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2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2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2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2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2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2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2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2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2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2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2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2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2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2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2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2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2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2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2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2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2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2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2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2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2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2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2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2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2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2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2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2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2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2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2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2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2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2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2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2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5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2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5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2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5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2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5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2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5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2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5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2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5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2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5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2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5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2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5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2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5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2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5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2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5.7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2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5.7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2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5.7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2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5.7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2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5.7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2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5.7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2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5.7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2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5.7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2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5.7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2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5.7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2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5.7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2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5.7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2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5.7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2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5.7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2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5.7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2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5.7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2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5.7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2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5.7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2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5.7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2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5.7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2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5.7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2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5.7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2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5.7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2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5.7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2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ht="15.7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2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5.7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2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5.7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2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5.7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2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5.7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2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5.7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2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5.7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2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5.7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2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5.7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2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ht="15.7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2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5.7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2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5.7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2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5.7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2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5.7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2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5.7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2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ht="15.7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2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5.7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2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5.7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2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ht="15.7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2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5.7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2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5.7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2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ht="15.7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2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5.7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2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5.7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2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ht="15.7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2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5.7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2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5.7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2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ht="15.7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2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5.7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2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5.7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2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ht="15.7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2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5.7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2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5.7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2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ht="15.7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2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5.7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2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5.7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2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ht="15.7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2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5.7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2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5.7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2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ht="15.7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2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5.7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2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5.7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2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ht="15.7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2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5.7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2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5.7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2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ht="15.7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2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5.7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2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5.7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2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ht="15.7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2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5.7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2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5.7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2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ht="15.7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2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5.7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2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5.7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2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ht="15.7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2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5.7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2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5.7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2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ht="15.7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2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5.7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2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5.7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2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ht="15.7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2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5.7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2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5.7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2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ht="15.7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2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5.7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2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5.7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2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ht="15.7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2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5.7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2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5.7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2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ht="15.7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2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5.7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2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5.7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2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ht="15.7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2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5.7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2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5.7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2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ht="15.7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2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5.7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2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5.7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2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ht="15.7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2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5.7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2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5.7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2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ht="15.7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2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5.7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2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5.7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2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ht="15.7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2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5.7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2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5.7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2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ht="15.7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2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5.7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2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5.7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2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ht="15.7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2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5.7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2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5.7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2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ht="15.7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2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5.7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2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5.7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2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ht="15.7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2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5.7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2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5.7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2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ht="15.7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2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5.7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2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5.7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2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ht="15.7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2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5.7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2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5.7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2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5.7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2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5.7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2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5.7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2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5.7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2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5.7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2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5.7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2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ht="15.7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2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5.7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2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5.7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2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ht="15.7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2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5.7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2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5.7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2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ht="15.7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2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5.7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2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5.7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2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5.7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2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5.7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2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5.7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2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5.7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2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5.7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2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5.7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2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ht="15.7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2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5.7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2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5.7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2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5.7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2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5.7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2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5.7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2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5.7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2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5.7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2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5.7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2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5.7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2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5.7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2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5.7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2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5.7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2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5.7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2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5.7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2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5.7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2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5.7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2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5.7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2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5.7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2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5.7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2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5.7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2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5.7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2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5.7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2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5.7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2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5.7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2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5.7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2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5.7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2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5.7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2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5.7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2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5.7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2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5.7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2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5.7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2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5.7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2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5.7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2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5.7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2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5.7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2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ht="15.7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2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5.7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2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5.7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2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5.7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2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5.7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2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5.7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2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ht="15.7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2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5.7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2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5.7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2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ht="15.7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2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5.7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2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5.7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2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5.7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2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5.7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2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5.7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2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5.7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2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5.7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2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5.7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2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5.7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2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5.7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2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5.7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2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5.7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2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5.7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2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5.7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2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5.7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2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5.7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2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5.7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2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5.7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2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5.7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2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5.7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2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5.7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2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5.7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2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5.7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2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ht="15.7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2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5.7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2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5.7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2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ht="15.7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2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5.7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2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5.7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2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ht="15.7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2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5.7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2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5.7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2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5.7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2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5.7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2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5.7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2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5.7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2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5.7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2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5.7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2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5.7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2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5.7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2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5.7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2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5.7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2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5.7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2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5.7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2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5.7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2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5.7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2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5.7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2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5.7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2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5.7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2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5.7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2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5.7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2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5.7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2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5.7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2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5.7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2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5.7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2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5.7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2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5.7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2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5.7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2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5.7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2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5.7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2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5.7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2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5.7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2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5.7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2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5.7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2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5.7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2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5.7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2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5.7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2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5.7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2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5.7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2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5.7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2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5.7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2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5.7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2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5.7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2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5.7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2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5.7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2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5.7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2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5.7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2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5.7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2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5.7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2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5.7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2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5.7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2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5.7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2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5.7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2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5.7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2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5.7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2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5.7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2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5.7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2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5.7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2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5.7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2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5.7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2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5.7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2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5.7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2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5.7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2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5.7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2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5.7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2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5.7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2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5.7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2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5.7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2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5.7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2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5.7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2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5.7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2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ht="15.7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2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5.7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2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5.7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2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5.7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2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5.7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2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5.7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2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5.7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2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5.7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2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5.7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2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5.7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2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5.7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2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5.7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2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5.7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2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5.7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2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5.7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2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5.7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2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5.7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2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5.7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2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5.7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2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5.7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2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5.7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2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5.7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2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5.7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2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5.7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2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5.7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2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5.7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2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5.7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2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5.7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2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5.7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2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5.7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2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5.7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2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5.7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2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5.7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2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5.7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2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5.7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2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5.7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2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5.7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2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5.7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2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5.7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2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5.7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2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5.7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2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5.7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2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5.7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2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5.7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2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5.7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2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5.7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2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5.7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2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5.7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2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5.7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2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5.7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2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5.7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2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5.7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2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5.7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2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5.7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2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5.7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2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5.7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2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5.7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2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5.7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2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5.7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2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5.7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2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5.7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2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5.7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2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5.7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2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5.7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2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5.7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2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5.7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2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5.7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2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5.7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2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5.7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2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5.7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2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5.7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2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5.7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2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5.7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2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5.7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2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5.7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2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5.7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2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5.7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2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5.7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2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5.7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2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5.7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2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5.7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2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5.7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2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5.7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2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5.7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2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5.7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2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5.7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2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5.7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2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5.7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2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5.7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2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5.7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2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5.7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2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5.7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2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5.7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2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5.7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2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5.7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2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5.7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2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5.7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2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5.7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2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5.7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2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</sheetData>
  <mergeCells count="15">
    <mergeCell ref="AF2:AG2"/>
    <mergeCell ref="G2:I2"/>
    <mergeCell ref="K2:M2"/>
    <mergeCell ref="N2:O2"/>
    <mergeCell ref="P2:T2"/>
    <mergeCell ref="U2:U3"/>
    <mergeCell ref="V2:V3"/>
    <mergeCell ref="X2:X3"/>
    <mergeCell ref="Y2:Y3"/>
    <mergeCell ref="A1:X1"/>
    <mergeCell ref="Z2:AA2"/>
    <mergeCell ref="AB2:AC2"/>
    <mergeCell ref="W2:W3"/>
    <mergeCell ref="AD2:AE2"/>
    <mergeCell ref="A2:F2"/>
  </mergeCells>
  <conditionalFormatting sqref="M4 X6:X23">
    <cfRule type="cellIs" dxfId="57" priority="125" operator="equal">
      <formula>"Baja"</formula>
    </cfRule>
  </conditionalFormatting>
  <conditionalFormatting sqref="M4 X6:X23 M6:M23">
    <cfRule type="cellIs" dxfId="56" priority="126" operator="equal">
      <formula>"Moderada"</formula>
    </cfRule>
  </conditionalFormatting>
  <conditionalFormatting sqref="M4 X6:X23 M6:M23">
    <cfRule type="cellIs" dxfId="55" priority="127" operator="equal">
      <formula>"Alta"</formula>
    </cfRule>
  </conditionalFormatting>
  <conditionalFormatting sqref="M4 X6:X23 M6:M23">
    <cfRule type="cellIs" dxfId="54" priority="128" operator="equal">
      <formula>"Extrema"</formula>
    </cfRule>
  </conditionalFormatting>
  <conditionalFormatting sqref="M4 X6:X23 M6:M23">
    <cfRule type="containsBlanks" dxfId="53" priority="129" stopIfTrue="1">
      <formula>LEN(TRIM(#REF!))=0</formula>
    </cfRule>
  </conditionalFormatting>
  <conditionalFormatting sqref="M4 M6:M23">
    <cfRule type="cellIs" dxfId="52" priority="116" operator="equal">
      <formula>"Baja"</formula>
    </cfRule>
  </conditionalFormatting>
  <conditionalFormatting sqref="X4:Y4">
    <cfRule type="cellIs" dxfId="51" priority="91" operator="equal">
      <formula>"Baja"</formula>
    </cfRule>
  </conditionalFormatting>
  <conditionalFormatting sqref="X4:Y4">
    <cfRule type="cellIs" dxfId="50" priority="92" operator="equal">
      <formula>"Moderada"</formula>
    </cfRule>
  </conditionalFormatting>
  <conditionalFormatting sqref="X4:Y4">
    <cfRule type="cellIs" dxfId="49" priority="93" operator="equal">
      <formula>"Alta"</formula>
    </cfRule>
  </conditionalFormatting>
  <conditionalFormatting sqref="X4:Y4">
    <cfRule type="cellIs" dxfId="48" priority="94" operator="equal">
      <formula>"Extrema"</formula>
    </cfRule>
  </conditionalFormatting>
  <conditionalFormatting sqref="X4:Y4">
    <cfRule type="containsBlanks" dxfId="47" priority="95" stopIfTrue="1">
      <formula>LEN(TRIM(#REF!))=0</formula>
    </cfRule>
  </conditionalFormatting>
  <conditionalFormatting sqref="X4:Y4 X6:X23">
    <cfRule type="cellIs" dxfId="46" priority="76" operator="equal">
      <formula>"Baja"</formula>
    </cfRule>
    <cfRule type="cellIs" dxfId="45" priority="86" operator="equal">
      <formula>"Baja"</formula>
    </cfRule>
    <cfRule type="cellIs" dxfId="44" priority="87" operator="equal">
      <formula>"Moderada"</formula>
    </cfRule>
    <cfRule type="cellIs" dxfId="43" priority="88" operator="equal">
      <formula>"Alta"</formula>
    </cfRule>
    <cfRule type="cellIs" dxfId="42" priority="89" operator="equal">
      <formula>"Extrema"</formula>
    </cfRule>
    <cfRule type="containsBlanks" dxfId="41" priority="90" stopIfTrue="1">
      <formula>LEN(TRIM(#REF!))=0</formula>
    </cfRule>
  </conditionalFormatting>
  <conditionalFormatting sqref="X4:Y4">
    <cfRule type="cellIs" dxfId="40" priority="77" operator="equal">
      <formula>"Moderada"</formula>
    </cfRule>
  </conditionalFormatting>
  <conditionalFormatting sqref="X4:Y4">
    <cfRule type="cellIs" dxfId="39" priority="78" operator="equal">
      <formula>"Alta"</formula>
    </cfRule>
  </conditionalFormatting>
  <conditionalFormatting sqref="X4:Y4">
    <cfRule type="cellIs" dxfId="38" priority="79" operator="equal">
      <formula>"Extrema"</formula>
    </cfRule>
  </conditionalFormatting>
  <conditionalFormatting sqref="X4:Y4">
    <cfRule type="containsBlanks" dxfId="37" priority="80" stopIfTrue="1">
      <formula>LEN(TRIM(#REF!))=0</formula>
    </cfRule>
  </conditionalFormatting>
  <conditionalFormatting sqref="M5">
    <cfRule type="cellIs" dxfId="36" priority="32" operator="equal">
      <formula>"Baja"</formula>
    </cfRule>
  </conditionalFormatting>
  <conditionalFormatting sqref="M5">
    <cfRule type="cellIs" dxfId="35" priority="33" operator="equal">
      <formula>"Moderada"</formula>
    </cfRule>
  </conditionalFormatting>
  <conditionalFormatting sqref="M5">
    <cfRule type="cellIs" dxfId="34" priority="34" operator="equal">
      <formula>"Alta"</formula>
    </cfRule>
  </conditionalFormatting>
  <conditionalFormatting sqref="M5">
    <cfRule type="cellIs" dxfId="33" priority="35" operator="equal">
      <formula>"Extrema"</formula>
    </cfRule>
  </conditionalFormatting>
  <conditionalFormatting sqref="M5">
    <cfRule type="containsBlanks" dxfId="32" priority="36" stopIfTrue="1">
      <formula>LEN(TRIM(#REF!))=0</formula>
    </cfRule>
  </conditionalFormatting>
  <conditionalFormatting sqref="M5">
    <cfRule type="cellIs" dxfId="31" priority="31" operator="equal">
      <formula>"Baja"</formula>
    </cfRule>
  </conditionalFormatting>
  <conditionalFormatting sqref="X5">
    <cfRule type="cellIs" dxfId="30" priority="26" operator="equal">
      <formula>"Baja"</formula>
    </cfRule>
  </conditionalFormatting>
  <conditionalFormatting sqref="X5">
    <cfRule type="cellIs" dxfId="29" priority="27" operator="equal">
      <formula>"Moderada"</formula>
    </cfRule>
  </conditionalFormatting>
  <conditionalFormatting sqref="X5">
    <cfRule type="cellIs" dxfId="28" priority="28" operator="equal">
      <formula>"Alta"</formula>
    </cfRule>
  </conditionalFormatting>
  <conditionalFormatting sqref="X5">
    <cfRule type="cellIs" dxfId="27" priority="29" operator="equal">
      <formula>"Extrema"</formula>
    </cfRule>
  </conditionalFormatting>
  <conditionalFormatting sqref="X5">
    <cfRule type="containsBlanks" dxfId="26" priority="30" stopIfTrue="1">
      <formula>LEN(TRIM(#REF!))=0</formula>
    </cfRule>
  </conditionalFormatting>
  <conditionalFormatting sqref="X5">
    <cfRule type="cellIs" dxfId="25" priority="16" operator="equal">
      <formula>"Baja"</formula>
    </cfRule>
    <cfRule type="cellIs" dxfId="24" priority="21" operator="equal">
      <formula>"Baja"</formula>
    </cfRule>
    <cfRule type="cellIs" dxfId="23" priority="22" operator="equal">
      <formula>"Moderada"</formula>
    </cfRule>
    <cfRule type="cellIs" dxfId="22" priority="23" operator="equal">
      <formula>"Alta"</formula>
    </cfRule>
    <cfRule type="cellIs" dxfId="21" priority="24" operator="equal">
      <formula>"Extrema"</formula>
    </cfRule>
    <cfRule type="containsBlanks" dxfId="20" priority="25" stopIfTrue="1">
      <formula>LEN(TRIM(#REF!))=0</formula>
    </cfRule>
  </conditionalFormatting>
  <conditionalFormatting sqref="X5">
    <cfRule type="cellIs" dxfId="19" priority="17" operator="equal">
      <formula>"Moderada"</formula>
    </cfRule>
  </conditionalFormatting>
  <conditionalFormatting sqref="X5">
    <cfRule type="cellIs" dxfId="18" priority="18" operator="equal">
      <formula>"Alta"</formula>
    </cfRule>
  </conditionalFormatting>
  <conditionalFormatting sqref="X5">
    <cfRule type="cellIs" dxfId="17" priority="19" operator="equal">
      <formula>"Extrema"</formula>
    </cfRule>
  </conditionalFormatting>
  <conditionalFormatting sqref="X5">
    <cfRule type="containsBlanks" dxfId="16" priority="20" stopIfTrue="1">
      <formula>LEN(TRIM(#REF!))=0</formula>
    </cfRule>
  </conditionalFormatting>
  <conditionalFormatting sqref="Y5:Y23">
    <cfRule type="cellIs" dxfId="15" priority="11" operator="equal">
      <formula>"Baja"</formula>
    </cfRule>
  </conditionalFormatting>
  <conditionalFormatting sqref="Y5:Y23">
    <cfRule type="cellIs" dxfId="14" priority="12" operator="equal">
      <formula>"Moderada"</formula>
    </cfRule>
  </conditionalFormatting>
  <conditionalFormatting sqref="Y5:Y23">
    <cfRule type="cellIs" dxfId="13" priority="13" operator="equal">
      <formula>"Alta"</formula>
    </cfRule>
  </conditionalFormatting>
  <conditionalFormatting sqref="Y5:Y23">
    <cfRule type="cellIs" dxfId="12" priority="14" operator="equal">
      <formula>"Extrema"</formula>
    </cfRule>
  </conditionalFormatting>
  <conditionalFormatting sqref="Y5:Y23">
    <cfRule type="containsBlanks" dxfId="11" priority="15" stopIfTrue="1">
      <formula>LEN(TRIM(#REF!))=0</formula>
    </cfRule>
  </conditionalFormatting>
  <conditionalFormatting sqref="Y5:Y23">
    <cfRule type="cellIs" dxfId="10" priority="1" operator="equal">
      <formula>"Baja"</formula>
    </cfRule>
    <cfRule type="cellIs" dxfId="9" priority="6" operator="equal">
      <formula>"Baja"</formula>
    </cfRule>
    <cfRule type="cellIs" dxfId="8" priority="7" operator="equal">
      <formula>"Moderada"</formula>
    </cfRule>
    <cfRule type="cellIs" dxfId="7" priority="8" operator="equal">
      <formula>"Alta"</formula>
    </cfRule>
    <cfRule type="cellIs" dxfId="6" priority="9" operator="equal">
      <formula>"Extrema"</formula>
    </cfRule>
    <cfRule type="containsBlanks" dxfId="5" priority="10" stopIfTrue="1">
      <formula>LEN(TRIM(#REF!))=0</formula>
    </cfRule>
  </conditionalFormatting>
  <conditionalFormatting sqref="Y5:Y23">
    <cfRule type="cellIs" dxfId="4" priority="2" operator="equal">
      <formula>"Moderada"</formula>
    </cfRule>
  </conditionalFormatting>
  <conditionalFormatting sqref="Y5:Y23">
    <cfRule type="cellIs" dxfId="3" priority="3" operator="equal">
      <formula>"Alta"</formula>
    </cfRule>
  </conditionalFormatting>
  <conditionalFormatting sqref="Y5:Y23">
    <cfRule type="cellIs" dxfId="2" priority="4" operator="equal">
      <formula>"Extrema"</formula>
    </cfRule>
  </conditionalFormatting>
  <conditionalFormatting sqref="Y5:Y23">
    <cfRule type="containsBlanks" dxfId="1" priority="5" stopIfTrue="1">
      <formula>LEN(TRIM(#REF!))=0</formula>
    </cfRule>
  </conditionalFormatting>
  <dataValidations count="5">
    <dataValidation allowBlank="1" showErrorMessage="1" sqref="E6 D7:D23" xr:uid="{00000000-0002-0000-0100-000000000000}"/>
    <dataValidation type="list" allowBlank="1" showErrorMessage="1" sqref="C4:C23" xr:uid="{00000000-0002-0000-0100-000001000000}">
      <formula1>TipoRiesgo</formula1>
    </dataValidation>
    <dataValidation type="list" allowBlank="1" showErrorMessage="1" sqref="G4:G23" xr:uid="{00000000-0002-0000-0100-000002000000}">
      <formula1>Probabilidad2</formula1>
    </dataValidation>
    <dataValidation type="list" allowBlank="1" showErrorMessage="1" sqref="J4:J23" xr:uid="{00000000-0002-0000-0100-000003000000}">
      <formula1>Impacto2</formula1>
    </dataValidation>
    <dataValidation allowBlank="1" showInputMessage="1" showErrorMessage="1" prompt="Error - Please select an option from the drop down list." sqref="H4:H23" xr:uid="{00000000-0002-0000-0100-000004000000}"/>
  </dataValidations>
  <printOptions horizontalCentered="1" verticalCentered="1"/>
  <pageMargins left="0.39370078740157483" right="0.39370078740157483" top="0.39370078740157483" bottom="0.39370078740157483" header="0" footer="0"/>
  <pageSetup scale="42" fitToHeight="10" orientation="landscape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7000000}">
          <x14:formula1>
            <xm:f>Listas!$AG$2:$AG$3</xm:f>
          </x14:formula1>
          <xm:sqref>Q4:Q23</xm:sqref>
        </x14:dataValidation>
        <x14:dataValidation type="list" allowBlank="1" showErrorMessage="1" xr:uid="{00000000-0002-0000-0100-000008000000}">
          <x14:formula1>
            <xm:f>Listas!$H$2:$H$6</xm:f>
          </x14:formula1>
          <xm:sqref>O4:O23</xm:sqref>
        </x14:dataValidation>
        <x14:dataValidation type="list" allowBlank="1" showErrorMessage="1" xr:uid="{55D3549B-8B58-4CCC-871E-6FBCE4D390B0}">
          <x14:formula1>
            <xm:f>Listas!$I$2:$I$27</xm:f>
          </x14:formula1>
          <xm:sqref>B4:B23</xm:sqref>
        </x14:dataValidation>
        <x14:dataValidation type="list" allowBlank="1" showInputMessage="1" showErrorMessage="1" xr:uid="{711C6B80-BAE5-4474-93B6-07868863F92D}">
          <x14:formula1>
            <xm:f>Listas!$AH$2:$AH$3</xm:f>
          </x14:formula1>
          <xm:sqref>R4:R23</xm:sqref>
        </x14:dataValidation>
        <x14:dataValidation type="list" allowBlank="1" showInputMessage="1" showErrorMessage="1" xr:uid="{1557F9BD-3D90-415F-8083-CC6B7C6424EF}">
          <x14:formula1>
            <xm:f>Listas!$AI$2:$AI$3</xm:f>
          </x14:formula1>
          <xm:sqref>S4:S23</xm:sqref>
        </x14:dataValidation>
        <x14:dataValidation type="list" allowBlank="1" showInputMessage="1" showErrorMessage="1" xr:uid="{6AF8DDE0-3599-4A50-BD4A-3B040D43096F}">
          <x14:formula1>
            <xm:f>Listas!$AJ$2:$AJ$3</xm:f>
          </x14:formula1>
          <xm:sqref>T4:T23</xm:sqref>
        </x14:dataValidation>
        <x14:dataValidation type="list" allowBlank="1" showInputMessage="1" showErrorMessage="1" xr:uid="{84876F48-AFC2-4E00-B7DA-225B8F9EC426}">
          <x14:formula1>
            <xm:f>Listas!$AK$2:$AK$5</xm:f>
          </x14:formula1>
          <xm:sqref>Y4:Y23</xm:sqref>
        </x14:dataValidation>
        <x14:dataValidation type="list" allowBlank="1" showInputMessage="1" showErrorMessage="1" xr:uid="{4954AFB9-EC0F-420A-8D66-3ACAB41FE97C}">
          <x14:formula1>
            <xm:f>Listas!$AG$2:$AG$4</xm:f>
          </x14:formula1>
          <xm:sqref>P4:P23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E7"/>
  <sheetViews>
    <sheetView topLeftCell="B1" workbookViewId="0">
      <selection activeCell="E13" sqref="E13"/>
    </sheetView>
  </sheetViews>
  <sheetFormatPr baseColWidth="10" defaultColWidth="10.85546875" defaultRowHeight="15" customHeight="1" x14ac:dyDescent="0.25"/>
  <cols>
    <col min="1" max="2" width="10.85546875" style="10"/>
    <col min="3" max="4" width="19" style="10" customWidth="1"/>
    <col min="5" max="5" width="108.140625" style="10" bestFit="1" customWidth="1"/>
    <col min="6" max="16384" width="10.85546875" style="10"/>
  </cols>
  <sheetData>
    <row r="1" spans="3:5" ht="15.75" thickBot="1" x14ac:dyDescent="0.3"/>
    <row r="2" spans="3:5" ht="19.5" thickBot="1" x14ac:dyDescent="0.3">
      <c r="C2" s="11" t="s">
        <v>65</v>
      </c>
      <c r="D2" s="12" t="s">
        <v>66</v>
      </c>
      <c r="E2" s="13" t="s">
        <v>101</v>
      </c>
    </row>
    <row r="3" spans="3:5" ht="14.45" customHeight="1" thickBot="1" x14ac:dyDescent="0.3">
      <c r="C3" s="73" t="s">
        <v>93</v>
      </c>
      <c r="D3" s="74">
        <v>1</v>
      </c>
      <c r="E3" s="80" t="s">
        <v>96</v>
      </c>
    </row>
    <row r="4" spans="3:5" ht="32.25" thickBot="1" x14ac:dyDescent="0.3">
      <c r="C4" s="75" t="s">
        <v>45</v>
      </c>
      <c r="D4" s="74">
        <v>2</v>
      </c>
      <c r="E4" s="80" t="s">
        <v>97</v>
      </c>
    </row>
    <row r="5" spans="3:5" ht="16.5" thickBot="1" x14ac:dyDescent="0.3">
      <c r="C5" s="76" t="s">
        <v>46</v>
      </c>
      <c r="D5" s="74">
        <v>3</v>
      </c>
      <c r="E5" s="80" t="s">
        <v>98</v>
      </c>
    </row>
    <row r="6" spans="3:5" ht="32.25" thickBot="1" x14ac:dyDescent="0.3">
      <c r="C6" s="77" t="s">
        <v>67</v>
      </c>
      <c r="D6" s="74">
        <v>4</v>
      </c>
      <c r="E6" s="80" t="s">
        <v>99</v>
      </c>
    </row>
    <row r="7" spans="3:5" ht="16.5" thickBot="1" x14ac:dyDescent="0.3">
      <c r="C7" s="78" t="s">
        <v>68</v>
      </c>
      <c r="D7" s="79">
        <v>5</v>
      </c>
      <c r="E7" s="81" t="s">
        <v>100</v>
      </c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activeCell="G19" sqref="G19"/>
    </sheetView>
  </sheetViews>
  <sheetFormatPr baseColWidth="10" defaultColWidth="14.42578125" defaultRowHeight="15" customHeight="1" x14ac:dyDescent="0.25"/>
  <cols>
    <col min="1" max="1" width="15.42578125" customWidth="1"/>
    <col min="2" max="2" width="13.85546875" customWidth="1"/>
    <col min="3" max="3" width="9.5703125" customWidth="1"/>
    <col min="4" max="4" width="28.85546875" customWidth="1"/>
    <col min="5" max="5" width="9.28515625" customWidth="1"/>
    <col min="6" max="6" width="12.5703125" customWidth="1"/>
    <col min="7" max="7" width="11.42578125" customWidth="1"/>
    <col min="8" max="8" width="30.140625" customWidth="1"/>
    <col min="9" max="26" width="10.7109375" customWidth="1"/>
  </cols>
  <sheetData>
    <row r="1" spans="1:26" ht="12.75" customHeight="1" x14ac:dyDescent="0.25">
      <c r="A1" s="137" t="s">
        <v>48</v>
      </c>
      <c r="B1" s="134" t="s">
        <v>49</v>
      </c>
      <c r="C1" s="135"/>
      <c r="D1" s="135"/>
      <c r="E1" s="135"/>
      <c r="F1" s="13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3" customFormat="1" ht="12.75" customHeight="1" x14ac:dyDescent="0.25">
      <c r="A2" s="138"/>
      <c r="B2" s="32" t="s">
        <v>117</v>
      </c>
      <c r="C2" s="32" t="s">
        <v>50</v>
      </c>
      <c r="D2" s="32" t="s">
        <v>51</v>
      </c>
      <c r="E2" s="32" t="s">
        <v>52</v>
      </c>
      <c r="F2" s="32" t="s">
        <v>53</v>
      </c>
      <c r="G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5">
      <c r="A3" s="31" t="s">
        <v>116</v>
      </c>
      <c r="B3" s="33" t="s">
        <v>110</v>
      </c>
      <c r="C3" s="33" t="s">
        <v>110</v>
      </c>
      <c r="D3" s="36" t="s">
        <v>110</v>
      </c>
      <c r="E3" s="39" t="s">
        <v>55</v>
      </c>
      <c r="F3" s="34" t="s">
        <v>109</v>
      </c>
      <c r="G3" s="5"/>
      <c r="H3" s="9" t="s">
        <v>57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31" t="s">
        <v>115</v>
      </c>
      <c r="B4" s="35" t="s">
        <v>111</v>
      </c>
      <c r="C4" s="35" t="s">
        <v>111</v>
      </c>
      <c r="D4" s="36" t="s">
        <v>110</v>
      </c>
      <c r="E4" s="39" t="s">
        <v>55</v>
      </c>
      <c r="F4" s="37" t="s">
        <v>56</v>
      </c>
      <c r="G4" s="5"/>
      <c r="H4" s="6" t="s">
        <v>24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5">
      <c r="A5" s="31" t="s">
        <v>108</v>
      </c>
      <c r="B5" s="35" t="s">
        <v>111</v>
      </c>
      <c r="C5" s="38" t="s">
        <v>54</v>
      </c>
      <c r="D5" s="41" t="s">
        <v>112</v>
      </c>
      <c r="E5" s="42" t="s">
        <v>110</v>
      </c>
      <c r="F5" s="37" t="s">
        <v>56</v>
      </c>
      <c r="G5" s="5"/>
      <c r="H5" s="8" t="s">
        <v>58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31" t="s">
        <v>103</v>
      </c>
      <c r="B6" s="83" t="s">
        <v>113</v>
      </c>
      <c r="C6" s="41" t="s">
        <v>111</v>
      </c>
      <c r="D6" s="41" t="s">
        <v>112</v>
      </c>
      <c r="E6" s="42" t="s">
        <v>110</v>
      </c>
      <c r="F6" s="37" t="s">
        <v>56</v>
      </c>
      <c r="G6" s="5"/>
      <c r="H6" s="7" t="s">
        <v>47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31" t="s">
        <v>114</v>
      </c>
      <c r="B7" s="84" t="s">
        <v>113</v>
      </c>
      <c r="C7" s="40" t="s">
        <v>113</v>
      </c>
      <c r="D7" s="43" t="s">
        <v>112</v>
      </c>
      <c r="E7" s="42" t="s">
        <v>110</v>
      </c>
      <c r="F7" s="37" t="s">
        <v>56</v>
      </c>
      <c r="G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5"/>
      <c r="B8" s="30"/>
      <c r="C8" s="30"/>
      <c r="D8" s="30"/>
      <c r="E8" s="30"/>
      <c r="F8" s="30"/>
      <c r="G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46"/>
      <c r="B9" s="5"/>
      <c r="C9" s="5"/>
      <c r="D9" s="5"/>
      <c r="E9" s="5"/>
      <c r="F9" s="5"/>
      <c r="G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4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4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4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4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14" t="s">
        <v>59</v>
      </c>
      <c r="B15" s="14" t="s">
        <v>60</v>
      </c>
      <c r="C15" s="14" t="s">
        <v>61</v>
      </c>
      <c r="D15" s="15" t="s">
        <v>62</v>
      </c>
      <c r="E15" s="16" t="s">
        <v>63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17">
        <v>1</v>
      </c>
      <c r="B16" s="18">
        <v>1</v>
      </c>
      <c r="C16" s="24" t="s">
        <v>47</v>
      </c>
      <c r="D16" s="19" t="str">
        <f t="shared" ref="D16:D40" si="0">A16&amp;B16</f>
        <v>11</v>
      </c>
      <c r="E16" s="20">
        <f t="shared" ref="E16:E40" si="1">+A16*B16</f>
        <v>1</v>
      </c>
      <c r="F16" s="5"/>
      <c r="G16" s="4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17">
        <v>1</v>
      </c>
      <c r="B17" s="18">
        <v>2</v>
      </c>
      <c r="C17" s="24" t="s">
        <v>47</v>
      </c>
      <c r="D17" s="19" t="str">
        <f t="shared" si="0"/>
        <v>12</v>
      </c>
      <c r="E17" s="20">
        <f t="shared" si="1"/>
        <v>2</v>
      </c>
      <c r="F17" s="5"/>
      <c r="G17" s="4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17">
        <v>1</v>
      </c>
      <c r="B18" s="18">
        <v>3</v>
      </c>
      <c r="C18" s="25" t="s">
        <v>58</v>
      </c>
      <c r="D18" s="19" t="str">
        <f t="shared" si="0"/>
        <v>13</v>
      </c>
      <c r="E18" s="20">
        <f t="shared" si="1"/>
        <v>3</v>
      </c>
      <c r="F18" s="5"/>
      <c r="G18" s="4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17">
        <v>1</v>
      </c>
      <c r="B19" s="18">
        <v>4</v>
      </c>
      <c r="C19" s="26" t="s">
        <v>24</v>
      </c>
      <c r="D19" s="19" t="str">
        <f t="shared" si="0"/>
        <v>14</v>
      </c>
      <c r="E19" s="20">
        <f t="shared" si="1"/>
        <v>4</v>
      </c>
      <c r="F19" s="5"/>
      <c r="G19" s="4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17">
        <v>1</v>
      </c>
      <c r="B20" s="18">
        <v>5</v>
      </c>
      <c r="C20" s="27" t="s">
        <v>57</v>
      </c>
      <c r="D20" s="19" t="str">
        <f t="shared" si="0"/>
        <v>15</v>
      </c>
      <c r="E20" s="20">
        <f t="shared" si="1"/>
        <v>5</v>
      </c>
      <c r="F20" s="5"/>
      <c r="G20" s="4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17">
        <v>2</v>
      </c>
      <c r="B21" s="18">
        <v>1</v>
      </c>
      <c r="C21" s="24" t="s">
        <v>47</v>
      </c>
      <c r="D21" s="19" t="str">
        <f t="shared" si="0"/>
        <v>21</v>
      </c>
      <c r="E21" s="20">
        <f t="shared" si="1"/>
        <v>2</v>
      </c>
      <c r="F21" s="5"/>
      <c r="G21" s="4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17">
        <v>2</v>
      </c>
      <c r="B22" s="18">
        <v>2</v>
      </c>
      <c r="C22" s="25" t="s">
        <v>58</v>
      </c>
      <c r="D22" s="19" t="str">
        <f t="shared" si="0"/>
        <v>22</v>
      </c>
      <c r="E22" s="20">
        <f t="shared" si="1"/>
        <v>4</v>
      </c>
      <c r="F22" s="5"/>
      <c r="G22" s="4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17">
        <v>2</v>
      </c>
      <c r="B23" s="18">
        <v>3</v>
      </c>
      <c r="C23" s="25" t="s">
        <v>58</v>
      </c>
      <c r="D23" s="19" t="str">
        <f t="shared" si="0"/>
        <v>23</v>
      </c>
      <c r="E23" s="20">
        <f t="shared" si="1"/>
        <v>6</v>
      </c>
      <c r="F23" s="5"/>
      <c r="G23" s="4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17">
        <v>2</v>
      </c>
      <c r="B24" s="18">
        <v>4</v>
      </c>
      <c r="C24" s="26" t="s">
        <v>24</v>
      </c>
      <c r="D24" s="19" t="str">
        <f t="shared" si="0"/>
        <v>24</v>
      </c>
      <c r="E24" s="20">
        <f t="shared" si="1"/>
        <v>8</v>
      </c>
      <c r="F24" s="5"/>
      <c r="G24" s="4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17">
        <v>2</v>
      </c>
      <c r="B25" s="18">
        <v>5</v>
      </c>
      <c r="C25" s="27" t="s">
        <v>57</v>
      </c>
      <c r="D25" s="19" t="str">
        <f t="shared" si="0"/>
        <v>25</v>
      </c>
      <c r="E25" s="20">
        <f t="shared" si="1"/>
        <v>10</v>
      </c>
      <c r="F25" s="5"/>
      <c r="G25" s="4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17">
        <v>3</v>
      </c>
      <c r="B26" s="18">
        <v>1</v>
      </c>
      <c r="C26" s="25" t="s">
        <v>58</v>
      </c>
      <c r="D26" s="19" t="str">
        <f t="shared" si="0"/>
        <v>31</v>
      </c>
      <c r="E26" s="20">
        <f t="shared" si="1"/>
        <v>3</v>
      </c>
      <c r="F26" s="5"/>
      <c r="G26" s="4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17">
        <v>3</v>
      </c>
      <c r="B27" s="18">
        <v>2</v>
      </c>
      <c r="C27" s="25" t="s">
        <v>58</v>
      </c>
      <c r="D27" s="19" t="str">
        <f t="shared" si="0"/>
        <v>32</v>
      </c>
      <c r="E27" s="20">
        <f t="shared" si="1"/>
        <v>6</v>
      </c>
      <c r="F27" s="5"/>
      <c r="G27" s="4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17">
        <v>3</v>
      </c>
      <c r="B28" s="18">
        <v>3</v>
      </c>
      <c r="C28" s="25" t="s">
        <v>58</v>
      </c>
      <c r="D28" s="19" t="str">
        <f t="shared" si="0"/>
        <v>33</v>
      </c>
      <c r="E28" s="20">
        <f t="shared" si="1"/>
        <v>9</v>
      </c>
      <c r="F28" s="5"/>
      <c r="G28" s="4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17">
        <v>3</v>
      </c>
      <c r="B29" s="18">
        <v>4</v>
      </c>
      <c r="C29" s="85" t="s">
        <v>24</v>
      </c>
      <c r="D29" s="19" t="str">
        <f t="shared" si="0"/>
        <v>34</v>
      </c>
      <c r="E29" s="20">
        <f t="shared" si="1"/>
        <v>12</v>
      </c>
      <c r="F29" s="5"/>
      <c r="G29" s="4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17">
        <v>3</v>
      </c>
      <c r="B30" s="18">
        <v>5</v>
      </c>
      <c r="C30" s="27" t="s">
        <v>57</v>
      </c>
      <c r="D30" s="19" t="str">
        <f t="shared" si="0"/>
        <v>35</v>
      </c>
      <c r="E30" s="20">
        <f t="shared" si="1"/>
        <v>15</v>
      </c>
      <c r="F30" s="5"/>
      <c r="G30" s="4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17">
        <v>4</v>
      </c>
      <c r="B31" s="18">
        <v>1</v>
      </c>
      <c r="C31" s="25" t="s">
        <v>58</v>
      </c>
      <c r="D31" s="19" t="str">
        <f t="shared" si="0"/>
        <v>41</v>
      </c>
      <c r="E31" s="20">
        <f t="shared" si="1"/>
        <v>4</v>
      </c>
      <c r="F31" s="5"/>
      <c r="G31" s="4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17">
        <v>4</v>
      </c>
      <c r="B32" s="18">
        <v>2</v>
      </c>
      <c r="C32" s="25" t="s">
        <v>58</v>
      </c>
      <c r="D32" s="19" t="str">
        <f t="shared" si="0"/>
        <v>42</v>
      </c>
      <c r="E32" s="20">
        <f t="shared" si="1"/>
        <v>8</v>
      </c>
      <c r="F32" s="5"/>
      <c r="G32" s="4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17">
        <v>4</v>
      </c>
      <c r="B33" s="18">
        <v>3</v>
      </c>
      <c r="C33" s="26" t="s">
        <v>24</v>
      </c>
      <c r="D33" s="19" t="str">
        <f t="shared" si="0"/>
        <v>43</v>
      </c>
      <c r="E33" s="20">
        <f t="shared" si="1"/>
        <v>12</v>
      </c>
      <c r="F33" s="5"/>
      <c r="G33" s="4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17">
        <v>4</v>
      </c>
      <c r="B34" s="18">
        <v>4</v>
      </c>
      <c r="C34" s="85" t="s">
        <v>24</v>
      </c>
      <c r="D34" s="19" t="str">
        <f t="shared" si="0"/>
        <v>44</v>
      </c>
      <c r="E34" s="20">
        <f t="shared" si="1"/>
        <v>16</v>
      </c>
      <c r="F34" s="5"/>
      <c r="G34" s="4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17">
        <v>4</v>
      </c>
      <c r="B35" s="18">
        <v>5</v>
      </c>
      <c r="C35" s="27" t="s">
        <v>57</v>
      </c>
      <c r="D35" s="19" t="str">
        <f t="shared" si="0"/>
        <v>45</v>
      </c>
      <c r="E35" s="20">
        <f t="shared" si="1"/>
        <v>20</v>
      </c>
      <c r="F35" s="5"/>
      <c r="G35" s="4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17">
        <v>5</v>
      </c>
      <c r="B36" s="18">
        <v>1</v>
      </c>
      <c r="C36" s="26" t="s">
        <v>24</v>
      </c>
      <c r="D36" s="19" t="str">
        <f t="shared" si="0"/>
        <v>51</v>
      </c>
      <c r="E36" s="20">
        <f t="shared" si="1"/>
        <v>5</v>
      </c>
      <c r="F36" s="5"/>
      <c r="G36" s="4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17">
        <v>5</v>
      </c>
      <c r="B37" s="18">
        <v>2</v>
      </c>
      <c r="C37" s="26" t="s">
        <v>24</v>
      </c>
      <c r="D37" s="19" t="str">
        <f t="shared" si="0"/>
        <v>52</v>
      </c>
      <c r="E37" s="20">
        <f t="shared" si="1"/>
        <v>10</v>
      </c>
      <c r="F37" s="5"/>
      <c r="G37" s="4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17">
        <v>5</v>
      </c>
      <c r="B38" s="18">
        <v>3</v>
      </c>
      <c r="C38" s="85" t="s">
        <v>24</v>
      </c>
      <c r="D38" s="19" t="str">
        <f t="shared" si="0"/>
        <v>53</v>
      </c>
      <c r="E38" s="20">
        <f t="shared" si="1"/>
        <v>15</v>
      </c>
      <c r="F38" s="5"/>
      <c r="G38" s="4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17">
        <v>5</v>
      </c>
      <c r="B39" s="18">
        <v>4</v>
      </c>
      <c r="C39" s="85" t="s">
        <v>24</v>
      </c>
      <c r="D39" s="19" t="str">
        <f t="shared" si="0"/>
        <v>54</v>
      </c>
      <c r="E39" s="20">
        <f t="shared" si="1"/>
        <v>20</v>
      </c>
      <c r="F39" s="5"/>
      <c r="G39" s="4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17">
        <v>5</v>
      </c>
      <c r="B40" s="18">
        <v>5</v>
      </c>
      <c r="C40" s="27" t="s">
        <v>57</v>
      </c>
      <c r="D40" s="19" t="str">
        <f t="shared" si="0"/>
        <v>55</v>
      </c>
      <c r="E40" s="20">
        <f t="shared" si="1"/>
        <v>25</v>
      </c>
      <c r="F40" s="5"/>
      <c r="G40" s="4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21"/>
      <c r="B42" s="21"/>
      <c r="C42" s="21"/>
      <c r="D42" s="2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21"/>
      <c r="B43" s="22"/>
      <c r="C43" s="21"/>
      <c r="D43" s="2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21"/>
      <c r="B44" s="22"/>
      <c r="C44" s="21"/>
      <c r="D44" s="2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21"/>
      <c r="B45" s="22"/>
      <c r="C45" s="21"/>
      <c r="D45" s="2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21"/>
      <c r="B46" s="22"/>
      <c r="C46" s="21"/>
      <c r="D46" s="21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21"/>
      <c r="B47" s="21"/>
      <c r="C47" s="21"/>
      <c r="D47" s="2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21"/>
      <c r="B48" s="21"/>
      <c r="C48" s="21"/>
      <c r="D48" s="21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21"/>
      <c r="B49" s="21"/>
      <c r="C49" s="21"/>
      <c r="D49" s="21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21"/>
      <c r="B50" s="21"/>
      <c r="C50" s="21"/>
      <c r="D50" s="2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ortState xmlns:xlrd2="http://schemas.microsoft.com/office/spreadsheetml/2017/richdata2" ref="A16:E40">
    <sortCondition ref="E16:E40"/>
  </sortState>
  <mergeCells count="2">
    <mergeCell ref="B1:F1"/>
    <mergeCell ref="A1:A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000"/>
  <sheetViews>
    <sheetView showGridLines="0" topLeftCell="N1" workbookViewId="0">
      <selection activeCell="AH10" sqref="AH10"/>
    </sheetView>
  </sheetViews>
  <sheetFormatPr baseColWidth="10" defaultColWidth="14.42578125" defaultRowHeight="15" customHeight="1" x14ac:dyDescent="0.25"/>
  <cols>
    <col min="1" max="1" width="24.7109375" hidden="1" customWidth="1"/>
    <col min="2" max="2" width="1.7109375" hidden="1" customWidth="1"/>
    <col min="3" max="3" width="26.42578125" hidden="1" customWidth="1"/>
    <col min="4" max="4" width="1.7109375" hidden="1" customWidth="1"/>
    <col min="5" max="5" width="9.140625" hidden="1" customWidth="1"/>
    <col min="6" max="6" width="13.7109375" hidden="1" customWidth="1"/>
    <col min="7" max="7" width="26.28515625" bestFit="1" customWidth="1"/>
    <col min="8" max="8" width="22.42578125" customWidth="1"/>
    <col min="9" max="10" width="25.42578125" customWidth="1"/>
    <col min="11" max="11" width="33.5703125" customWidth="1"/>
    <col min="12" max="12" width="27.140625" customWidth="1"/>
    <col min="13" max="13" width="76.7109375" bestFit="1" customWidth="1"/>
    <col min="14" max="14" width="23.42578125" customWidth="1"/>
    <col min="15" max="15" width="17.85546875" customWidth="1"/>
    <col min="16" max="16" width="17.85546875" hidden="1" customWidth="1"/>
    <col min="17" max="17" width="16.85546875" hidden="1" customWidth="1"/>
    <col min="18" max="18" width="12" hidden="1" customWidth="1"/>
    <col min="19" max="19" width="24.85546875" hidden="1" customWidth="1"/>
    <col min="20" max="20" width="15.140625" hidden="1" customWidth="1"/>
    <col min="21" max="21" width="27.7109375" hidden="1" customWidth="1"/>
    <col min="22" max="22" width="12" hidden="1" customWidth="1"/>
    <col min="23" max="23" width="24.7109375" hidden="1" customWidth="1"/>
    <col min="24" max="24" width="18.140625" hidden="1" customWidth="1"/>
    <col min="25" max="25" width="25.42578125" hidden="1" customWidth="1"/>
    <col min="26" max="26" width="10.140625" customWidth="1"/>
    <col min="27" max="27" width="23" hidden="1" customWidth="1"/>
    <col min="28" max="28" width="1.7109375" hidden="1" customWidth="1"/>
    <col min="29" max="29" width="51.140625" hidden="1" customWidth="1"/>
    <col min="30" max="30" width="30.140625" hidden="1" customWidth="1"/>
    <col min="31" max="31" width="36.7109375" hidden="1" customWidth="1"/>
    <col min="32" max="32" width="0" hidden="1" customWidth="1"/>
    <col min="33" max="33" width="18.140625" bestFit="1" customWidth="1"/>
  </cols>
  <sheetData>
    <row r="1" spans="7:37" x14ac:dyDescent="0.25">
      <c r="G1" t="s">
        <v>85</v>
      </c>
      <c r="H1" s="29" t="s">
        <v>72</v>
      </c>
      <c r="I1" t="s">
        <v>25</v>
      </c>
      <c r="J1" t="s">
        <v>12</v>
      </c>
      <c r="K1" t="s">
        <v>13</v>
      </c>
      <c r="L1" t="s">
        <v>26</v>
      </c>
      <c r="M1" t="s">
        <v>27</v>
      </c>
      <c r="N1" t="s">
        <v>28</v>
      </c>
      <c r="O1" t="s">
        <v>21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C1" t="s">
        <v>41</v>
      </c>
      <c r="AD1" t="s">
        <v>42</v>
      </c>
      <c r="AE1" t="s">
        <v>43</v>
      </c>
      <c r="AG1" s="10" t="s">
        <v>69</v>
      </c>
      <c r="AH1" s="10" t="s">
        <v>70</v>
      </c>
      <c r="AI1" s="10" t="s">
        <v>70</v>
      </c>
      <c r="AJ1" s="10" t="s">
        <v>70</v>
      </c>
      <c r="AK1" s="10" t="s">
        <v>151</v>
      </c>
    </row>
    <row r="2" spans="7:37" ht="15.75" thickBot="1" x14ac:dyDescent="0.3">
      <c r="G2" t="s">
        <v>86</v>
      </c>
      <c r="H2" s="29" t="s">
        <v>79</v>
      </c>
      <c r="I2" s="28" t="s">
        <v>140</v>
      </c>
      <c r="J2" s="29" t="s">
        <v>102</v>
      </c>
      <c r="K2" t="str">
        <f>Z2&amp;" - "&amp;L2</f>
        <v xml:space="preserve">1 - Muy Baja </v>
      </c>
      <c r="L2" t="s">
        <v>88</v>
      </c>
      <c r="M2" s="82" t="s">
        <v>104</v>
      </c>
      <c r="N2" t="str">
        <f>Z2&amp;" - "&amp;O2</f>
        <v>1 - Leve</v>
      </c>
      <c r="O2" t="s">
        <v>93</v>
      </c>
      <c r="Z2">
        <v>1</v>
      </c>
      <c r="AD2" s="59"/>
      <c r="AE2" s="59"/>
      <c r="AG2" s="10">
        <v>25</v>
      </c>
      <c r="AH2" s="10">
        <v>20</v>
      </c>
      <c r="AI2" s="10">
        <v>15</v>
      </c>
      <c r="AJ2" s="10">
        <v>15</v>
      </c>
      <c r="AK2" s="10" t="s">
        <v>152</v>
      </c>
    </row>
    <row r="3" spans="7:37" ht="15.75" thickBot="1" x14ac:dyDescent="0.3">
      <c r="G3" t="s">
        <v>87</v>
      </c>
      <c r="H3" s="29" t="s">
        <v>141</v>
      </c>
      <c r="I3" s="112" t="s">
        <v>120</v>
      </c>
      <c r="J3" t="s">
        <v>44</v>
      </c>
      <c r="K3" t="str">
        <f>Z3&amp;" - "&amp;L3</f>
        <v>2 - Baja</v>
      </c>
      <c r="L3" t="s">
        <v>47</v>
      </c>
      <c r="M3" s="82" t="s">
        <v>105</v>
      </c>
      <c r="N3" t="str">
        <f>Z3&amp;" - "&amp;O3</f>
        <v>2 - Menor</v>
      </c>
      <c r="O3" t="s">
        <v>45</v>
      </c>
      <c r="Z3">
        <v>2</v>
      </c>
      <c r="AD3" s="59"/>
      <c r="AE3" s="59"/>
      <c r="AG3" s="10">
        <v>15</v>
      </c>
      <c r="AH3" s="10">
        <v>0</v>
      </c>
      <c r="AI3" s="10">
        <v>10</v>
      </c>
      <c r="AJ3" s="10">
        <v>0</v>
      </c>
      <c r="AK3" s="10" t="s">
        <v>153</v>
      </c>
    </row>
    <row r="4" spans="7:37" ht="15.75" thickBot="1" x14ac:dyDescent="0.3">
      <c r="H4" s="29" t="s">
        <v>74</v>
      </c>
      <c r="I4" s="113" t="s">
        <v>76</v>
      </c>
      <c r="K4" t="str">
        <f>Z4&amp;" - "&amp;L4</f>
        <v>3 - Media</v>
      </c>
      <c r="L4" t="s">
        <v>90</v>
      </c>
      <c r="M4" s="82" t="s">
        <v>106</v>
      </c>
      <c r="N4" t="str">
        <f>Z4&amp;" - "&amp;O4</f>
        <v>3 - Moderado</v>
      </c>
      <c r="O4" t="s">
        <v>46</v>
      </c>
      <c r="Z4">
        <v>3</v>
      </c>
      <c r="AD4" s="59"/>
      <c r="AE4" s="60"/>
      <c r="AG4" s="10">
        <v>10</v>
      </c>
      <c r="AH4" s="10"/>
      <c r="AI4" s="10"/>
      <c r="AJ4" s="10"/>
      <c r="AK4" s="10" t="s">
        <v>154</v>
      </c>
    </row>
    <row r="5" spans="7:37" ht="15.75" thickBot="1" x14ac:dyDescent="0.3">
      <c r="H5" s="29" t="s">
        <v>73</v>
      </c>
      <c r="I5" s="28" t="s">
        <v>121</v>
      </c>
      <c r="K5" t="str">
        <f>Z5&amp;" - "&amp;L5</f>
        <v xml:space="preserve">4 - Alta </v>
      </c>
      <c r="L5" t="s">
        <v>89</v>
      </c>
      <c r="M5" s="82" t="s">
        <v>107</v>
      </c>
      <c r="N5" t="str">
        <f>Z5&amp;" - "&amp;O5</f>
        <v xml:space="preserve">4 - Mayor </v>
      </c>
      <c r="O5" t="s">
        <v>94</v>
      </c>
      <c r="Z5">
        <v>4</v>
      </c>
      <c r="AD5" s="59"/>
      <c r="AE5" s="59"/>
      <c r="AG5" s="10"/>
      <c r="AH5" s="10"/>
      <c r="AI5" s="10"/>
      <c r="AJ5" s="10"/>
      <c r="AK5" s="10" t="s">
        <v>155</v>
      </c>
    </row>
    <row r="6" spans="7:37" ht="15.75" thickBot="1" x14ac:dyDescent="0.3">
      <c r="H6" s="114" t="s">
        <v>142</v>
      </c>
      <c r="I6" s="28" t="s">
        <v>77</v>
      </c>
      <c r="K6" t="str">
        <f>Z6&amp;" - "&amp;L6</f>
        <v>5 - Muy Alta</v>
      </c>
      <c r="L6" t="s">
        <v>91</v>
      </c>
      <c r="M6" s="10" t="s">
        <v>92</v>
      </c>
      <c r="N6" t="str">
        <f>Z6&amp;" - "&amp;O6</f>
        <v xml:space="preserve">5 - Catastrófico </v>
      </c>
      <c r="O6" t="s">
        <v>95</v>
      </c>
      <c r="Z6">
        <v>5</v>
      </c>
      <c r="AD6" s="59"/>
      <c r="AE6" s="60"/>
    </row>
    <row r="7" spans="7:37" ht="15.75" thickBot="1" x14ac:dyDescent="0.3">
      <c r="H7" s="114"/>
      <c r="I7" s="28" t="s">
        <v>122</v>
      </c>
      <c r="AD7" s="59"/>
      <c r="AE7" s="59"/>
    </row>
    <row r="8" spans="7:37" ht="15.75" thickBot="1" x14ac:dyDescent="0.3">
      <c r="I8" s="28" t="s">
        <v>123</v>
      </c>
      <c r="AD8" s="59"/>
      <c r="AE8" s="59"/>
    </row>
    <row r="9" spans="7:37" ht="15.75" thickBot="1" x14ac:dyDescent="0.3">
      <c r="I9" s="28" t="s">
        <v>124</v>
      </c>
      <c r="AD9" s="59"/>
      <c r="AE9" s="59"/>
    </row>
    <row r="10" spans="7:37" ht="15.75" thickBot="1" x14ac:dyDescent="0.3">
      <c r="I10" s="28" t="s">
        <v>125</v>
      </c>
      <c r="AD10" s="59"/>
      <c r="AE10" s="59"/>
    </row>
    <row r="11" spans="7:37" ht="15.75" thickBot="1" x14ac:dyDescent="0.3">
      <c r="I11" s="28" t="s">
        <v>126</v>
      </c>
      <c r="AD11" s="60"/>
      <c r="AE11" s="59"/>
    </row>
    <row r="12" spans="7:37" ht="15.75" thickBot="1" x14ac:dyDescent="0.3">
      <c r="I12" s="28" t="s">
        <v>127</v>
      </c>
      <c r="AD12" s="59"/>
      <c r="AE12" s="59"/>
    </row>
    <row r="13" spans="7:37" ht="15.75" thickBot="1" x14ac:dyDescent="0.3">
      <c r="I13" s="28" t="s">
        <v>128</v>
      </c>
      <c r="AD13" s="59"/>
      <c r="AE13" s="59"/>
    </row>
    <row r="14" spans="7:37" ht="15.75" thickBot="1" x14ac:dyDescent="0.3">
      <c r="I14" s="28" t="s">
        <v>129</v>
      </c>
      <c r="AD14" s="59"/>
      <c r="AE14" s="59"/>
    </row>
    <row r="15" spans="7:37" ht="15.75" thickBot="1" x14ac:dyDescent="0.3">
      <c r="I15" s="28" t="s">
        <v>130</v>
      </c>
      <c r="AD15" s="59"/>
      <c r="AE15" s="59"/>
    </row>
    <row r="16" spans="7:37" ht="15.75" thickBot="1" x14ac:dyDescent="0.3">
      <c r="I16" s="28" t="s">
        <v>131</v>
      </c>
      <c r="AD16" s="59"/>
      <c r="AE16" s="59"/>
    </row>
    <row r="17" spans="9:31" ht="15.75" thickBot="1" x14ac:dyDescent="0.3">
      <c r="I17" s="28" t="s">
        <v>132</v>
      </c>
      <c r="AD17" s="59"/>
      <c r="AE17" s="59"/>
    </row>
    <row r="18" spans="9:31" ht="15.75" thickBot="1" x14ac:dyDescent="0.3">
      <c r="I18" s="28" t="s">
        <v>133</v>
      </c>
      <c r="AD18" s="59"/>
      <c r="AE18" s="59"/>
    </row>
    <row r="19" spans="9:31" ht="15.75" thickBot="1" x14ac:dyDescent="0.3">
      <c r="I19" s="28" t="s">
        <v>134</v>
      </c>
      <c r="AD19" s="61"/>
      <c r="AE19" s="59"/>
    </row>
    <row r="20" spans="9:31" ht="15.75" thickBot="1" x14ac:dyDescent="0.3">
      <c r="I20" s="28" t="s">
        <v>135</v>
      </c>
    </row>
    <row r="21" spans="9:31" ht="15.75" customHeight="1" thickBot="1" x14ac:dyDescent="0.3">
      <c r="I21" s="28" t="s">
        <v>136</v>
      </c>
    </row>
    <row r="22" spans="9:31" ht="15.75" customHeight="1" thickBot="1" x14ac:dyDescent="0.3">
      <c r="I22" s="28" t="s">
        <v>78</v>
      </c>
    </row>
    <row r="23" spans="9:31" ht="15.75" customHeight="1" thickBot="1" x14ac:dyDescent="0.3">
      <c r="I23" s="28" t="s">
        <v>137</v>
      </c>
    </row>
    <row r="24" spans="9:31" ht="15.75" customHeight="1" thickBot="1" x14ac:dyDescent="0.3">
      <c r="I24" s="28" t="s">
        <v>138</v>
      </c>
    </row>
    <row r="25" spans="9:31" ht="15.75" customHeight="1" thickBot="1" x14ac:dyDescent="0.3">
      <c r="I25" s="28" t="s">
        <v>139</v>
      </c>
    </row>
    <row r="26" spans="9:31" ht="15.75" customHeight="1" thickBot="1" x14ac:dyDescent="0.3">
      <c r="I26" s="28" t="s">
        <v>140</v>
      </c>
    </row>
    <row r="27" spans="9:31" ht="15.75" customHeight="1" x14ac:dyDescent="0.25">
      <c r="I27" s="115" t="s">
        <v>143</v>
      </c>
    </row>
    <row r="28" spans="9:31" ht="15.75" customHeight="1" x14ac:dyDescent="0.25"/>
    <row r="29" spans="9:31" ht="15.75" customHeight="1" x14ac:dyDescent="0.25"/>
    <row r="30" spans="9:31" ht="15.75" customHeight="1" x14ac:dyDescent="0.25"/>
    <row r="31" spans="9:31" ht="15.75" customHeight="1" x14ac:dyDescent="0.25"/>
    <row r="32" spans="9:3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I2:I16 I25:I27">
    <cfRule type="cellIs" dxfId="0" priority="1" operator="notEqual">
      <formula>""</formula>
    </cfRule>
  </conditionalFormatting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3EDCA-5123-483F-9C07-40AF12087625}">
  <dimension ref="A1:O999"/>
  <sheetViews>
    <sheetView zoomScale="75" zoomScaleNormal="75" workbookViewId="0">
      <selection activeCell="C5" sqref="C5"/>
    </sheetView>
  </sheetViews>
  <sheetFormatPr baseColWidth="10" defaultColWidth="14.42578125" defaultRowHeight="15" x14ac:dyDescent="0.25"/>
  <cols>
    <col min="1" max="1" width="5.140625" style="10" customWidth="1"/>
    <col min="2" max="2" width="20.42578125" style="10" customWidth="1"/>
    <col min="3" max="3" width="42.5703125" style="10" customWidth="1"/>
    <col min="4" max="4" width="63.140625" style="10" customWidth="1"/>
    <col min="5" max="5" width="65.42578125" style="10" customWidth="1"/>
    <col min="6" max="15" width="9.140625" style="10" customWidth="1"/>
    <col min="16" max="16384" width="14.42578125" style="10"/>
  </cols>
  <sheetData>
    <row r="1" spans="1:15" ht="54.75" customHeight="1" thickBot="1" x14ac:dyDescent="0.3">
      <c r="A1" s="139" t="s">
        <v>82</v>
      </c>
      <c r="B1" s="140"/>
      <c r="C1" s="140"/>
      <c r="D1" s="140"/>
      <c r="E1" s="141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32.25" thickBot="1" x14ac:dyDescent="0.3">
      <c r="A2" s="87" t="s">
        <v>0</v>
      </c>
      <c r="B2" s="88" t="s">
        <v>83</v>
      </c>
      <c r="C2" s="89" t="s">
        <v>84</v>
      </c>
      <c r="D2" s="88" t="s">
        <v>118</v>
      </c>
      <c r="E2" s="90" t="s">
        <v>119</v>
      </c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62.75" customHeight="1" x14ac:dyDescent="0.25">
      <c r="A3" s="92">
        <v>1</v>
      </c>
      <c r="B3" s="65" t="s">
        <v>129</v>
      </c>
      <c r="C3" s="93" t="s">
        <v>163</v>
      </c>
      <c r="D3" s="119" t="s">
        <v>164</v>
      </c>
      <c r="E3" s="94" t="s">
        <v>165</v>
      </c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5.75" x14ac:dyDescent="0.25">
      <c r="A4" s="95">
        <f t="shared" ref="A4:A67" si="0">A3+1</f>
        <v>2</v>
      </c>
      <c r="B4" s="65"/>
      <c r="C4" s="47"/>
      <c r="D4" s="49"/>
      <c r="E4" s="96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15.75" x14ac:dyDescent="0.25">
      <c r="A5" s="95">
        <f t="shared" si="0"/>
        <v>3</v>
      </c>
      <c r="B5" s="65"/>
      <c r="C5" s="47"/>
      <c r="D5" s="49"/>
      <c r="E5" s="96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15.75" x14ac:dyDescent="0.25">
      <c r="A6" s="95">
        <f t="shared" si="0"/>
        <v>4</v>
      </c>
      <c r="B6" s="65"/>
      <c r="C6" s="47"/>
      <c r="D6" s="49"/>
      <c r="E6" s="96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15.75" x14ac:dyDescent="0.25">
      <c r="A7" s="95">
        <f t="shared" si="0"/>
        <v>5</v>
      </c>
      <c r="B7" s="65"/>
      <c r="C7" s="47"/>
      <c r="D7" s="49"/>
      <c r="E7" s="96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ht="15.75" x14ac:dyDescent="0.25">
      <c r="A8" s="95">
        <f t="shared" si="0"/>
        <v>6</v>
      </c>
      <c r="B8" s="65"/>
      <c r="C8" s="47"/>
      <c r="D8" s="49"/>
      <c r="E8" s="96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5" ht="15.75" x14ac:dyDescent="0.25">
      <c r="A9" s="95">
        <f t="shared" si="0"/>
        <v>7</v>
      </c>
      <c r="B9" s="65"/>
      <c r="C9" s="47"/>
      <c r="D9" s="49"/>
      <c r="E9" s="96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 ht="15.75" x14ac:dyDescent="0.25">
      <c r="A10" s="95">
        <f t="shared" si="0"/>
        <v>8</v>
      </c>
      <c r="B10" s="65"/>
      <c r="C10" s="47"/>
      <c r="D10" s="49"/>
      <c r="E10" s="96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 ht="15.75" x14ac:dyDescent="0.25">
      <c r="A11" s="95">
        <f t="shared" si="0"/>
        <v>9</v>
      </c>
      <c r="B11" s="65"/>
      <c r="C11" s="97"/>
      <c r="D11" s="49"/>
      <c r="E11" s="96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5" ht="15.75" x14ac:dyDescent="0.25">
      <c r="A12" s="95">
        <f t="shared" si="0"/>
        <v>10</v>
      </c>
      <c r="B12" s="65"/>
      <c r="C12" s="97"/>
      <c r="D12" s="49"/>
      <c r="E12" s="96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5" ht="15.75" x14ac:dyDescent="0.25">
      <c r="A13" s="95">
        <f t="shared" si="0"/>
        <v>11</v>
      </c>
      <c r="B13" s="65"/>
      <c r="C13" s="97"/>
      <c r="D13" s="49"/>
      <c r="E13" s="96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5" ht="15.75" x14ac:dyDescent="0.25">
      <c r="A14" s="95">
        <f t="shared" si="0"/>
        <v>12</v>
      </c>
      <c r="B14" s="65"/>
      <c r="C14" s="97"/>
      <c r="D14" s="49"/>
      <c r="E14" s="96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 ht="15.75" x14ac:dyDescent="0.25">
      <c r="A15" s="95">
        <f t="shared" si="0"/>
        <v>13</v>
      </c>
      <c r="B15" s="65"/>
      <c r="C15" s="97"/>
      <c r="D15" s="49"/>
      <c r="E15" s="96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 ht="15.75" x14ac:dyDescent="0.25">
      <c r="A16" s="95">
        <f t="shared" si="0"/>
        <v>14</v>
      </c>
      <c r="B16" s="65"/>
      <c r="C16" s="97"/>
      <c r="D16" s="49"/>
      <c r="E16" s="96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15" ht="15.75" x14ac:dyDescent="0.25">
      <c r="A17" s="95">
        <f t="shared" si="0"/>
        <v>15</v>
      </c>
      <c r="B17" s="65"/>
      <c r="C17" s="97"/>
      <c r="D17" s="49"/>
      <c r="E17" s="96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15" ht="15.75" x14ac:dyDescent="0.25">
      <c r="A18" s="95">
        <f t="shared" si="0"/>
        <v>16</v>
      </c>
      <c r="B18" s="65"/>
      <c r="C18" s="97"/>
      <c r="D18" s="49"/>
      <c r="E18" s="96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15" ht="16.5" thickBot="1" x14ac:dyDescent="0.3">
      <c r="A19" s="98">
        <f t="shared" si="0"/>
        <v>17</v>
      </c>
      <c r="B19" s="116"/>
      <c r="C19" s="99"/>
      <c r="D19" s="100"/>
      <c r="E19" s="10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1:15" ht="15.75" customHeight="1" x14ac:dyDescent="0.25">
      <c r="A20" s="102">
        <f t="shared" si="0"/>
        <v>18</v>
      </c>
      <c r="B20" s="103"/>
      <c r="C20" s="104"/>
      <c r="D20" s="105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1:15" ht="15.75" customHeight="1" x14ac:dyDescent="0.25">
      <c r="A21" s="102">
        <f t="shared" si="0"/>
        <v>19</v>
      </c>
      <c r="B21" s="103"/>
      <c r="C21" s="106"/>
      <c r="D21" s="105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5" ht="15.75" customHeight="1" x14ac:dyDescent="0.25">
      <c r="A22" s="102">
        <f t="shared" si="0"/>
        <v>20</v>
      </c>
      <c r="B22" s="103"/>
      <c r="C22" s="106"/>
      <c r="D22" s="105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1:15" ht="15.75" customHeight="1" x14ac:dyDescent="0.25">
      <c r="A23" s="102">
        <f t="shared" si="0"/>
        <v>21</v>
      </c>
      <c r="B23" s="103"/>
      <c r="C23" s="106"/>
      <c r="D23" s="105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1:15" ht="15.75" customHeight="1" x14ac:dyDescent="0.25">
      <c r="A24" s="102">
        <f t="shared" si="0"/>
        <v>22</v>
      </c>
      <c r="B24" s="103"/>
      <c r="C24" s="106"/>
      <c r="D24" s="105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1:15" ht="15.75" customHeight="1" x14ac:dyDescent="0.25">
      <c r="A25" s="102">
        <f t="shared" si="0"/>
        <v>23</v>
      </c>
      <c r="B25" s="103"/>
      <c r="C25" s="106"/>
      <c r="D25" s="105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1:15" ht="15.75" customHeight="1" x14ac:dyDescent="0.25">
      <c r="A26" s="102">
        <f t="shared" si="0"/>
        <v>24</v>
      </c>
      <c r="B26" s="103"/>
      <c r="C26" s="106"/>
      <c r="D26" s="105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 ht="15.75" customHeight="1" x14ac:dyDescent="0.25">
      <c r="A27" s="102">
        <f t="shared" si="0"/>
        <v>25</v>
      </c>
      <c r="B27" s="103"/>
      <c r="C27" s="106"/>
      <c r="D27" s="105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1:15" ht="15.75" customHeight="1" x14ac:dyDescent="0.25">
      <c r="A28" s="102">
        <f t="shared" si="0"/>
        <v>26</v>
      </c>
      <c r="B28" s="103"/>
      <c r="C28" s="106"/>
      <c r="D28" s="105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1:15" ht="15.75" customHeight="1" x14ac:dyDescent="0.25">
      <c r="A29" s="102">
        <f t="shared" si="0"/>
        <v>27</v>
      </c>
      <c r="B29" s="103"/>
      <c r="C29" s="106"/>
      <c r="D29" s="105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1:15" ht="15.75" customHeight="1" x14ac:dyDescent="0.25">
      <c r="A30" s="102">
        <f t="shared" si="0"/>
        <v>28</v>
      </c>
      <c r="B30" s="103"/>
      <c r="C30" s="106"/>
      <c r="D30" s="105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1:15" ht="15.75" customHeight="1" x14ac:dyDescent="0.25">
      <c r="A31" s="102">
        <f t="shared" si="0"/>
        <v>29</v>
      </c>
      <c r="B31" s="103"/>
      <c r="C31" s="106"/>
      <c r="D31" s="105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1:15" ht="15.75" customHeight="1" x14ac:dyDescent="0.25">
      <c r="A32" s="102">
        <f t="shared" si="0"/>
        <v>30</v>
      </c>
      <c r="B32" s="103"/>
      <c r="C32" s="107"/>
      <c r="D32" s="105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1:15" ht="15.75" customHeight="1" x14ac:dyDescent="0.25">
      <c r="A33" s="102">
        <f t="shared" si="0"/>
        <v>31</v>
      </c>
      <c r="B33" s="108"/>
      <c r="C33" s="107"/>
      <c r="D33" s="105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1:15" ht="15.75" customHeight="1" x14ac:dyDescent="0.25">
      <c r="A34" s="102">
        <f t="shared" si="0"/>
        <v>32</v>
      </c>
      <c r="B34" s="108"/>
      <c r="C34" s="107"/>
      <c r="D34" s="105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1:15" ht="15.75" customHeight="1" x14ac:dyDescent="0.25">
      <c r="A35" s="102">
        <f t="shared" si="0"/>
        <v>33</v>
      </c>
      <c r="B35" s="108"/>
      <c r="C35" s="107"/>
      <c r="D35" s="105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5" ht="15.75" customHeight="1" x14ac:dyDescent="0.25">
      <c r="A36" s="102">
        <f t="shared" si="0"/>
        <v>34</v>
      </c>
      <c r="B36" s="108"/>
      <c r="C36" s="107"/>
      <c r="D36" s="105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1:15" ht="15.75" customHeight="1" x14ac:dyDescent="0.25">
      <c r="A37" s="102">
        <f t="shared" si="0"/>
        <v>35</v>
      </c>
      <c r="B37" s="108"/>
      <c r="C37" s="107"/>
      <c r="D37" s="105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5" ht="15.75" customHeight="1" x14ac:dyDescent="0.25">
      <c r="A38" s="102">
        <f t="shared" si="0"/>
        <v>36</v>
      </c>
      <c r="B38" s="108"/>
      <c r="C38" s="107"/>
      <c r="D38" s="105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1:15" ht="15.75" customHeight="1" x14ac:dyDescent="0.25">
      <c r="A39" s="102">
        <f t="shared" si="0"/>
        <v>37</v>
      </c>
      <c r="B39" s="108"/>
      <c r="C39" s="107"/>
      <c r="D39" s="105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1:15" ht="15.75" customHeight="1" x14ac:dyDescent="0.25">
      <c r="A40" s="102">
        <f t="shared" si="0"/>
        <v>38</v>
      </c>
      <c r="B40" s="108"/>
      <c r="C40" s="107"/>
      <c r="D40" s="105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1:15" ht="15.75" customHeight="1" x14ac:dyDescent="0.25">
      <c r="A41" s="102">
        <f t="shared" si="0"/>
        <v>39</v>
      </c>
      <c r="B41" s="108"/>
      <c r="C41" s="107"/>
      <c r="D41" s="105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1:15" ht="15.75" customHeight="1" x14ac:dyDescent="0.25">
      <c r="A42" s="102">
        <f t="shared" si="0"/>
        <v>40</v>
      </c>
      <c r="B42" s="108"/>
      <c r="C42" s="107"/>
      <c r="D42" s="105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1:15" ht="15.75" customHeight="1" x14ac:dyDescent="0.25">
      <c r="A43" s="102">
        <f t="shared" si="0"/>
        <v>41</v>
      </c>
      <c r="B43" s="108"/>
      <c r="C43" s="107"/>
      <c r="D43" s="105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5" ht="15.75" customHeight="1" x14ac:dyDescent="0.25">
      <c r="A44" s="102">
        <f t="shared" si="0"/>
        <v>42</v>
      </c>
      <c r="B44" s="108"/>
      <c r="C44" s="107"/>
      <c r="D44" s="105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1:15" ht="15.75" customHeight="1" x14ac:dyDescent="0.25">
      <c r="A45" s="102">
        <f t="shared" si="0"/>
        <v>43</v>
      </c>
      <c r="B45" s="108"/>
      <c r="C45" s="107"/>
      <c r="D45" s="105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1:15" ht="15.75" customHeight="1" x14ac:dyDescent="0.25">
      <c r="A46" s="102">
        <f t="shared" si="0"/>
        <v>44</v>
      </c>
      <c r="B46" s="108"/>
      <c r="C46" s="107"/>
      <c r="D46" s="105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5" ht="15.75" customHeight="1" x14ac:dyDescent="0.25">
      <c r="A47" s="102">
        <f t="shared" si="0"/>
        <v>45</v>
      </c>
      <c r="B47" s="108"/>
      <c r="C47" s="107"/>
      <c r="D47" s="105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1:15" ht="15.75" customHeight="1" x14ac:dyDescent="0.25">
      <c r="A48" s="102">
        <f t="shared" si="0"/>
        <v>46</v>
      </c>
      <c r="B48" s="108"/>
      <c r="C48" s="107"/>
      <c r="D48" s="105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1:15" ht="15.75" customHeight="1" x14ac:dyDescent="0.25">
      <c r="A49" s="102">
        <f t="shared" si="0"/>
        <v>47</v>
      </c>
      <c r="B49" s="108"/>
      <c r="C49" s="107"/>
      <c r="D49" s="105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1:15" ht="15.75" customHeight="1" x14ac:dyDescent="0.25">
      <c r="A50" s="102">
        <f t="shared" si="0"/>
        <v>48</v>
      </c>
      <c r="B50" s="108"/>
      <c r="C50" s="107"/>
      <c r="D50" s="105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 ht="15.75" customHeight="1" x14ac:dyDescent="0.25">
      <c r="A51" s="102">
        <f t="shared" si="0"/>
        <v>49</v>
      </c>
      <c r="B51" s="108"/>
      <c r="C51" s="107"/>
      <c r="D51" s="105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1:15" ht="15.75" customHeight="1" x14ac:dyDescent="0.25">
      <c r="A52" s="102">
        <f t="shared" si="0"/>
        <v>50</v>
      </c>
      <c r="B52" s="108"/>
      <c r="C52" s="107"/>
      <c r="D52" s="105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1:15" ht="15.75" customHeight="1" x14ac:dyDescent="0.25">
      <c r="A53" s="102">
        <f t="shared" si="0"/>
        <v>51</v>
      </c>
      <c r="B53" s="108"/>
      <c r="C53" s="107"/>
      <c r="D53" s="105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1:15" ht="15.75" customHeight="1" x14ac:dyDescent="0.25">
      <c r="A54" s="102">
        <f t="shared" si="0"/>
        <v>52</v>
      </c>
      <c r="B54" s="108"/>
      <c r="C54" s="107"/>
      <c r="D54" s="105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1:15" ht="15.75" customHeight="1" x14ac:dyDescent="0.25">
      <c r="A55" s="102">
        <f t="shared" si="0"/>
        <v>53</v>
      </c>
      <c r="B55" s="108"/>
      <c r="C55" s="107"/>
      <c r="D55" s="105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1:15" ht="15.75" customHeight="1" x14ac:dyDescent="0.25">
      <c r="A56" s="102">
        <f t="shared" si="0"/>
        <v>54</v>
      </c>
      <c r="B56" s="108"/>
      <c r="C56" s="107"/>
      <c r="D56" s="105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1:15" ht="15.75" customHeight="1" x14ac:dyDescent="0.25">
      <c r="A57" s="102">
        <f t="shared" si="0"/>
        <v>55</v>
      </c>
      <c r="B57" s="108"/>
      <c r="C57" s="107"/>
      <c r="D57" s="105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1:15" ht="15.75" customHeight="1" x14ac:dyDescent="0.25">
      <c r="A58" s="102">
        <f t="shared" si="0"/>
        <v>56</v>
      </c>
      <c r="B58" s="108"/>
      <c r="C58" s="107"/>
      <c r="D58" s="105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1:15" ht="15.75" customHeight="1" x14ac:dyDescent="0.25">
      <c r="A59" s="102">
        <f t="shared" si="0"/>
        <v>57</v>
      </c>
      <c r="B59" s="108"/>
      <c r="C59" s="107"/>
      <c r="D59" s="105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1:15" ht="15.75" customHeight="1" x14ac:dyDescent="0.25">
      <c r="A60" s="102">
        <f t="shared" si="0"/>
        <v>58</v>
      </c>
      <c r="B60" s="108"/>
      <c r="C60" s="107"/>
      <c r="D60" s="105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1:15" ht="15.75" customHeight="1" x14ac:dyDescent="0.25">
      <c r="A61" s="102">
        <f t="shared" si="0"/>
        <v>59</v>
      </c>
      <c r="B61" s="108"/>
      <c r="C61" s="107"/>
      <c r="D61" s="105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1:15" ht="15.75" customHeight="1" x14ac:dyDescent="0.25">
      <c r="A62" s="102">
        <f t="shared" si="0"/>
        <v>60</v>
      </c>
      <c r="B62" s="108"/>
      <c r="C62" s="107"/>
      <c r="D62" s="105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1:15" ht="15.75" customHeight="1" x14ac:dyDescent="0.25">
      <c r="A63" s="102">
        <f t="shared" si="0"/>
        <v>61</v>
      </c>
      <c r="B63" s="108"/>
      <c r="C63" s="107"/>
      <c r="D63" s="105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1:15" ht="15.75" customHeight="1" x14ac:dyDescent="0.25">
      <c r="A64" s="102">
        <f t="shared" si="0"/>
        <v>62</v>
      </c>
      <c r="B64" s="108"/>
      <c r="C64" s="107"/>
      <c r="D64" s="105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1:15" ht="15.75" customHeight="1" x14ac:dyDescent="0.25">
      <c r="A65" s="102">
        <f t="shared" si="0"/>
        <v>63</v>
      </c>
      <c r="B65" s="108"/>
      <c r="C65" s="107"/>
      <c r="D65" s="105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1:15" ht="15.75" customHeight="1" x14ac:dyDescent="0.25">
      <c r="A66" s="102">
        <f t="shared" si="0"/>
        <v>64</v>
      </c>
      <c r="B66" s="108"/>
      <c r="C66" s="107"/>
      <c r="D66" s="105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1:15" ht="15.75" customHeight="1" x14ac:dyDescent="0.25">
      <c r="A67" s="102">
        <f t="shared" si="0"/>
        <v>65</v>
      </c>
      <c r="B67" s="108"/>
      <c r="C67" s="107"/>
      <c r="D67" s="105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1:15" ht="15.75" customHeight="1" x14ac:dyDescent="0.25">
      <c r="A68" s="102">
        <f t="shared" ref="A68:A97" si="1">A67+1</f>
        <v>66</v>
      </c>
      <c r="B68" s="108"/>
      <c r="C68" s="107"/>
      <c r="D68" s="105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1:15" ht="15.75" customHeight="1" x14ac:dyDescent="0.25">
      <c r="A69" s="102">
        <f t="shared" si="1"/>
        <v>67</v>
      </c>
      <c r="B69" s="108"/>
      <c r="C69" s="107"/>
      <c r="D69" s="105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1:15" ht="15.75" customHeight="1" x14ac:dyDescent="0.25">
      <c r="A70" s="102">
        <f t="shared" si="1"/>
        <v>68</v>
      </c>
      <c r="B70" s="108"/>
      <c r="C70" s="107"/>
      <c r="D70" s="105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1:15" ht="15.75" customHeight="1" x14ac:dyDescent="0.25">
      <c r="A71" s="102">
        <f t="shared" si="1"/>
        <v>69</v>
      </c>
      <c r="B71" s="108"/>
      <c r="C71" s="107"/>
      <c r="D71" s="105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1:15" ht="15.75" customHeight="1" x14ac:dyDescent="0.25">
      <c r="A72" s="102">
        <f t="shared" si="1"/>
        <v>70</v>
      </c>
      <c r="B72" s="108"/>
      <c r="C72" s="107"/>
      <c r="D72" s="105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1:15" ht="15.75" customHeight="1" x14ac:dyDescent="0.25">
      <c r="A73" s="102">
        <f t="shared" si="1"/>
        <v>71</v>
      </c>
      <c r="B73" s="108"/>
      <c r="C73" s="107"/>
      <c r="D73" s="105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1:15" ht="15.75" customHeight="1" x14ac:dyDescent="0.25">
      <c r="A74" s="102">
        <f t="shared" si="1"/>
        <v>72</v>
      </c>
      <c r="B74" s="108"/>
      <c r="C74" s="107"/>
      <c r="D74" s="105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1:15" ht="15.75" customHeight="1" x14ac:dyDescent="0.25">
      <c r="A75" s="102">
        <f t="shared" si="1"/>
        <v>73</v>
      </c>
      <c r="B75" s="108"/>
      <c r="C75" s="107"/>
      <c r="D75" s="105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1:15" ht="15.75" customHeight="1" x14ac:dyDescent="0.25">
      <c r="A76" s="102">
        <f t="shared" si="1"/>
        <v>74</v>
      </c>
      <c r="B76" s="108"/>
      <c r="C76" s="107"/>
      <c r="D76" s="105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1:15" ht="15.75" customHeight="1" x14ac:dyDescent="0.25">
      <c r="A77" s="102">
        <f t="shared" si="1"/>
        <v>75</v>
      </c>
      <c r="B77" s="108"/>
      <c r="C77" s="107"/>
      <c r="D77" s="105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1:15" ht="15.75" customHeight="1" x14ac:dyDescent="0.25">
      <c r="A78" s="102">
        <f t="shared" si="1"/>
        <v>76</v>
      </c>
      <c r="B78" s="108"/>
      <c r="C78" s="107"/>
      <c r="D78" s="105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1:15" ht="15.75" customHeight="1" x14ac:dyDescent="0.25">
      <c r="A79" s="102">
        <f t="shared" si="1"/>
        <v>77</v>
      </c>
      <c r="B79" s="108"/>
      <c r="C79" s="107"/>
      <c r="D79" s="105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1:15" ht="15.75" customHeight="1" x14ac:dyDescent="0.25">
      <c r="A80" s="102">
        <f t="shared" si="1"/>
        <v>78</v>
      </c>
      <c r="B80" s="108"/>
      <c r="C80" s="107"/>
      <c r="D80" s="105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1:15" ht="15.75" customHeight="1" x14ac:dyDescent="0.25">
      <c r="A81" s="102">
        <f t="shared" si="1"/>
        <v>79</v>
      </c>
      <c r="B81" s="108"/>
      <c r="C81" s="107"/>
      <c r="D81" s="105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1:15" ht="15.75" customHeight="1" x14ac:dyDescent="0.25">
      <c r="A82" s="102">
        <f t="shared" si="1"/>
        <v>80</v>
      </c>
      <c r="B82" s="108"/>
      <c r="C82" s="107"/>
      <c r="D82" s="105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1:15" ht="15.75" customHeight="1" x14ac:dyDescent="0.25">
      <c r="A83" s="102">
        <f t="shared" si="1"/>
        <v>81</v>
      </c>
      <c r="B83" s="108"/>
      <c r="C83" s="107"/>
      <c r="D83" s="105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1:15" ht="15.75" customHeight="1" x14ac:dyDescent="0.25">
      <c r="A84" s="102">
        <f t="shared" si="1"/>
        <v>82</v>
      </c>
      <c r="B84" s="108"/>
      <c r="C84" s="107"/>
      <c r="D84" s="105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1:15" ht="15.75" customHeight="1" x14ac:dyDescent="0.25">
      <c r="A85" s="102">
        <f t="shared" si="1"/>
        <v>83</v>
      </c>
      <c r="B85" s="108"/>
      <c r="C85" s="107"/>
      <c r="D85" s="105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1:15" ht="15.75" customHeight="1" x14ac:dyDescent="0.25">
      <c r="A86" s="102">
        <f t="shared" si="1"/>
        <v>84</v>
      </c>
      <c r="B86" s="108"/>
      <c r="C86" s="107"/>
      <c r="D86" s="105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1:15" ht="15.75" customHeight="1" x14ac:dyDescent="0.25">
      <c r="A87" s="102">
        <f t="shared" si="1"/>
        <v>85</v>
      </c>
      <c r="B87" s="108"/>
      <c r="C87" s="107"/>
      <c r="D87" s="105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1:15" ht="15.75" customHeight="1" x14ac:dyDescent="0.25">
      <c r="A88" s="102">
        <f t="shared" si="1"/>
        <v>86</v>
      </c>
      <c r="B88" s="108"/>
      <c r="C88" s="107"/>
      <c r="D88" s="105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1:15" ht="15.75" customHeight="1" x14ac:dyDescent="0.25">
      <c r="A89" s="102">
        <f t="shared" si="1"/>
        <v>87</v>
      </c>
      <c r="B89" s="108"/>
      <c r="C89" s="107"/>
      <c r="D89" s="105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1:15" ht="15.75" customHeight="1" x14ac:dyDescent="0.25">
      <c r="A90" s="102">
        <f t="shared" si="1"/>
        <v>88</v>
      </c>
      <c r="B90" s="108"/>
      <c r="C90" s="107"/>
      <c r="D90" s="105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1:15" ht="15.75" customHeight="1" x14ac:dyDescent="0.25">
      <c r="A91" s="102">
        <f t="shared" si="1"/>
        <v>89</v>
      </c>
      <c r="B91" s="108"/>
      <c r="C91" s="107"/>
      <c r="D91" s="105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1:15" ht="15.75" customHeight="1" x14ac:dyDescent="0.25">
      <c r="A92" s="102">
        <f t="shared" si="1"/>
        <v>90</v>
      </c>
      <c r="B92" s="108"/>
      <c r="C92" s="107"/>
      <c r="D92" s="105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1:15" ht="15.75" customHeight="1" x14ac:dyDescent="0.25">
      <c r="A93" s="102">
        <f t="shared" si="1"/>
        <v>91</v>
      </c>
      <c r="B93" s="108"/>
      <c r="C93" s="107"/>
      <c r="D93" s="105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1:15" ht="15.75" customHeight="1" x14ac:dyDescent="0.25">
      <c r="A94" s="102">
        <f t="shared" si="1"/>
        <v>92</v>
      </c>
      <c r="B94" s="108"/>
      <c r="C94" s="107"/>
      <c r="D94" s="105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1:15" ht="15.75" customHeight="1" x14ac:dyDescent="0.25">
      <c r="A95" s="102">
        <f t="shared" si="1"/>
        <v>93</v>
      </c>
      <c r="B95" s="108"/>
      <c r="C95" s="107"/>
      <c r="D95" s="105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1:15" ht="15.75" customHeight="1" x14ac:dyDescent="0.25">
      <c r="A96" s="102">
        <f t="shared" si="1"/>
        <v>94</v>
      </c>
      <c r="B96" s="108"/>
      <c r="C96" s="107"/>
      <c r="D96" s="105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1:15" ht="15.75" customHeight="1" x14ac:dyDescent="0.25">
      <c r="A97" s="102">
        <f t="shared" si="1"/>
        <v>95</v>
      </c>
      <c r="B97" s="108"/>
      <c r="C97" s="107"/>
      <c r="D97" s="105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1:15" ht="15.75" customHeight="1" x14ac:dyDescent="0.25">
      <c r="A98" s="109"/>
      <c r="B98" s="2"/>
      <c r="C98" s="109"/>
      <c r="D98" s="4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1:15" ht="15.75" customHeight="1" x14ac:dyDescent="0.25">
      <c r="A99" s="109"/>
      <c r="B99" s="2"/>
      <c r="C99" s="109"/>
      <c r="D99" s="4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1:15" ht="15.75" customHeight="1" x14ac:dyDescent="0.25">
      <c r="A100" s="109"/>
      <c r="B100" s="2"/>
      <c r="C100" s="109"/>
      <c r="D100" s="4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1:15" ht="15.75" customHeight="1" x14ac:dyDescent="0.25">
      <c r="A101" s="109"/>
      <c r="B101" s="2"/>
      <c r="C101" s="109"/>
      <c r="D101" s="4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1:15" ht="15.75" customHeight="1" x14ac:dyDescent="0.25">
      <c r="A102" s="109"/>
      <c r="B102" s="2"/>
      <c r="C102" s="109"/>
      <c r="D102" s="4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1:15" ht="15.75" customHeight="1" x14ac:dyDescent="0.25">
      <c r="A103" s="109"/>
      <c r="B103" s="2"/>
      <c r="C103" s="109"/>
      <c r="D103" s="4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1:15" ht="15.75" customHeight="1" x14ac:dyDescent="0.25">
      <c r="A104" s="109"/>
      <c r="B104" s="2"/>
      <c r="C104" s="109"/>
      <c r="D104" s="4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1:15" ht="15.75" customHeight="1" x14ac:dyDescent="0.25">
      <c r="A105" s="109"/>
      <c r="B105" s="2"/>
      <c r="C105" s="109"/>
      <c r="D105" s="4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1:15" ht="15.75" customHeight="1" x14ac:dyDescent="0.25">
      <c r="A106" s="109"/>
      <c r="B106" s="2"/>
      <c r="C106" s="109"/>
      <c r="D106" s="4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1:15" ht="15.75" customHeight="1" x14ac:dyDescent="0.25">
      <c r="A107" s="109"/>
      <c r="B107" s="2"/>
      <c r="C107" s="109"/>
      <c r="D107" s="4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customHeight="1" x14ac:dyDescent="0.25">
      <c r="A108" s="109"/>
      <c r="B108" s="2"/>
      <c r="C108" s="109"/>
      <c r="D108" s="4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customHeight="1" x14ac:dyDescent="0.25">
      <c r="A109" s="109"/>
      <c r="B109" s="2"/>
      <c r="C109" s="109"/>
      <c r="D109" s="4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1:15" ht="15.75" customHeight="1" x14ac:dyDescent="0.25">
      <c r="A110" s="109"/>
      <c r="B110" s="2"/>
      <c r="C110" s="109"/>
      <c r="D110" s="4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1:15" ht="15.75" customHeight="1" x14ac:dyDescent="0.25">
      <c r="A111" s="109"/>
      <c r="B111" s="2"/>
      <c r="C111" s="109"/>
      <c r="D111" s="4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1:15" ht="15.75" customHeight="1" x14ac:dyDescent="0.25">
      <c r="A112" s="109"/>
      <c r="B112" s="2"/>
      <c r="C112" s="109"/>
      <c r="D112" s="4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1:15" ht="15.75" customHeight="1" x14ac:dyDescent="0.25">
      <c r="A113" s="109"/>
      <c r="B113" s="2"/>
      <c r="C113" s="109"/>
      <c r="D113" s="4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1:15" ht="15.75" customHeight="1" x14ac:dyDescent="0.25">
      <c r="A114" s="109"/>
      <c r="B114" s="2"/>
      <c r="C114" s="109"/>
      <c r="D114" s="4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1:15" ht="15.75" customHeight="1" x14ac:dyDescent="0.25">
      <c r="A115" s="109"/>
      <c r="B115" s="2"/>
      <c r="C115" s="109"/>
      <c r="D115" s="4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1:15" ht="15.75" customHeight="1" x14ac:dyDescent="0.25">
      <c r="A116" s="109"/>
      <c r="B116" s="2"/>
      <c r="C116" s="109"/>
      <c r="D116" s="4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1:15" ht="15.75" customHeight="1" x14ac:dyDescent="0.25">
      <c r="A117" s="109"/>
      <c r="B117" s="2"/>
      <c r="C117" s="109"/>
      <c r="D117" s="4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1:15" ht="15.75" customHeight="1" x14ac:dyDescent="0.25">
      <c r="A118" s="109"/>
      <c r="B118" s="2"/>
      <c r="C118" s="109"/>
      <c r="D118" s="4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1:15" ht="15.75" customHeight="1" x14ac:dyDescent="0.25">
      <c r="A119" s="109"/>
      <c r="B119" s="2"/>
      <c r="C119" s="109"/>
      <c r="D119" s="4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1:15" ht="15.75" customHeight="1" x14ac:dyDescent="0.25">
      <c r="A120" s="109"/>
      <c r="B120" s="2"/>
      <c r="C120" s="109"/>
      <c r="D120" s="4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1:15" ht="15.75" customHeight="1" x14ac:dyDescent="0.25">
      <c r="A121" s="109"/>
      <c r="B121" s="2"/>
      <c r="C121" s="109"/>
      <c r="D121" s="4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1:15" ht="15.75" customHeight="1" x14ac:dyDescent="0.25">
      <c r="A122" s="109"/>
      <c r="B122" s="2"/>
      <c r="C122" s="109"/>
      <c r="D122" s="4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1:15" ht="15.75" customHeight="1" x14ac:dyDescent="0.25">
      <c r="A123" s="109"/>
      <c r="B123" s="2"/>
      <c r="C123" s="109"/>
      <c r="D123" s="4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1:15" ht="15.75" customHeight="1" x14ac:dyDescent="0.25">
      <c r="A124" s="109"/>
      <c r="B124" s="2"/>
      <c r="C124" s="109"/>
      <c r="D124" s="4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1:15" ht="15.75" customHeight="1" x14ac:dyDescent="0.25">
      <c r="A125" s="109"/>
      <c r="B125" s="2"/>
      <c r="C125" s="109"/>
      <c r="D125" s="4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1:15" ht="15.75" customHeight="1" x14ac:dyDescent="0.25">
      <c r="A126" s="109"/>
      <c r="B126" s="2"/>
      <c r="C126" s="109"/>
      <c r="D126" s="4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1:15" ht="15.75" customHeight="1" x14ac:dyDescent="0.25">
      <c r="A127" s="109"/>
      <c r="B127" s="2"/>
      <c r="C127" s="109"/>
      <c r="D127" s="4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1:15" ht="15.75" customHeight="1" x14ac:dyDescent="0.25">
      <c r="A128" s="109"/>
      <c r="B128" s="2"/>
      <c r="C128" s="109"/>
      <c r="D128" s="4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1:15" ht="15.75" customHeight="1" x14ac:dyDescent="0.25">
      <c r="A129" s="109"/>
      <c r="B129" s="2"/>
      <c r="C129" s="109"/>
      <c r="D129" s="4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1:15" ht="15.75" customHeight="1" x14ac:dyDescent="0.25">
      <c r="A130" s="109"/>
      <c r="B130" s="2"/>
      <c r="C130" s="109"/>
      <c r="D130" s="4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1:15" ht="15.75" customHeight="1" x14ac:dyDescent="0.25">
      <c r="A131" s="109"/>
      <c r="B131" s="2"/>
      <c r="C131" s="109"/>
      <c r="D131" s="4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1:15" ht="15.75" customHeight="1" x14ac:dyDescent="0.25">
      <c r="A132" s="109"/>
      <c r="B132" s="2"/>
      <c r="C132" s="109"/>
      <c r="D132" s="4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1:15" ht="15.75" customHeight="1" x14ac:dyDescent="0.25">
      <c r="A133" s="109"/>
      <c r="B133" s="2"/>
      <c r="C133" s="109"/>
      <c r="D133" s="4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1:15" ht="15.75" customHeight="1" x14ac:dyDescent="0.25">
      <c r="A134" s="109"/>
      <c r="B134" s="2"/>
      <c r="C134" s="109"/>
      <c r="D134" s="4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1:15" ht="15.75" customHeight="1" x14ac:dyDescent="0.25">
      <c r="A135" s="109"/>
      <c r="B135" s="2"/>
      <c r="C135" s="109"/>
      <c r="D135" s="4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1:15" ht="15.75" customHeight="1" x14ac:dyDescent="0.25">
      <c r="A136" s="109"/>
      <c r="B136" s="2"/>
      <c r="C136" s="109"/>
      <c r="D136" s="4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1:15" ht="15.75" customHeight="1" x14ac:dyDescent="0.25">
      <c r="A137" s="109"/>
      <c r="B137" s="2"/>
      <c r="C137" s="109"/>
      <c r="D137" s="4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1:15" ht="15.75" customHeight="1" x14ac:dyDescent="0.25">
      <c r="A138" s="109"/>
      <c r="B138" s="2"/>
      <c r="C138" s="109"/>
      <c r="D138" s="4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1:15" ht="15.75" customHeight="1" x14ac:dyDescent="0.25">
      <c r="A139" s="109"/>
      <c r="B139" s="2"/>
      <c r="C139" s="109"/>
      <c r="D139" s="4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1:15" ht="15.75" customHeight="1" x14ac:dyDescent="0.25">
      <c r="A140" s="109"/>
      <c r="B140" s="2"/>
      <c r="C140" s="109"/>
      <c r="D140" s="4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1:15" ht="15.75" customHeight="1" x14ac:dyDescent="0.25">
      <c r="A141" s="109"/>
      <c r="B141" s="2"/>
      <c r="C141" s="109"/>
      <c r="D141" s="4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1:15" ht="15.75" customHeight="1" x14ac:dyDescent="0.25">
      <c r="A142" s="109"/>
      <c r="B142" s="2"/>
      <c r="C142" s="109"/>
      <c r="D142" s="4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1:15" ht="15.75" customHeight="1" x14ac:dyDescent="0.25">
      <c r="A143" s="109"/>
      <c r="B143" s="2"/>
      <c r="C143" s="109"/>
      <c r="D143" s="4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1:15" ht="15.75" customHeight="1" x14ac:dyDescent="0.25">
      <c r="A144" s="109"/>
      <c r="B144" s="2"/>
      <c r="C144" s="109"/>
      <c r="D144" s="4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1:15" ht="15.75" customHeight="1" x14ac:dyDescent="0.25">
      <c r="A145" s="109"/>
      <c r="B145" s="2"/>
      <c r="C145" s="109"/>
      <c r="D145" s="4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1:15" ht="15.75" customHeight="1" x14ac:dyDescent="0.25">
      <c r="A146" s="109"/>
      <c r="B146" s="2"/>
      <c r="C146" s="109"/>
      <c r="D146" s="4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1:15" ht="15.75" customHeight="1" x14ac:dyDescent="0.25">
      <c r="A147" s="109"/>
      <c r="B147" s="2"/>
      <c r="C147" s="109"/>
      <c r="D147" s="4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1:15" ht="15.75" customHeight="1" x14ac:dyDescent="0.25">
      <c r="A148" s="109"/>
      <c r="B148" s="2"/>
      <c r="C148" s="109"/>
      <c r="D148" s="4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1:15" ht="15.75" customHeight="1" x14ac:dyDescent="0.25">
      <c r="A149" s="109"/>
      <c r="B149" s="2"/>
      <c r="C149" s="109"/>
      <c r="D149" s="4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1:15" ht="15.75" customHeight="1" x14ac:dyDescent="0.25">
      <c r="A150" s="109"/>
      <c r="B150" s="2"/>
      <c r="C150" s="109"/>
      <c r="D150" s="4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1:15" ht="15.75" customHeight="1" x14ac:dyDescent="0.25">
      <c r="A151" s="109"/>
      <c r="B151" s="2"/>
      <c r="C151" s="109"/>
      <c r="D151" s="4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1:15" ht="15.75" customHeight="1" x14ac:dyDescent="0.25">
      <c r="A152" s="109"/>
      <c r="B152" s="2"/>
      <c r="C152" s="109"/>
      <c r="D152" s="4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1:15" ht="15.75" customHeight="1" x14ac:dyDescent="0.25">
      <c r="A153" s="109"/>
      <c r="B153" s="2"/>
      <c r="C153" s="109"/>
      <c r="D153" s="4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1:15" ht="15.75" customHeight="1" x14ac:dyDescent="0.25">
      <c r="A154" s="109"/>
      <c r="B154" s="2"/>
      <c r="C154" s="109"/>
      <c r="D154" s="4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1:15" ht="15.75" customHeight="1" x14ac:dyDescent="0.25">
      <c r="A155" s="109"/>
      <c r="B155" s="2"/>
      <c r="C155" s="109"/>
      <c r="D155" s="4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1:15" ht="15.75" customHeight="1" x14ac:dyDescent="0.25">
      <c r="A156" s="109"/>
      <c r="B156" s="2"/>
      <c r="C156" s="109"/>
      <c r="D156" s="4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1:15" ht="15.75" customHeight="1" x14ac:dyDescent="0.25">
      <c r="A157" s="109"/>
      <c r="B157" s="2"/>
      <c r="C157" s="109"/>
      <c r="D157" s="4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1:15" ht="15.75" customHeight="1" x14ac:dyDescent="0.25">
      <c r="A158" s="109"/>
      <c r="B158" s="2"/>
      <c r="C158" s="109"/>
      <c r="D158" s="4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1:15" ht="15.75" customHeight="1" x14ac:dyDescent="0.25">
      <c r="A159" s="109"/>
      <c r="B159" s="2"/>
      <c r="C159" s="109"/>
      <c r="D159" s="4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1:15" ht="15.75" customHeight="1" x14ac:dyDescent="0.25">
      <c r="A160" s="109"/>
      <c r="B160" s="2"/>
      <c r="C160" s="109"/>
      <c r="D160" s="4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1:15" ht="15.75" customHeight="1" x14ac:dyDescent="0.25">
      <c r="A161" s="109"/>
      <c r="B161" s="2"/>
      <c r="C161" s="109"/>
      <c r="D161" s="4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1:15" ht="15.75" customHeight="1" x14ac:dyDescent="0.25">
      <c r="A162" s="109"/>
      <c r="B162" s="2"/>
      <c r="C162" s="109"/>
      <c r="D162" s="4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1:15" ht="15.75" customHeight="1" x14ac:dyDescent="0.25">
      <c r="A163" s="109"/>
      <c r="B163" s="2"/>
      <c r="C163" s="109"/>
      <c r="D163" s="4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1:15" ht="15.75" customHeight="1" x14ac:dyDescent="0.25">
      <c r="A164" s="109"/>
      <c r="B164" s="2"/>
      <c r="C164" s="109"/>
      <c r="D164" s="4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1:15" ht="15.75" customHeight="1" x14ac:dyDescent="0.25">
      <c r="A165" s="109"/>
      <c r="B165" s="2"/>
      <c r="C165" s="109"/>
      <c r="D165" s="4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1:15" ht="15.75" customHeight="1" x14ac:dyDescent="0.25">
      <c r="A166" s="109"/>
      <c r="B166" s="2"/>
      <c r="C166" s="109"/>
      <c r="D166" s="4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1:15" ht="15.75" customHeight="1" x14ac:dyDescent="0.25">
      <c r="A167" s="109"/>
      <c r="B167" s="2"/>
      <c r="C167" s="109"/>
      <c r="D167" s="4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1:15" ht="15.75" customHeight="1" x14ac:dyDescent="0.25">
      <c r="A168" s="109"/>
      <c r="B168" s="2"/>
      <c r="C168" s="109"/>
      <c r="D168" s="4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1:15" ht="15.75" customHeight="1" x14ac:dyDescent="0.25">
      <c r="A169" s="109"/>
      <c r="B169" s="2"/>
      <c r="C169" s="109"/>
      <c r="D169" s="4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1:15" ht="15.75" customHeight="1" x14ac:dyDescent="0.25">
      <c r="A170" s="109"/>
      <c r="B170" s="2"/>
      <c r="C170" s="109"/>
      <c r="D170" s="4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1:15" ht="15.75" customHeight="1" x14ac:dyDescent="0.25">
      <c r="A171" s="109"/>
      <c r="B171" s="2"/>
      <c r="C171" s="109"/>
      <c r="D171" s="4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1:15" ht="15.75" customHeight="1" x14ac:dyDescent="0.25">
      <c r="A172" s="109"/>
      <c r="B172" s="2"/>
      <c r="C172" s="109"/>
      <c r="D172" s="4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1:15" ht="15.75" customHeight="1" x14ac:dyDescent="0.25">
      <c r="A173" s="109"/>
      <c r="B173" s="2"/>
      <c r="C173" s="109"/>
      <c r="D173" s="4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1:15" ht="15.75" customHeight="1" x14ac:dyDescent="0.25">
      <c r="A174" s="109"/>
      <c r="B174" s="2"/>
      <c r="C174" s="109"/>
      <c r="D174" s="4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1:15" ht="15.75" customHeight="1" x14ac:dyDescent="0.25">
      <c r="A175" s="109"/>
      <c r="B175" s="2"/>
      <c r="C175" s="109"/>
      <c r="D175" s="4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1:15" ht="15.75" customHeight="1" x14ac:dyDescent="0.25">
      <c r="A176" s="109"/>
      <c r="B176" s="2"/>
      <c r="C176" s="109"/>
      <c r="D176" s="4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1:15" ht="15.75" customHeight="1" x14ac:dyDescent="0.25">
      <c r="A177" s="109"/>
      <c r="B177" s="2"/>
      <c r="C177" s="109"/>
      <c r="D177" s="4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1:15" ht="15.75" customHeight="1" x14ac:dyDescent="0.25">
      <c r="A178" s="109"/>
      <c r="B178" s="2"/>
      <c r="C178" s="109"/>
      <c r="D178" s="4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1:15" ht="15.75" customHeight="1" x14ac:dyDescent="0.25">
      <c r="A179" s="109"/>
      <c r="B179" s="2"/>
      <c r="C179" s="109"/>
      <c r="D179" s="4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1:15" ht="15.75" customHeight="1" x14ac:dyDescent="0.25">
      <c r="A180" s="109"/>
      <c r="B180" s="2"/>
      <c r="C180" s="109"/>
      <c r="D180" s="4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1:15" ht="15.75" customHeight="1" x14ac:dyDescent="0.25">
      <c r="A181" s="109"/>
      <c r="B181" s="2"/>
      <c r="C181" s="109"/>
      <c r="D181" s="4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1:15" ht="15.75" customHeight="1" x14ac:dyDescent="0.25">
      <c r="A182" s="109"/>
      <c r="B182" s="2"/>
      <c r="C182" s="109"/>
      <c r="D182" s="4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1:15" ht="15.75" customHeight="1" x14ac:dyDescent="0.25">
      <c r="A183" s="109"/>
      <c r="B183" s="2"/>
      <c r="C183" s="109"/>
      <c r="D183" s="4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1:15" ht="15.75" customHeight="1" x14ac:dyDescent="0.25">
      <c r="A184" s="109"/>
      <c r="B184" s="2"/>
      <c r="C184" s="109"/>
      <c r="D184" s="4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1:15" ht="15.75" customHeight="1" x14ac:dyDescent="0.25">
      <c r="A185" s="109"/>
      <c r="B185" s="2"/>
      <c r="C185" s="109"/>
      <c r="D185" s="4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1:15" ht="15.75" customHeight="1" x14ac:dyDescent="0.25">
      <c r="A186" s="109"/>
      <c r="B186" s="2"/>
      <c r="C186" s="109"/>
      <c r="D186" s="4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1:15" ht="15.75" customHeight="1" x14ac:dyDescent="0.25">
      <c r="A187" s="109"/>
      <c r="B187" s="2"/>
      <c r="C187" s="109"/>
      <c r="D187" s="4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1:15" ht="15.75" customHeight="1" x14ac:dyDescent="0.25">
      <c r="A188" s="109"/>
      <c r="B188" s="2"/>
      <c r="C188" s="109"/>
      <c r="D188" s="4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1:15" ht="15.75" customHeight="1" x14ac:dyDescent="0.25">
      <c r="A189" s="109"/>
      <c r="B189" s="2"/>
      <c r="C189" s="109"/>
      <c r="D189" s="4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1:15" ht="15.75" customHeight="1" x14ac:dyDescent="0.25">
      <c r="A190" s="109"/>
      <c r="B190" s="2"/>
      <c r="C190" s="109"/>
      <c r="D190" s="4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1:15" ht="15.75" customHeight="1" x14ac:dyDescent="0.25">
      <c r="A191" s="109"/>
      <c r="B191" s="2"/>
      <c r="C191" s="109"/>
      <c r="D191" s="4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1:15" ht="15.75" customHeight="1" x14ac:dyDescent="0.25">
      <c r="A192" s="109"/>
      <c r="B192" s="2"/>
      <c r="C192" s="109"/>
      <c r="D192" s="4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1:15" ht="15.75" customHeight="1" x14ac:dyDescent="0.25">
      <c r="A193" s="109"/>
      <c r="B193" s="2"/>
      <c r="C193" s="109"/>
      <c r="D193" s="4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1:15" ht="15.75" customHeight="1" x14ac:dyDescent="0.25">
      <c r="A194" s="109"/>
      <c r="B194" s="2"/>
      <c r="C194" s="109"/>
      <c r="D194" s="4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1:15" ht="15.75" customHeight="1" x14ac:dyDescent="0.25">
      <c r="A195" s="109"/>
      <c r="B195" s="2"/>
      <c r="C195" s="109"/>
      <c r="D195" s="4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1:15" ht="15.75" customHeight="1" x14ac:dyDescent="0.25">
      <c r="A196" s="109"/>
      <c r="B196" s="2"/>
      <c r="C196" s="109"/>
      <c r="D196" s="4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1:15" ht="15.75" customHeight="1" x14ac:dyDescent="0.25">
      <c r="A197" s="109"/>
      <c r="B197" s="2"/>
      <c r="C197" s="109"/>
      <c r="D197" s="4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1:15" ht="15.75" customHeight="1" x14ac:dyDescent="0.25">
      <c r="A198" s="109"/>
      <c r="B198" s="2"/>
      <c r="C198" s="109"/>
      <c r="D198" s="4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1:15" ht="15.75" customHeight="1" x14ac:dyDescent="0.25">
      <c r="A199" s="109"/>
      <c r="B199" s="2"/>
      <c r="C199" s="109"/>
      <c r="D199" s="4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1:15" ht="15.75" customHeight="1" x14ac:dyDescent="0.25">
      <c r="A200" s="109"/>
      <c r="B200" s="2"/>
      <c r="C200" s="109"/>
      <c r="D200" s="4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1:15" ht="15.75" customHeight="1" x14ac:dyDescent="0.25">
      <c r="A201" s="109"/>
      <c r="B201" s="2"/>
      <c r="C201" s="109"/>
      <c r="D201" s="4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1:15" ht="15.75" customHeight="1" x14ac:dyDescent="0.25">
      <c r="A202" s="109"/>
      <c r="B202" s="2"/>
      <c r="C202" s="109"/>
      <c r="D202" s="4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1:15" ht="15.75" customHeight="1" x14ac:dyDescent="0.25">
      <c r="A203" s="109"/>
      <c r="B203" s="2"/>
      <c r="C203" s="109"/>
      <c r="D203" s="4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1:15" ht="15.75" customHeight="1" x14ac:dyDescent="0.25">
      <c r="A204" s="109"/>
      <c r="B204" s="2"/>
      <c r="C204" s="109"/>
      <c r="D204" s="4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1:15" ht="15.75" customHeight="1" x14ac:dyDescent="0.25">
      <c r="A205" s="109"/>
      <c r="B205" s="2"/>
      <c r="C205" s="109"/>
      <c r="D205" s="4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1:15" ht="15.75" customHeight="1" x14ac:dyDescent="0.25">
      <c r="A206" s="109"/>
      <c r="B206" s="2"/>
      <c r="C206" s="109"/>
      <c r="D206" s="4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1:15" ht="15.75" customHeight="1" x14ac:dyDescent="0.25">
      <c r="A207" s="109"/>
      <c r="B207" s="2"/>
      <c r="C207" s="109"/>
      <c r="D207" s="4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1:15" ht="15.75" customHeight="1" x14ac:dyDescent="0.25">
      <c r="A208" s="109"/>
      <c r="B208" s="2"/>
      <c r="C208" s="109"/>
      <c r="D208" s="4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1:15" ht="15.75" customHeight="1" x14ac:dyDescent="0.25">
      <c r="A209" s="109"/>
      <c r="B209" s="2"/>
      <c r="C209" s="109"/>
      <c r="D209" s="4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1:15" ht="15.75" customHeight="1" x14ac:dyDescent="0.25">
      <c r="A210" s="109"/>
      <c r="B210" s="2"/>
      <c r="C210" s="109"/>
      <c r="D210" s="4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1:15" ht="15.75" customHeight="1" x14ac:dyDescent="0.25">
      <c r="A211" s="109"/>
      <c r="B211" s="2"/>
      <c r="C211" s="109"/>
      <c r="D211" s="4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1:15" ht="15.75" customHeight="1" x14ac:dyDescent="0.25">
      <c r="A212" s="109"/>
      <c r="B212" s="2"/>
      <c r="C212" s="109"/>
      <c r="D212" s="4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1:15" ht="15.75" customHeight="1" x14ac:dyDescent="0.25">
      <c r="A213" s="109"/>
      <c r="B213" s="2"/>
      <c r="C213" s="109"/>
      <c r="D213" s="4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1:15" ht="15.75" customHeight="1" x14ac:dyDescent="0.25">
      <c r="A214" s="109"/>
      <c r="B214" s="2"/>
      <c r="C214" s="109"/>
      <c r="D214" s="4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1:15" ht="15.75" customHeight="1" x14ac:dyDescent="0.25">
      <c r="A215" s="109"/>
      <c r="B215" s="2"/>
      <c r="C215" s="109"/>
      <c r="D215" s="4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1:15" ht="15.75" customHeight="1" x14ac:dyDescent="0.25">
      <c r="A216" s="109"/>
      <c r="B216" s="2"/>
      <c r="C216" s="109"/>
      <c r="D216" s="4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1:15" ht="15.75" customHeight="1" x14ac:dyDescent="0.25">
      <c r="A217" s="109"/>
      <c r="B217" s="2"/>
      <c r="C217" s="109"/>
      <c r="D217" s="4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1:15" ht="15.75" customHeight="1" x14ac:dyDescent="0.25">
      <c r="A218" s="109"/>
      <c r="B218" s="2"/>
      <c r="C218" s="109"/>
      <c r="D218" s="4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1:15" ht="15.75" customHeight="1" x14ac:dyDescent="0.25">
      <c r="A219" s="109"/>
      <c r="B219" s="2"/>
      <c r="C219" s="109"/>
      <c r="D219" s="4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1:15" ht="15.75" customHeight="1" x14ac:dyDescent="0.25">
      <c r="A220" s="109"/>
      <c r="B220" s="2"/>
      <c r="C220" s="109"/>
      <c r="D220" s="4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1:15" ht="15.75" customHeight="1" x14ac:dyDescent="0.25">
      <c r="A221" s="109"/>
      <c r="B221" s="2"/>
      <c r="C221" s="109"/>
      <c r="D221" s="4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1:15" ht="15.75" customHeight="1" x14ac:dyDescent="0.25">
      <c r="A222" s="109"/>
      <c r="B222" s="2"/>
      <c r="C222" s="109"/>
      <c r="D222" s="4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1:15" ht="15.75" customHeight="1" x14ac:dyDescent="0.25">
      <c r="A223" s="109"/>
      <c r="B223" s="2"/>
      <c r="C223" s="109"/>
      <c r="D223" s="4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1:15" ht="15.75" customHeight="1" x14ac:dyDescent="0.25">
      <c r="A224" s="109"/>
      <c r="B224" s="2"/>
      <c r="C224" s="109"/>
      <c r="D224" s="4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1:15" ht="15.75" customHeight="1" x14ac:dyDescent="0.25">
      <c r="A225" s="109"/>
      <c r="B225" s="2"/>
      <c r="C225" s="109"/>
      <c r="D225" s="4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1:15" ht="15.75" customHeight="1" x14ac:dyDescent="0.25">
      <c r="A226" s="109"/>
      <c r="B226" s="2"/>
      <c r="C226" s="109"/>
      <c r="D226" s="4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1:15" ht="15.75" customHeight="1" x14ac:dyDescent="0.25">
      <c r="A227" s="109"/>
      <c r="B227" s="2"/>
      <c r="C227" s="109"/>
      <c r="D227" s="4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1:15" ht="15.75" customHeight="1" x14ac:dyDescent="0.25">
      <c r="A228" s="109"/>
      <c r="B228" s="2"/>
      <c r="C228" s="109"/>
      <c r="D228" s="4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1:15" ht="15.75" customHeight="1" x14ac:dyDescent="0.25">
      <c r="A229" s="109"/>
      <c r="B229" s="2"/>
      <c r="C229" s="109"/>
      <c r="D229" s="4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1:15" ht="15.75" customHeight="1" x14ac:dyDescent="0.25">
      <c r="A230" s="109"/>
      <c r="B230" s="2"/>
      <c r="C230" s="109"/>
      <c r="D230" s="4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1:15" ht="15.75" customHeight="1" x14ac:dyDescent="0.25">
      <c r="A231" s="109"/>
      <c r="B231" s="2"/>
      <c r="C231" s="109"/>
      <c r="D231" s="4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1:15" ht="15.75" customHeight="1" x14ac:dyDescent="0.25">
      <c r="A232" s="109"/>
      <c r="B232" s="2"/>
      <c r="C232" s="109"/>
      <c r="D232" s="4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1:15" ht="15.75" customHeight="1" x14ac:dyDescent="0.25">
      <c r="A233" s="109"/>
      <c r="B233" s="2"/>
      <c r="C233" s="109"/>
      <c r="D233" s="4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1:15" ht="15.75" customHeight="1" x14ac:dyDescent="0.25">
      <c r="A234" s="109"/>
      <c r="B234" s="2"/>
      <c r="C234" s="109"/>
      <c r="D234" s="4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1:15" ht="15.75" customHeight="1" x14ac:dyDescent="0.25">
      <c r="A235" s="109"/>
      <c r="B235" s="2"/>
      <c r="C235" s="109"/>
      <c r="D235" s="4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1:15" ht="15.75" customHeight="1" x14ac:dyDescent="0.25">
      <c r="A236" s="109"/>
      <c r="B236" s="2"/>
      <c r="C236" s="109"/>
      <c r="D236" s="4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1:15" ht="15.75" customHeight="1" x14ac:dyDescent="0.25">
      <c r="A237" s="109"/>
      <c r="B237" s="2"/>
      <c r="C237" s="109"/>
      <c r="D237" s="4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1:15" ht="15.75" customHeight="1" x14ac:dyDescent="0.25">
      <c r="A238" s="109"/>
      <c r="B238" s="2"/>
      <c r="C238" s="109"/>
      <c r="D238" s="4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1:15" ht="15.75" customHeight="1" x14ac:dyDescent="0.25">
      <c r="A239" s="109"/>
      <c r="B239" s="2"/>
      <c r="C239" s="109"/>
      <c r="D239" s="4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1:15" ht="15.75" customHeight="1" x14ac:dyDescent="0.25">
      <c r="A240" s="109"/>
      <c r="B240" s="2"/>
      <c r="C240" s="109"/>
      <c r="D240" s="4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1:15" ht="15.75" customHeight="1" x14ac:dyDescent="0.25">
      <c r="A241" s="109"/>
      <c r="B241" s="2"/>
      <c r="C241" s="109"/>
      <c r="D241" s="4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1:15" ht="15.75" customHeight="1" x14ac:dyDescent="0.25">
      <c r="A242" s="109"/>
      <c r="B242" s="2"/>
      <c r="C242" s="109"/>
      <c r="D242" s="4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1:15" ht="15.75" customHeight="1" x14ac:dyDescent="0.25">
      <c r="A243" s="109"/>
      <c r="B243" s="2"/>
      <c r="C243" s="109"/>
      <c r="D243" s="4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1:15" ht="15.75" customHeight="1" x14ac:dyDescent="0.25">
      <c r="A244" s="109"/>
      <c r="B244" s="2"/>
      <c r="C244" s="109"/>
      <c r="D244" s="4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1:15" ht="15.75" customHeight="1" x14ac:dyDescent="0.25">
      <c r="A245" s="109"/>
      <c r="B245" s="2"/>
      <c r="C245" s="109"/>
      <c r="D245" s="4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1:15" ht="15.75" customHeight="1" x14ac:dyDescent="0.25">
      <c r="A246" s="109"/>
      <c r="B246" s="2"/>
      <c r="C246" s="109"/>
      <c r="D246" s="4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1:15" ht="15.75" customHeight="1" x14ac:dyDescent="0.25">
      <c r="A247" s="109"/>
      <c r="B247" s="2"/>
      <c r="C247" s="109"/>
      <c r="D247" s="4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1:15" ht="15.75" customHeight="1" x14ac:dyDescent="0.25">
      <c r="A248" s="109"/>
      <c r="B248" s="2"/>
      <c r="C248" s="109"/>
      <c r="D248" s="4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1:15" ht="15.75" customHeight="1" x14ac:dyDescent="0.25">
      <c r="A249" s="109"/>
      <c r="B249" s="2"/>
      <c r="C249" s="109"/>
      <c r="D249" s="4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1:15" ht="15.75" customHeight="1" x14ac:dyDescent="0.25">
      <c r="A250" s="109"/>
      <c r="B250" s="2"/>
      <c r="C250" s="109"/>
      <c r="D250" s="4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1:15" ht="15.75" customHeight="1" x14ac:dyDescent="0.25">
      <c r="A251" s="109"/>
      <c r="B251" s="2"/>
      <c r="C251" s="109"/>
      <c r="D251" s="4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1:15" ht="15.75" customHeight="1" x14ac:dyDescent="0.25">
      <c r="A252" s="109"/>
      <c r="B252" s="2"/>
      <c r="C252" s="109"/>
      <c r="D252" s="4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1:15" ht="15.75" customHeight="1" x14ac:dyDescent="0.25">
      <c r="A253" s="109"/>
      <c r="B253" s="2"/>
      <c r="C253" s="109"/>
      <c r="D253" s="4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1:15" ht="15.75" customHeight="1" x14ac:dyDescent="0.25">
      <c r="A254" s="109"/>
      <c r="B254" s="2"/>
      <c r="C254" s="109"/>
      <c r="D254" s="4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1:15" ht="15.75" customHeight="1" x14ac:dyDescent="0.25">
      <c r="A255" s="109"/>
      <c r="B255" s="2"/>
      <c r="C255" s="109"/>
      <c r="D255" s="4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1:15" ht="15.75" customHeight="1" x14ac:dyDescent="0.25">
      <c r="A256" s="109"/>
      <c r="B256" s="2"/>
      <c r="C256" s="109"/>
      <c r="D256" s="4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1:15" ht="15.75" customHeight="1" x14ac:dyDescent="0.25">
      <c r="A257" s="109"/>
      <c r="B257" s="2"/>
      <c r="C257" s="109"/>
      <c r="D257" s="4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1:15" ht="15.75" customHeight="1" x14ac:dyDescent="0.25">
      <c r="A258" s="109"/>
      <c r="B258" s="2"/>
      <c r="C258" s="109"/>
      <c r="D258" s="4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1:15" ht="15.75" customHeight="1" x14ac:dyDescent="0.25">
      <c r="A259" s="109"/>
      <c r="B259" s="2"/>
      <c r="C259" s="109"/>
      <c r="D259" s="4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1:15" ht="15.75" customHeight="1" x14ac:dyDescent="0.25">
      <c r="A260" s="109"/>
      <c r="B260" s="2"/>
      <c r="C260" s="109"/>
      <c r="D260" s="4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1:15" ht="15.75" customHeight="1" x14ac:dyDescent="0.25">
      <c r="A261" s="109"/>
      <c r="B261" s="2"/>
      <c r="C261" s="109"/>
      <c r="D261" s="4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1:15" ht="15.75" customHeight="1" x14ac:dyDescent="0.25">
      <c r="A262" s="109"/>
      <c r="B262" s="2"/>
      <c r="C262" s="109"/>
      <c r="D262" s="4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1:15" ht="15.75" customHeight="1" x14ac:dyDescent="0.25">
      <c r="A263" s="109"/>
      <c r="B263" s="2"/>
      <c r="C263" s="109"/>
      <c r="D263" s="4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1:15" ht="15.75" customHeight="1" x14ac:dyDescent="0.25">
      <c r="A264" s="109"/>
      <c r="B264" s="2"/>
      <c r="C264" s="109"/>
      <c r="D264" s="4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1:15" ht="15.75" customHeight="1" x14ac:dyDescent="0.25">
      <c r="A265" s="109"/>
      <c r="B265" s="2"/>
      <c r="C265" s="109"/>
      <c r="D265" s="4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1:15" ht="15.75" customHeight="1" x14ac:dyDescent="0.25">
      <c r="A266" s="109"/>
      <c r="B266" s="2"/>
      <c r="C266" s="109"/>
      <c r="D266" s="4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1:15" ht="15.75" customHeight="1" x14ac:dyDescent="0.25">
      <c r="A267" s="109"/>
      <c r="B267" s="2"/>
      <c r="C267" s="109"/>
      <c r="D267" s="4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1:15" ht="15.75" customHeight="1" x14ac:dyDescent="0.25">
      <c r="A268" s="109"/>
      <c r="B268" s="2"/>
      <c r="C268" s="109"/>
      <c r="D268" s="4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1:15" ht="15.75" customHeight="1" x14ac:dyDescent="0.25">
      <c r="A269" s="109"/>
      <c r="B269" s="2"/>
      <c r="C269" s="109"/>
      <c r="D269" s="4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1:15" ht="15.75" customHeight="1" x14ac:dyDescent="0.25">
      <c r="A270" s="109"/>
      <c r="B270" s="2"/>
      <c r="C270" s="109"/>
      <c r="D270" s="4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1:15" ht="15.75" customHeight="1" x14ac:dyDescent="0.25">
      <c r="A271" s="109"/>
      <c r="B271" s="2"/>
      <c r="C271" s="109"/>
      <c r="D271" s="4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1:15" ht="15.75" customHeight="1" x14ac:dyDescent="0.25">
      <c r="A272" s="109"/>
      <c r="B272" s="2"/>
      <c r="C272" s="109"/>
      <c r="D272" s="4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1:15" ht="15.75" customHeight="1" x14ac:dyDescent="0.25">
      <c r="A273" s="109"/>
      <c r="B273" s="2"/>
      <c r="C273" s="109"/>
      <c r="D273" s="4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1:15" ht="15.75" customHeight="1" x14ac:dyDescent="0.25">
      <c r="A274" s="109"/>
      <c r="B274" s="2"/>
      <c r="C274" s="109"/>
      <c r="D274" s="4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1:15" ht="15.75" customHeight="1" x14ac:dyDescent="0.25">
      <c r="A275" s="109"/>
      <c r="B275" s="2"/>
      <c r="C275" s="109"/>
      <c r="D275" s="4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1:15" ht="15.75" customHeight="1" x14ac:dyDescent="0.25">
      <c r="A276" s="109"/>
      <c r="B276" s="2"/>
      <c r="C276" s="109"/>
      <c r="D276" s="4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1:15" ht="15.75" customHeight="1" x14ac:dyDescent="0.25">
      <c r="A277" s="109"/>
      <c r="B277" s="2"/>
      <c r="C277" s="109"/>
      <c r="D277" s="4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1:15" ht="15.75" customHeight="1" x14ac:dyDescent="0.25">
      <c r="A278" s="109"/>
      <c r="B278" s="2"/>
      <c r="C278" s="109"/>
      <c r="D278" s="4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1:15" ht="15.75" customHeight="1" x14ac:dyDescent="0.25">
      <c r="A279" s="109"/>
      <c r="B279" s="2"/>
      <c r="C279" s="109"/>
      <c r="D279" s="4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1:15" ht="15.75" customHeight="1" x14ac:dyDescent="0.25">
      <c r="A280" s="109"/>
      <c r="B280" s="2"/>
      <c r="C280" s="109"/>
      <c r="D280" s="4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1:15" ht="15.75" customHeight="1" x14ac:dyDescent="0.25">
      <c r="A281" s="109"/>
      <c r="B281" s="2"/>
      <c r="C281" s="109"/>
      <c r="D281" s="4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1:15" ht="15.75" customHeight="1" x14ac:dyDescent="0.25">
      <c r="A282" s="109"/>
      <c r="B282" s="2"/>
      <c r="C282" s="109"/>
      <c r="D282" s="4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1:15" ht="15.75" customHeight="1" x14ac:dyDescent="0.25">
      <c r="A283" s="109"/>
      <c r="B283" s="2"/>
      <c r="C283" s="109"/>
      <c r="D283" s="4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1:15" ht="15.75" customHeight="1" x14ac:dyDescent="0.25">
      <c r="A284" s="109"/>
      <c r="B284" s="2"/>
      <c r="C284" s="109"/>
      <c r="D284" s="4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1:15" ht="15.75" customHeight="1" x14ac:dyDescent="0.25">
      <c r="A285" s="109"/>
      <c r="B285" s="2"/>
      <c r="C285" s="109"/>
      <c r="D285" s="4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1:15" ht="15.75" customHeight="1" x14ac:dyDescent="0.25">
      <c r="A286" s="109"/>
      <c r="B286" s="2"/>
      <c r="C286" s="109"/>
      <c r="D286" s="4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1:15" ht="15.75" customHeight="1" x14ac:dyDescent="0.25">
      <c r="A287" s="109"/>
      <c r="B287" s="2"/>
      <c r="C287" s="109"/>
      <c r="D287" s="4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1:15" ht="15.75" customHeight="1" x14ac:dyDescent="0.25">
      <c r="A288" s="109"/>
      <c r="B288" s="2"/>
      <c r="C288" s="109"/>
      <c r="D288" s="4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1:15" ht="15.75" customHeight="1" x14ac:dyDescent="0.25">
      <c r="A289" s="109"/>
      <c r="B289" s="2"/>
      <c r="C289" s="109"/>
      <c r="D289" s="4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1:15" ht="15.75" customHeight="1" x14ac:dyDescent="0.25">
      <c r="A290" s="109"/>
      <c r="B290" s="2"/>
      <c r="C290" s="109"/>
      <c r="D290" s="4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1:15" ht="15.75" customHeight="1" x14ac:dyDescent="0.25">
      <c r="A291" s="109"/>
      <c r="B291" s="2"/>
      <c r="C291" s="109"/>
      <c r="D291" s="4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1:15" ht="15.75" customHeight="1" x14ac:dyDescent="0.25">
      <c r="A292" s="109"/>
      <c r="B292" s="2"/>
      <c r="C292" s="109"/>
      <c r="D292" s="4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1:15" ht="15.75" customHeight="1" x14ac:dyDescent="0.25">
      <c r="A293" s="109"/>
      <c r="B293" s="2"/>
      <c r="C293" s="109"/>
      <c r="D293" s="4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1:15" ht="15.75" customHeight="1" x14ac:dyDescent="0.25">
      <c r="A294" s="109"/>
      <c r="B294" s="2"/>
      <c r="C294" s="109"/>
      <c r="D294" s="4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1:15" ht="15.75" customHeight="1" x14ac:dyDescent="0.25">
      <c r="A295" s="109"/>
      <c r="B295" s="2"/>
      <c r="C295" s="109"/>
      <c r="D295" s="4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1:15" ht="15.75" customHeight="1" x14ac:dyDescent="0.25">
      <c r="A296" s="109"/>
      <c r="B296" s="2"/>
      <c r="C296" s="109"/>
      <c r="D296" s="4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1:15" ht="15.75" customHeight="1" x14ac:dyDescent="0.25">
      <c r="A297" s="109"/>
      <c r="B297" s="2"/>
      <c r="C297" s="109"/>
      <c r="D297" s="4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1:15" ht="15.75" customHeight="1" x14ac:dyDescent="0.25">
      <c r="A298" s="109"/>
      <c r="B298" s="2"/>
      <c r="C298" s="109"/>
      <c r="D298" s="4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1:15" ht="15.75" customHeight="1" x14ac:dyDescent="0.25">
      <c r="A299" s="109"/>
      <c r="B299" s="2"/>
      <c r="C299" s="109"/>
      <c r="D299" s="4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1:15" ht="15.75" customHeight="1" x14ac:dyDescent="0.25">
      <c r="A300" s="109"/>
      <c r="B300" s="2"/>
      <c r="C300" s="109"/>
      <c r="D300" s="4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1:15" ht="15.75" customHeight="1" x14ac:dyDescent="0.25">
      <c r="A301" s="109"/>
      <c r="B301" s="2"/>
      <c r="C301" s="109"/>
      <c r="D301" s="4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1:15" ht="15.75" customHeight="1" x14ac:dyDescent="0.25">
      <c r="A302" s="109"/>
      <c r="B302" s="2"/>
      <c r="C302" s="109"/>
      <c r="D302" s="4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1:15" ht="15.75" customHeight="1" x14ac:dyDescent="0.25">
      <c r="A303" s="109"/>
      <c r="B303" s="2"/>
      <c r="C303" s="109"/>
      <c r="D303" s="4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1:15" ht="15.75" customHeight="1" x14ac:dyDescent="0.25">
      <c r="A304" s="109"/>
      <c r="B304" s="2"/>
      <c r="C304" s="109"/>
      <c r="D304" s="4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1:15" ht="15.75" customHeight="1" x14ac:dyDescent="0.25">
      <c r="A305" s="109"/>
      <c r="B305" s="2"/>
      <c r="C305" s="109"/>
      <c r="D305" s="4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1:15" ht="15.75" customHeight="1" x14ac:dyDescent="0.25">
      <c r="A306" s="109"/>
      <c r="B306" s="2"/>
      <c r="C306" s="109"/>
      <c r="D306" s="4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1:15" ht="15.75" customHeight="1" x14ac:dyDescent="0.25">
      <c r="A307" s="109"/>
      <c r="B307" s="2"/>
      <c r="C307" s="109"/>
      <c r="D307" s="4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1:15" ht="15.75" customHeight="1" x14ac:dyDescent="0.25">
      <c r="A308" s="109"/>
      <c r="B308" s="2"/>
      <c r="C308" s="109"/>
      <c r="D308" s="4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1:15" ht="15.75" customHeight="1" x14ac:dyDescent="0.25">
      <c r="A309" s="109"/>
      <c r="B309" s="2"/>
      <c r="C309" s="109"/>
      <c r="D309" s="4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1:15" ht="15.75" customHeight="1" x14ac:dyDescent="0.25">
      <c r="A310" s="109"/>
      <c r="B310" s="2"/>
      <c r="C310" s="109"/>
      <c r="D310" s="4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1:15" ht="15.75" customHeight="1" x14ac:dyDescent="0.25">
      <c r="A311" s="109"/>
      <c r="B311" s="2"/>
      <c r="C311" s="109"/>
      <c r="D311" s="4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1:15" ht="15.75" customHeight="1" x14ac:dyDescent="0.25">
      <c r="A312" s="109"/>
      <c r="B312" s="2"/>
      <c r="C312" s="109"/>
      <c r="D312" s="4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1:15" ht="15.75" customHeight="1" x14ac:dyDescent="0.25">
      <c r="A313" s="109"/>
      <c r="B313" s="2"/>
      <c r="C313" s="109"/>
      <c r="D313" s="4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1:15" ht="15.75" customHeight="1" x14ac:dyDescent="0.25">
      <c r="A314" s="109"/>
      <c r="B314" s="2"/>
      <c r="C314" s="109"/>
      <c r="D314" s="4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1:15" ht="15.75" customHeight="1" x14ac:dyDescent="0.25">
      <c r="A315" s="109"/>
      <c r="B315" s="2"/>
      <c r="C315" s="109"/>
      <c r="D315" s="4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1:15" ht="15.75" customHeight="1" x14ac:dyDescent="0.25">
      <c r="A316" s="109"/>
      <c r="B316" s="2"/>
      <c r="C316" s="109"/>
      <c r="D316" s="4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1:15" ht="15.75" customHeight="1" x14ac:dyDescent="0.25">
      <c r="A317" s="109"/>
      <c r="B317" s="2"/>
      <c r="C317" s="109"/>
      <c r="D317" s="4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1:15" ht="15.75" customHeight="1" x14ac:dyDescent="0.25">
      <c r="A318" s="109"/>
      <c r="B318" s="2"/>
      <c r="C318" s="109"/>
      <c r="D318" s="4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1:15" ht="15.75" customHeight="1" x14ac:dyDescent="0.25">
      <c r="A319" s="109"/>
      <c r="B319" s="2"/>
      <c r="C319" s="109"/>
      <c r="D319" s="4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1:15" ht="15.75" customHeight="1" x14ac:dyDescent="0.25">
      <c r="A320" s="109"/>
      <c r="B320" s="2"/>
      <c r="C320" s="109"/>
      <c r="D320" s="4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1:15" ht="15.75" customHeight="1" x14ac:dyDescent="0.25">
      <c r="A321" s="109"/>
      <c r="B321" s="2"/>
      <c r="C321" s="109"/>
      <c r="D321" s="4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1:15" ht="15.75" customHeight="1" x14ac:dyDescent="0.25">
      <c r="A322" s="109"/>
      <c r="B322" s="2"/>
      <c r="C322" s="109"/>
      <c r="D322" s="4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1:15" ht="15.75" customHeight="1" x14ac:dyDescent="0.25">
      <c r="A323" s="109"/>
      <c r="B323" s="2"/>
      <c r="C323" s="109"/>
      <c r="D323" s="4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1:15" ht="15.75" customHeight="1" x14ac:dyDescent="0.25">
      <c r="A324" s="109"/>
      <c r="B324" s="2"/>
      <c r="C324" s="109"/>
      <c r="D324" s="4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1:15" ht="15.75" customHeight="1" x14ac:dyDescent="0.25">
      <c r="A325" s="109"/>
      <c r="B325" s="2"/>
      <c r="C325" s="109"/>
      <c r="D325" s="4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1:15" ht="15.75" customHeight="1" x14ac:dyDescent="0.25">
      <c r="A326" s="109"/>
      <c r="B326" s="2"/>
      <c r="C326" s="109"/>
      <c r="D326" s="4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1:15" ht="15.75" customHeight="1" x14ac:dyDescent="0.25">
      <c r="A327" s="109"/>
      <c r="B327" s="2"/>
      <c r="C327" s="109"/>
      <c r="D327" s="4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1:15" ht="15.75" customHeight="1" x14ac:dyDescent="0.25">
      <c r="A328" s="109"/>
      <c r="B328" s="2"/>
      <c r="C328" s="109"/>
      <c r="D328" s="4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1:15" ht="15.75" customHeight="1" x14ac:dyDescent="0.25">
      <c r="A329" s="109"/>
      <c r="B329" s="2"/>
      <c r="C329" s="109"/>
      <c r="D329" s="4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1:15" ht="15.75" customHeight="1" x14ac:dyDescent="0.25">
      <c r="A330" s="109"/>
      <c r="B330" s="2"/>
      <c r="C330" s="109"/>
      <c r="D330" s="4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1:15" ht="15.75" customHeight="1" x14ac:dyDescent="0.25">
      <c r="A331" s="109"/>
      <c r="B331" s="2"/>
      <c r="C331" s="109"/>
      <c r="D331" s="4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1:15" ht="15.75" customHeight="1" x14ac:dyDescent="0.25">
      <c r="A332" s="109"/>
      <c r="B332" s="2"/>
      <c r="C332" s="109"/>
      <c r="D332" s="4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1:15" ht="15.75" customHeight="1" x14ac:dyDescent="0.25">
      <c r="A333" s="109"/>
      <c r="B333" s="2"/>
      <c r="C333" s="109"/>
      <c r="D333" s="4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1:15" ht="15.75" customHeight="1" x14ac:dyDescent="0.25">
      <c r="A334" s="109"/>
      <c r="B334" s="2"/>
      <c r="C334" s="109"/>
      <c r="D334" s="4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1:15" ht="15.75" customHeight="1" x14ac:dyDescent="0.25">
      <c r="A335" s="109"/>
      <c r="B335" s="2"/>
      <c r="C335" s="109"/>
      <c r="D335" s="4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1:15" ht="15.75" customHeight="1" x14ac:dyDescent="0.25">
      <c r="A336" s="109"/>
      <c r="B336" s="2"/>
      <c r="C336" s="109"/>
      <c r="D336" s="4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1:15" ht="15.75" customHeight="1" x14ac:dyDescent="0.25">
      <c r="A337" s="109"/>
      <c r="B337" s="2"/>
      <c r="C337" s="109"/>
      <c r="D337" s="4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1:15" ht="15.75" customHeight="1" x14ac:dyDescent="0.25">
      <c r="A338" s="109"/>
      <c r="B338" s="2"/>
      <c r="C338" s="109"/>
      <c r="D338" s="4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1:15" ht="15.75" customHeight="1" x14ac:dyDescent="0.25">
      <c r="A339" s="109"/>
      <c r="B339" s="2"/>
      <c r="C339" s="109"/>
      <c r="D339" s="4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1:15" ht="15.75" customHeight="1" x14ac:dyDescent="0.25">
      <c r="A340" s="109"/>
      <c r="B340" s="2"/>
      <c r="C340" s="109"/>
      <c r="D340" s="4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1:15" ht="15.75" customHeight="1" x14ac:dyDescent="0.25">
      <c r="A341" s="109"/>
      <c r="B341" s="2"/>
      <c r="C341" s="109"/>
      <c r="D341" s="4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1:15" ht="15.75" customHeight="1" x14ac:dyDescent="0.25">
      <c r="A342" s="109"/>
      <c r="B342" s="2"/>
      <c r="C342" s="109"/>
      <c r="D342" s="4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1:15" ht="15.75" customHeight="1" x14ac:dyDescent="0.25">
      <c r="A343" s="109"/>
      <c r="B343" s="2"/>
      <c r="C343" s="109"/>
      <c r="D343" s="4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1:15" ht="15.75" customHeight="1" x14ac:dyDescent="0.25">
      <c r="A344" s="109"/>
      <c r="B344" s="2"/>
      <c r="C344" s="109"/>
      <c r="D344" s="4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1:15" ht="15.75" customHeight="1" x14ac:dyDescent="0.25">
      <c r="A345" s="109"/>
      <c r="B345" s="2"/>
      <c r="C345" s="109"/>
      <c r="D345" s="4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1:15" ht="15.75" customHeight="1" x14ac:dyDescent="0.25">
      <c r="A346" s="109"/>
      <c r="B346" s="2"/>
      <c r="C346" s="109"/>
      <c r="D346" s="4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1:15" ht="15.75" customHeight="1" x14ac:dyDescent="0.25">
      <c r="A347" s="109"/>
      <c r="B347" s="2"/>
      <c r="C347" s="109"/>
      <c r="D347" s="4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1:15" ht="15.75" customHeight="1" x14ac:dyDescent="0.25">
      <c r="A348" s="109"/>
      <c r="B348" s="2"/>
      <c r="C348" s="109"/>
      <c r="D348" s="4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1:15" ht="15.75" customHeight="1" x14ac:dyDescent="0.25">
      <c r="A349" s="109"/>
      <c r="B349" s="2"/>
      <c r="C349" s="109"/>
      <c r="D349" s="4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1:15" ht="15.75" customHeight="1" x14ac:dyDescent="0.25">
      <c r="A350" s="109"/>
      <c r="B350" s="2"/>
      <c r="C350" s="109"/>
      <c r="D350" s="4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1:15" ht="15.75" customHeight="1" x14ac:dyDescent="0.25">
      <c r="A351" s="109"/>
      <c r="B351" s="2"/>
      <c r="C351" s="109"/>
      <c r="D351" s="4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1:15" ht="15.75" customHeight="1" x14ac:dyDescent="0.25">
      <c r="A352" s="109"/>
      <c r="B352" s="2"/>
      <c r="C352" s="109"/>
      <c r="D352" s="4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1:15" ht="15.75" customHeight="1" x14ac:dyDescent="0.25">
      <c r="A353" s="109"/>
      <c r="B353" s="2"/>
      <c r="C353" s="109"/>
      <c r="D353" s="4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1:15" ht="15.75" customHeight="1" x14ac:dyDescent="0.25">
      <c r="A354" s="109"/>
      <c r="B354" s="2"/>
      <c r="C354" s="109"/>
      <c r="D354" s="4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1:15" ht="15.75" customHeight="1" x14ac:dyDescent="0.25">
      <c r="A355" s="109"/>
      <c r="B355" s="2"/>
      <c r="C355" s="109"/>
      <c r="D355" s="4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1:15" ht="15.75" customHeight="1" x14ac:dyDescent="0.25">
      <c r="A356" s="109"/>
      <c r="B356" s="2"/>
      <c r="C356" s="109"/>
      <c r="D356" s="4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1:15" ht="15.75" customHeight="1" x14ac:dyDescent="0.25">
      <c r="A357" s="109"/>
      <c r="B357" s="2"/>
      <c r="C357" s="109"/>
      <c r="D357" s="4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1:15" ht="15.75" customHeight="1" x14ac:dyDescent="0.25">
      <c r="A358" s="109"/>
      <c r="B358" s="2"/>
      <c r="C358" s="109"/>
      <c r="D358" s="4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1:15" ht="15.75" customHeight="1" x14ac:dyDescent="0.25">
      <c r="A359" s="109"/>
      <c r="B359" s="2"/>
      <c r="C359" s="109"/>
      <c r="D359" s="4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1:15" ht="15.75" customHeight="1" x14ac:dyDescent="0.25">
      <c r="A360" s="109"/>
      <c r="B360" s="2"/>
      <c r="C360" s="109"/>
      <c r="D360" s="4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1:15" ht="15.75" customHeight="1" x14ac:dyDescent="0.25">
      <c r="A361" s="109"/>
      <c r="B361" s="2"/>
      <c r="C361" s="109"/>
      <c r="D361" s="4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1:15" ht="15.75" customHeight="1" x14ac:dyDescent="0.25">
      <c r="A362" s="109"/>
      <c r="B362" s="2"/>
      <c r="C362" s="109"/>
      <c r="D362" s="4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1:15" ht="15.75" customHeight="1" x14ac:dyDescent="0.25">
      <c r="A363" s="109"/>
      <c r="B363" s="2"/>
      <c r="C363" s="109"/>
      <c r="D363" s="4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1:15" ht="15.75" customHeight="1" x14ac:dyDescent="0.25">
      <c r="A364" s="109"/>
      <c r="B364" s="2"/>
      <c r="C364" s="109"/>
      <c r="D364" s="4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1:15" ht="15.75" customHeight="1" x14ac:dyDescent="0.25">
      <c r="A365" s="109"/>
      <c r="B365" s="2"/>
      <c r="C365" s="109"/>
      <c r="D365" s="4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1:15" ht="15.75" customHeight="1" x14ac:dyDescent="0.25">
      <c r="A366" s="109"/>
      <c r="B366" s="2"/>
      <c r="C366" s="109"/>
      <c r="D366" s="4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1:15" ht="15.75" customHeight="1" x14ac:dyDescent="0.25">
      <c r="A367" s="109"/>
      <c r="B367" s="2"/>
      <c r="C367" s="109"/>
      <c r="D367" s="4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1:15" ht="15.75" customHeight="1" x14ac:dyDescent="0.25">
      <c r="A368" s="109"/>
      <c r="B368" s="2"/>
      <c r="C368" s="109"/>
      <c r="D368" s="4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1:15" ht="15.75" customHeight="1" x14ac:dyDescent="0.25">
      <c r="A369" s="109"/>
      <c r="B369" s="2"/>
      <c r="C369" s="109"/>
      <c r="D369" s="4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1:15" ht="15.75" customHeight="1" x14ac:dyDescent="0.25">
      <c r="A370" s="109"/>
      <c r="B370" s="2"/>
      <c r="C370" s="109"/>
      <c r="D370" s="4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1:15" ht="15.75" customHeight="1" x14ac:dyDescent="0.25">
      <c r="A371" s="109"/>
      <c r="B371" s="2"/>
      <c r="C371" s="109"/>
      <c r="D371" s="4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1:15" ht="15.75" customHeight="1" x14ac:dyDescent="0.25">
      <c r="A372" s="109"/>
      <c r="B372" s="2"/>
      <c r="C372" s="109"/>
      <c r="D372" s="4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1:15" ht="15.75" customHeight="1" x14ac:dyDescent="0.25">
      <c r="A373" s="109"/>
      <c r="B373" s="2"/>
      <c r="C373" s="109"/>
      <c r="D373" s="4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1:15" ht="15.75" customHeight="1" x14ac:dyDescent="0.25">
      <c r="A374" s="109"/>
      <c r="B374" s="2"/>
      <c r="C374" s="109"/>
      <c r="D374" s="4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1:15" ht="15.75" customHeight="1" x14ac:dyDescent="0.25">
      <c r="A375" s="109"/>
      <c r="B375" s="2"/>
      <c r="C375" s="109"/>
      <c r="D375" s="4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1:15" ht="15.75" customHeight="1" x14ac:dyDescent="0.25">
      <c r="A376" s="109"/>
      <c r="B376" s="2"/>
      <c r="C376" s="109"/>
      <c r="D376" s="4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1:15" ht="15.75" customHeight="1" x14ac:dyDescent="0.25">
      <c r="A377" s="109"/>
      <c r="B377" s="2"/>
      <c r="C377" s="109"/>
      <c r="D377" s="4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1:15" ht="15.75" customHeight="1" x14ac:dyDescent="0.25">
      <c r="A378" s="109"/>
      <c r="B378" s="2"/>
      <c r="C378" s="109"/>
      <c r="D378" s="4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1:15" ht="15.75" customHeight="1" x14ac:dyDescent="0.25">
      <c r="A379" s="109"/>
      <c r="B379" s="2"/>
      <c r="C379" s="109"/>
      <c r="D379" s="4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1:15" ht="15.75" customHeight="1" x14ac:dyDescent="0.25">
      <c r="A380" s="109"/>
      <c r="B380" s="2"/>
      <c r="C380" s="109"/>
      <c r="D380" s="4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1:15" ht="15.75" customHeight="1" x14ac:dyDescent="0.25">
      <c r="A381" s="109"/>
      <c r="B381" s="2"/>
      <c r="C381" s="109"/>
      <c r="D381" s="4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1:15" ht="15.75" customHeight="1" x14ac:dyDescent="0.25">
      <c r="A382" s="109"/>
      <c r="B382" s="2"/>
      <c r="C382" s="109"/>
      <c r="D382" s="4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1:15" ht="15.75" customHeight="1" x14ac:dyDescent="0.25">
      <c r="A383" s="109"/>
      <c r="B383" s="2"/>
      <c r="C383" s="109"/>
      <c r="D383" s="4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1:15" ht="15.75" customHeight="1" x14ac:dyDescent="0.25">
      <c r="A384" s="109"/>
      <c r="B384" s="2"/>
      <c r="C384" s="109"/>
      <c r="D384" s="4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1:15" ht="15.75" customHeight="1" x14ac:dyDescent="0.25">
      <c r="A385" s="109"/>
      <c r="B385" s="2"/>
      <c r="C385" s="109"/>
      <c r="D385" s="4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1:15" ht="15.75" customHeight="1" x14ac:dyDescent="0.25">
      <c r="A386" s="109"/>
      <c r="B386" s="2"/>
      <c r="C386" s="109"/>
      <c r="D386" s="4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1:15" ht="15.75" customHeight="1" x14ac:dyDescent="0.25">
      <c r="A387" s="109"/>
      <c r="B387" s="2"/>
      <c r="C387" s="109"/>
      <c r="D387" s="4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1:15" ht="15.75" customHeight="1" x14ac:dyDescent="0.25">
      <c r="A388" s="109"/>
      <c r="B388" s="2"/>
      <c r="C388" s="109"/>
      <c r="D388" s="4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1:15" ht="15.75" customHeight="1" x14ac:dyDescent="0.25">
      <c r="A389" s="109"/>
      <c r="B389" s="2"/>
      <c r="C389" s="109"/>
      <c r="D389" s="4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1:15" ht="15.75" customHeight="1" x14ac:dyDescent="0.25">
      <c r="A390" s="109"/>
      <c r="B390" s="2"/>
      <c r="C390" s="109"/>
      <c r="D390" s="4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1:15" ht="15.75" customHeight="1" x14ac:dyDescent="0.25">
      <c r="A391" s="109"/>
      <c r="B391" s="2"/>
      <c r="C391" s="109"/>
      <c r="D391" s="4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  <row r="392" spans="1:15" ht="15.75" customHeight="1" x14ac:dyDescent="0.25">
      <c r="A392" s="109"/>
      <c r="B392" s="2"/>
      <c r="C392" s="109"/>
      <c r="D392" s="4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</row>
    <row r="393" spans="1:15" ht="15.75" customHeight="1" x14ac:dyDescent="0.25">
      <c r="A393" s="109"/>
      <c r="B393" s="2"/>
      <c r="C393" s="109"/>
      <c r="D393" s="4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</row>
    <row r="394" spans="1:15" ht="15.75" customHeight="1" x14ac:dyDescent="0.25">
      <c r="A394" s="109"/>
      <c r="B394" s="2"/>
      <c r="C394" s="109"/>
      <c r="D394" s="4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</row>
    <row r="395" spans="1:15" ht="15.75" customHeight="1" x14ac:dyDescent="0.25">
      <c r="A395" s="109"/>
      <c r="B395" s="2"/>
      <c r="C395" s="109"/>
      <c r="D395" s="4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</row>
    <row r="396" spans="1:15" ht="15.75" customHeight="1" x14ac:dyDescent="0.25">
      <c r="A396" s="109"/>
      <c r="B396" s="2"/>
      <c r="C396" s="109"/>
      <c r="D396" s="4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</row>
    <row r="397" spans="1:15" ht="15.75" customHeight="1" x14ac:dyDescent="0.25">
      <c r="A397" s="109"/>
      <c r="B397" s="2"/>
      <c r="C397" s="109"/>
      <c r="D397" s="4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</row>
    <row r="398" spans="1:15" ht="15.75" customHeight="1" x14ac:dyDescent="0.25">
      <c r="A398" s="109"/>
      <c r="B398" s="2"/>
      <c r="C398" s="109"/>
      <c r="D398" s="4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</row>
    <row r="399" spans="1:15" ht="15.75" customHeight="1" x14ac:dyDescent="0.25">
      <c r="A399" s="109"/>
      <c r="B399" s="2"/>
      <c r="C399" s="109"/>
      <c r="D399" s="4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</row>
    <row r="400" spans="1:15" ht="15.75" customHeight="1" x14ac:dyDescent="0.25">
      <c r="A400" s="109"/>
      <c r="B400" s="2"/>
      <c r="C400" s="109"/>
      <c r="D400" s="4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</row>
    <row r="401" spans="1:15" ht="15.75" customHeight="1" x14ac:dyDescent="0.25">
      <c r="A401" s="109"/>
      <c r="B401" s="2"/>
      <c r="C401" s="109"/>
      <c r="D401" s="4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</row>
    <row r="402" spans="1:15" ht="15.75" customHeight="1" x14ac:dyDescent="0.25">
      <c r="A402" s="109"/>
      <c r="B402" s="2"/>
      <c r="C402" s="109"/>
      <c r="D402" s="4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</row>
    <row r="403" spans="1:15" ht="15.75" customHeight="1" x14ac:dyDescent="0.25">
      <c r="A403" s="109"/>
      <c r="B403" s="2"/>
      <c r="C403" s="109"/>
      <c r="D403" s="4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1:15" ht="15.75" customHeight="1" x14ac:dyDescent="0.25">
      <c r="A404" s="109"/>
      <c r="B404" s="2"/>
      <c r="C404" s="109"/>
      <c r="D404" s="4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</row>
    <row r="405" spans="1:15" ht="15.75" customHeight="1" x14ac:dyDescent="0.25">
      <c r="A405" s="109"/>
      <c r="B405" s="2"/>
      <c r="C405" s="109"/>
      <c r="D405" s="4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</row>
    <row r="406" spans="1:15" ht="15.75" customHeight="1" x14ac:dyDescent="0.25">
      <c r="A406" s="109"/>
      <c r="B406" s="2"/>
      <c r="C406" s="109"/>
      <c r="D406" s="4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</row>
    <row r="407" spans="1:15" ht="15.75" customHeight="1" x14ac:dyDescent="0.25">
      <c r="A407" s="109"/>
      <c r="B407" s="2"/>
      <c r="C407" s="109"/>
      <c r="D407" s="4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</row>
    <row r="408" spans="1:15" ht="15.75" customHeight="1" x14ac:dyDescent="0.25">
      <c r="A408" s="109"/>
      <c r="B408" s="2"/>
      <c r="C408" s="109"/>
      <c r="D408" s="4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</row>
    <row r="409" spans="1:15" ht="15.75" customHeight="1" x14ac:dyDescent="0.25">
      <c r="A409" s="109"/>
      <c r="B409" s="2"/>
      <c r="C409" s="109"/>
      <c r="D409" s="4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</row>
    <row r="410" spans="1:15" ht="15.75" customHeight="1" x14ac:dyDescent="0.25">
      <c r="A410" s="109"/>
      <c r="B410" s="2"/>
      <c r="C410" s="109"/>
      <c r="D410" s="4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</row>
    <row r="411" spans="1:15" ht="15.75" customHeight="1" x14ac:dyDescent="0.25">
      <c r="A411" s="109"/>
      <c r="B411" s="2"/>
      <c r="C411" s="109"/>
      <c r="D411" s="4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</row>
    <row r="412" spans="1:15" ht="15.75" customHeight="1" x14ac:dyDescent="0.25">
      <c r="A412" s="109"/>
      <c r="B412" s="2"/>
      <c r="C412" s="109"/>
      <c r="D412" s="4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</row>
    <row r="413" spans="1:15" ht="15.75" customHeight="1" x14ac:dyDescent="0.25">
      <c r="A413" s="109"/>
      <c r="B413" s="2"/>
      <c r="C413" s="109"/>
      <c r="D413" s="4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</row>
    <row r="414" spans="1:15" ht="15.75" customHeight="1" x14ac:dyDescent="0.25">
      <c r="A414" s="109"/>
      <c r="B414" s="2"/>
      <c r="C414" s="109"/>
      <c r="D414" s="4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</row>
    <row r="415" spans="1:15" ht="15.75" customHeight="1" x14ac:dyDescent="0.25">
      <c r="A415" s="109"/>
      <c r="B415" s="2"/>
      <c r="C415" s="109"/>
      <c r="D415" s="4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</row>
    <row r="416" spans="1:15" ht="15.75" customHeight="1" x14ac:dyDescent="0.25">
      <c r="A416" s="109"/>
      <c r="B416" s="2"/>
      <c r="C416" s="109"/>
      <c r="D416" s="4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</row>
    <row r="417" spans="1:15" ht="15.75" customHeight="1" x14ac:dyDescent="0.25">
      <c r="A417" s="109"/>
      <c r="B417" s="2"/>
      <c r="C417" s="109"/>
      <c r="D417" s="4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</row>
    <row r="418" spans="1:15" ht="15.75" customHeight="1" x14ac:dyDescent="0.25">
      <c r="A418" s="109"/>
      <c r="B418" s="2"/>
      <c r="C418" s="109"/>
      <c r="D418" s="4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</row>
    <row r="419" spans="1:15" ht="15.75" customHeight="1" x14ac:dyDescent="0.25">
      <c r="A419" s="109"/>
      <c r="B419" s="2"/>
      <c r="C419" s="109"/>
      <c r="D419" s="4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</row>
    <row r="420" spans="1:15" ht="15.75" customHeight="1" x14ac:dyDescent="0.25">
      <c r="A420" s="109"/>
      <c r="B420" s="2"/>
      <c r="C420" s="109"/>
      <c r="D420" s="4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</row>
    <row r="421" spans="1:15" ht="15.75" customHeight="1" x14ac:dyDescent="0.25">
      <c r="A421" s="109"/>
      <c r="B421" s="2"/>
      <c r="C421" s="109"/>
      <c r="D421" s="4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</row>
    <row r="422" spans="1:15" ht="15.75" customHeight="1" x14ac:dyDescent="0.25">
      <c r="A422" s="109"/>
      <c r="B422" s="2"/>
      <c r="C422" s="109"/>
      <c r="D422" s="4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</row>
    <row r="423" spans="1:15" ht="15.75" customHeight="1" x14ac:dyDescent="0.25">
      <c r="A423" s="109"/>
      <c r="B423" s="2"/>
      <c r="C423" s="109"/>
      <c r="D423" s="4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</row>
    <row r="424" spans="1:15" ht="15.75" customHeight="1" x14ac:dyDescent="0.25">
      <c r="A424" s="109"/>
      <c r="B424" s="2"/>
      <c r="C424" s="109"/>
      <c r="D424" s="4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</row>
    <row r="425" spans="1:15" ht="15.75" customHeight="1" x14ac:dyDescent="0.25">
      <c r="A425" s="109"/>
      <c r="B425" s="2"/>
      <c r="C425" s="109"/>
      <c r="D425" s="4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</row>
    <row r="426" spans="1:15" ht="15.75" customHeight="1" x14ac:dyDescent="0.25">
      <c r="A426" s="109"/>
      <c r="B426" s="2"/>
      <c r="C426" s="109"/>
      <c r="D426" s="4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</row>
    <row r="427" spans="1:15" ht="15.75" customHeight="1" x14ac:dyDescent="0.25">
      <c r="A427" s="109"/>
      <c r="B427" s="2"/>
      <c r="C427" s="109"/>
      <c r="D427" s="4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</row>
    <row r="428" spans="1:15" ht="15.75" customHeight="1" x14ac:dyDescent="0.25">
      <c r="A428" s="109"/>
      <c r="B428" s="2"/>
      <c r="C428" s="109"/>
      <c r="D428" s="4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</row>
    <row r="429" spans="1:15" ht="15.75" customHeight="1" x14ac:dyDescent="0.25">
      <c r="A429" s="109"/>
      <c r="B429" s="2"/>
      <c r="C429" s="109"/>
      <c r="D429" s="4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</row>
    <row r="430" spans="1:15" ht="15.75" customHeight="1" x14ac:dyDescent="0.25">
      <c r="A430" s="109"/>
      <c r="B430" s="2"/>
      <c r="C430" s="109"/>
      <c r="D430" s="4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</row>
    <row r="431" spans="1:15" ht="15.75" customHeight="1" x14ac:dyDescent="0.25">
      <c r="A431" s="109"/>
      <c r="B431" s="2"/>
      <c r="C431" s="109"/>
      <c r="D431" s="4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</row>
    <row r="432" spans="1:15" ht="15.75" customHeight="1" x14ac:dyDescent="0.25">
      <c r="A432" s="109"/>
      <c r="B432" s="2"/>
      <c r="C432" s="109"/>
      <c r="D432" s="4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</row>
    <row r="433" spans="1:15" ht="15.75" customHeight="1" x14ac:dyDescent="0.25">
      <c r="A433" s="109"/>
      <c r="B433" s="2"/>
      <c r="C433" s="109"/>
      <c r="D433" s="4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</row>
    <row r="434" spans="1:15" ht="15.75" customHeight="1" x14ac:dyDescent="0.25">
      <c r="A434" s="109"/>
      <c r="B434" s="2"/>
      <c r="C434" s="109"/>
      <c r="D434" s="4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</row>
    <row r="435" spans="1:15" ht="15.75" customHeight="1" x14ac:dyDescent="0.25">
      <c r="A435" s="109"/>
      <c r="B435" s="2"/>
      <c r="C435" s="109"/>
      <c r="D435" s="4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</row>
    <row r="436" spans="1:15" ht="15.75" customHeight="1" x14ac:dyDescent="0.25">
      <c r="A436" s="109"/>
      <c r="B436" s="2"/>
      <c r="C436" s="109"/>
      <c r="D436" s="4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</row>
    <row r="437" spans="1:15" ht="15.75" customHeight="1" x14ac:dyDescent="0.25">
      <c r="A437" s="109"/>
      <c r="B437" s="2"/>
      <c r="C437" s="109"/>
      <c r="D437" s="4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</row>
    <row r="438" spans="1:15" ht="15.75" customHeight="1" x14ac:dyDescent="0.25">
      <c r="A438" s="109"/>
      <c r="B438" s="2"/>
      <c r="C438" s="109"/>
      <c r="D438" s="4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</row>
    <row r="439" spans="1:15" ht="15.75" customHeight="1" x14ac:dyDescent="0.25">
      <c r="A439" s="109"/>
      <c r="B439" s="2"/>
      <c r="C439" s="109"/>
      <c r="D439" s="4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</row>
    <row r="440" spans="1:15" ht="15.75" customHeight="1" x14ac:dyDescent="0.25">
      <c r="A440" s="109"/>
      <c r="B440" s="2"/>
      <c r="C440" s="109"/>
      <c r="D440" s="4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</row>
    <row r="441" spans="1:15" ht="15.75" customHeight="1" x14ac:dyDescent="0.25">
      <c r="A441" s="109"/>
      <c r="B441" s="2"/>
      <c r="C441" s="109"/>
      <c r="D441" s="4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</row>
    <row r="442" spans="1:15" ht="15.75" customHeight="1" x14ac:dyDescent="0.25">
      <c r="A442" s="109"/>
      <c r="B442" s="2"/>
      <c r="C442" s="109"/>
      <c r="D442" s="4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</row>
    <row r="443" spans="1:15" ht="15.75" customHeight="1" x14ac:dyDescent="0.25">
      <c r="A443" s="109"/>
      <c r="B443" s="2"/>
      <c r="C443" s="109"/>
      <c r="D443" s="4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</row>
    <row r="444" spans="1:15" ht="15.75" customHeight="1" x14ac:dyDescent="0.25">
      <c r="A444" s="109"/>
      <c r="B444" s="2"/>
      <c r="C444" s="109"/>
      <c r="D444" s="4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</row>
    <row r="445" spans="1:15" ht="15.75" customHeight="1" x14ac:dyDescent="0.25">
      <c r="A445" s="109"/>
      <c r="B445" s="2"/>
      <c r="C445" s="109"/>
      <c r="D445" s="4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</row>
    <row r="446" spans="1:15" ht="15.75" customHeight="1" x14ac:dyDescent="0.25">
      <c r="A446" s="109"/>
      <c r="B446" s="2"/>
      <c r="C446" s="109"/>
      <c r="D446" s="4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</row>
    <row r="447" spans="1:15" ht="15.75" customHeight="1" x14ac:dyDescent="0.25">
      <c r="A447" s="109"/>
      <c r="B447" s="2"/>
      <c r="C447" s="109"/>
      <c r="D447" s="4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</row>
    <row r="448" spans="1:15" ht="15.75" customHeight="1" x14ac:dyDescent="0.25">
      <c r="A448" s="109"/>
      <c r="B448" s="2"/>
      <c r="C448" s="109"/>
      <c r="D448" s="4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</row>
    <row r="449" spans="1:15" ht="15.75" customHeight="1" x14ac:dyDescent="0.25">
      <c r="A449" s="109"/>
      <c r="B449" s="2"/>
      <c r="C449" s="109"/>
      <c r="D449" s="4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</row>
    <row r="450" spans="1:15" ht="15.75" customHeight="1" x14ac:dyDescent="0.25">
      <c r="A450" s="109"/>
      <c r="B450" s="2"/>
      <c r="C450" s="109"/>
      <c r="D450" s="4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</row>
    <row r="451" spans="1:15" ht="15.75" customHeight="1" x14ac:dyDescent="0.25">
      <c r="A451" s="109"/>
      <c r="B451" s="2"/>
      <c r="C451" s="109"/>
      <c r="D451" s="4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</row>
    <row r="452" spans="1:15" ht="15.75" customHeight="1" x14ac:dyDescent="0.25">
      <c r="A452" s="109"/>
      <c r="B452" s="2"/>
      <c r="C452" s="109"/>
      <c r="D452" s="4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</row>
    <row r="453" spans="1:15" ht="15.75" customHeight="1" x14ac:dyDescent="0.25">
      <c r="A453" s="109"/>
      <c r="B453" s="2"/>
      <c r="C453" s="109"/>
      <c r="D453" s="4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</row>
    <row r="454" spans="1:15" ht="15.75" customHeight="1" x14ac:dyDescent="0.25">
      <c r="A454" s="109"/>
      <c r="B454" s="2"/>
      <c r="C454" s="109"/>
      <c r="D454" s="4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</row>
    <row r="455" spans="1:15" ht="15.75" customHeight="1" x14ac:dyDescent="0.25">
      <c r="A455" s="109"/>
      <c r="B455" s="2"/>
      <c r="C455" s="109"/>
      <c r="D455" s="4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</row>
    <row r="456" spans="1:15" ht="15.75" customHeight="1" x14ac:dyDescent="0.25">
      <c r="A456" s="109"/>
      <c r="B456" s="2"/>
      <c r="C456" s="109"/>
      <c r="D456" s="4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</row>
    <row r="457" spans="1:15" ht="15.75" customHeight="1" x14ac:dyDescent="0.25">
      <c r="A457" s="109"/>
      <c r="B457" s="2"/>
      <c r="C457" s="109"/>
      <c r="D457" s="4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</row>
    <row r="458" spans="1:15" ht="15.75" customHeight="1" x14ac:dyDescent="0.25">
      <c r="A458" s="109"/>
      <c r="B458" s="2"/>
      <c r="C458" s="109"/>
      <c r="D458" s="4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</row>
    <row r="459" spans="1:15" ht="15.75" customHeight="1" x14ac:dyDescent="0.25">
      <c r="A459" s="109"/>
      <c r="B459" s="2"/>
      <c r="C459" s="109"/>
      <c r="D459" s="4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</row>
    <row r="460" spans="1:15" ht="15.75" customHeight="1" x14ac:dyDescent="0.25">
      <c r="A460" s="109"/>
      <c r="B460" s="2"/>
      <c r="C460" s="109"/>
      <c r="D460" s="4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</row>
    <row r="461" spans="1:15" ht="15.75" customHeight="1" x14ac:dyDescent="0.25">
      <c r="A461" s="109"/>
      <c r="B461" s="2"/>
      <c r="C461" s="109"/>
      <c r="D461" s="4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</row>
    <row r="462" spans="1:15" ht="15.75" customHeight="1" x14ac:dyDescent="0.25">
      <c r="A462" s="109"/>
      <c r="B462" s="2"/>
      <c r="C462" s="109"/>
      <c r="D462" s="4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</row>
    <row r="463" spans="1:15" ht="15.75" customHeight="1" x14ac:dyDescent="0.25">
      <c r="A463" s="109"/>
      <c r="B463" s="2"/>
      <c r="C463" s="109"/>
      <c r="D463" s="4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</row>
    <row r="464" spans="1:15" ht="15.75" customHeight="1" x14ac:dyDescent="0.25">
      <c r="A464" s="109"/>
      <c r="B464" s="2"/>
      <c r="C464" s="109"/>
      <c r="D464" s="4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</row>
    <row r="465" spans="1:15" ht="15.75" customHeight="1" x14ac:dyDescent="0.25">
      <c r="A465" s="109"/>
      <c r="B465" s="2"/>
      <c r="C465" s="109"/>
      <c r="D465" s="4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</row>
    <row r="466" spans="1:15" ht="15.75" customHeight="1" x14ac:dyDescent="0.25">
      <c r="A466" s="109"/>
      <c r="B466" s="2"/>
      <c r="C466" s="109"/>
      <c r="D466" s="4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</row>
    <row r="467" spans="1:15" ht="15.75" customHeight="1" x14ac:dyDescent="0.25">
      <c r="A467" s="109"/>
      <c r="B467" s="2"/>
      <c r="C467" s="109"/>
      <c r="D467" s="4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</row>
    <row r="468" spans="1:15" ht="15.75" customHeight="1" x14ac:dyDescent="0.25">
      <c r="A468" s="109"/>
      <c r="B468" s="2"/>
      <c r="C468" s="109"/>
      <c r="D468" s="4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</row>
    <row r="469" spans="1:15" ht="15.75" customHeight="1" x14ac:dyDescent="0.25">
      <c r="A469" s="109"/>
      <c r="B469" s="2"/>
      <c r="C469" s="109"/>
      <c r="D469" s="4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</row>
    <row r="470" spans="1:15" ht="15.75" customHeight="1" x14ac:dyDescent="0.25">
      <c r="A470" s="109"/>
      <c r="B470" s="2"/>
      <c r="C470" s="109"/>
      <c r="D470" s="4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</row>
    <row r="471" spans="1:15" ht="15.75" customHeight="1" x14ac:dyDescent="0.25">
      <c r="A471" s="109"/>
      <c r="B471" s="2"/>
      <c r="C471" s="109"/>
      <c r="D471" s="4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</row>
    <row r="472" spans="1:15" ht="15.75" customHeight="1" x14ac:dyDescent="0.25">
      <c r="A472" s="109"/>
      <c r="B472" s="2"/>
      <c r="C472" s="109"/>
      <c r="D472" s="4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</row>
    <row r="473" spans="1:15" ht="15.75" customHeight="1" x14ac:dyDescent="0.25">
      <c r="A473" s="109"/>
      <c r="B473" s="2"/>
      <c r="C473" s="109"/>
      <c r="D473" s="4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</row>
    <row r="474" spans="1:15" ht="15.75" customHeight="1" x14ac:dyDescent="0.25">
      <c r="A474" s="109"/>
      <c r="B474" s="2"/>
      <c r="C474" s="109"/>
      <c r="D474" s="4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</row>
    <row r="475" spans="1:15" ht="15.75" customHeight="1" x14ac:dyDescent="0.25">
      <c r="A475" s="109"/>
      <c r="B475" s="2"/>
      <c r="C475" s="109"/>
      <c r="D475" s="4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</row>
    <row r="476" spans="1:15" ht="15.75" customHeight="1" x14ac:dyDescent="0.25">
      <c r="A476" s="109"/>
      <c r="B476" s="2"/>
      <c r="C476" s="109"/>
      <c r="D476" s="4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</row>
    <row r="477" spans="1:15" ht="15.75" customHeight="1" x14ac:dyDescent="0.25">
      <c r="A477" s="109"/>
      <c r="B477" s="2"/>
      <c r="C477" s="109"/>
      <c r="D477" s="4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</row>
    <row r="478" spans="1:15" ht="15.75" customHeight="1" x14ac:dyDescent="0.25">
      <c r="A478" s="109"/>
      <c r="B478" s="2"/>
      <c r="C478" s="109"/>
      <c r="D478" s="4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</row>
    <row r="479" spans="1:15" ht="15.75" customHeight="1" x14ac:dyDescent="0.25">
      <c r="A479" s="109"/>
      <c r="B479" s="2"/>
      <c r="C479" s="109"/>
      <c r="D479" s="4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</row>
    <row r="480" spans="1:15" ht="15.75" customHeight="1" x14ac:dyDescent="0.25">
      <c r="A480" s="109"/>
      <c r="B480" s="2"/>
      <c r="C480" s="109"/>
      <c r="D480" s="4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</row>
    <row r="481" spans="1:15" ht="15.75" customHeight="1" x14ac:dyDescent="0.25">
      <c r="A481" s="109"/>
      <c r="B481" s="2"/>
      <c r="C481" s="109"/>
      <c r="D481" s="4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</row>
    <row r="482" spans="1:15" ht="15.75" customHeight="1" x14ac:dyDescent="0.25">
      <c r="A482" s="109"/>
      <c r="B482" s="2"/>
      <c r="C482" s="109"/>
      <c r="D482" s="4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</row>
    <row r="483" spans="1:15" ht="15.75" customHeight="1" x14ac:dyDescent="0.25">
      <c r="A483" s="109"/>
      <c r="B483" s="2"/>
      <c r="C483" s="109"/>
      <c r="D483" s="4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</row>
    <row r="484" spans="1:15" ht="15.75" customHeight="1" x14ac:dyDescent="0.25">
      <c r="A484" s="109"/>
      <c r="B484" s="2"/>
      <c r="C484" s="109"/>
      <c r="D484" s="4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</row>
    <row r="485" spans="1:15" ht="15.75" customHeight="1" x14ac:dyDescent="0.25">
      <c r="A485" s="109"/>
      <c r="B485" s="2"/>
      <c r="C485" s="109"/>
      <c r="D485" s="4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</row>
    <row r="486" spans="1:15" ht="15.75" customHeight="1" x14ac:dyDescent="0.25">
      <c r="A486" s="109"/>
      <c r="B486" s="2"/>
      <c r="C486" s="109"/>
      <c r="D486" s="4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</row>
    <row r="487" spans="1:15" ht="15.75" customHeight="1" x14ac:dyDescent="0.25">
      <c r="A487" s="109"/>
      <c r="B487" s="2"/>
      <c r="C487" s="109"/>
      <c r="D487" s="4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</row>
    <row r="488" spans="1:15" ht="15.75" customHeight="1" x14ac:dyDescent="0.25">
      <c r="A488" s="109"/>
      <c r="B488" s="2"/>
      <c r="C488" s="109"/>
      <c r="D488" s="4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</row>
    <row r="489" spans="1:15" ht="15.75" customHeight="1" x14ac:dyDescent="0.25">
      <c r="A489" s="109"/>
      <c r="B489" s="2"/>
      <c r="C489" s="109"/>
      <c r="D489" s="4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</row>
    <row r="490" spans="1:15" ht="15.75" customHeight="1" x14ac:dyDescent="0.25">
      <c r="A490" s="109"/>
      <c r="B490" s="2"/>
      <c r="C490" s="109"/>
      <c r="D490" s="4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</row>
    <row r="491" spans="1:15" ht="15.75" customHeight="1" x14ac:dyDescent="0.25">
      <c r="A491" s="109"/>
      <c r="B491" s="2"/>
      <c r="C491" s="109"/>
      <c r="D491" s="4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</row>
    <row r="492" spans="1:15" ht="15.75" customHeight="1" x14ac:dyDescent="0.25">
      <c r="A492" s="109"/>
      <c r="B492" s="2"/>
      <c r="C492" s="109"/>
      <c r="D492" s="4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</row>
    <row r="493" spans="1:15" ht="15.75" customHeight="1" x14ac:dyDescent="0.25">
      <c r="A493" s="109"/>
      <c r="B493" s="2"/>
      <c r="C493" s="109"/>
      <c r="D493" s="4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</row>
    <row r="494" spans="1:15" ht="15.75" customHeight="1" x14ac:dyDescent="0.25">
      <c r="A494" s="109"/>
      <c r="B494" s="2"/>
      <c r="C494" s="109"/>
      <c r="D494" s="4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</row>
    <row r="495" spans="1:15" ht="15.75" customHeight="1" x14ac:dyDescent="0.25">
      <c r="A495" s="109"/>
      <c r="B495" s="2"/>
      <c r="C495" s="109"/>
      <c r="D495" s="4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</row>
    <row r="496" spans="1:15" ht="15.75" customHeight="1" x14ac:dyDescent="0.25">
      <c r="A496" s="109"/>
      <c r="B496" s="2"/>
      <c r="C496" s="109"/>
      <c r="D496" s="4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</row>
    <row r="497" spans="1:15" ht="15.75" customHeight="1" x14ac:dyDescent="0.25">
      <c r="A497" s="109"/>
      <c r="B497" s="2"/>
      <c r="C497" s="109"/>
      <c r="D497" s="4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</row>
    <row r="498" spans="1:15" ht="15.75" customHeight="1" x14ac:dyDescent="0.25">
      <c r="A498" s="109"/>
      <c r="B498" s="2"/>
      <c r="C498" s="109"/>
      <c r="D498" s="4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</row>
    <row r="499" spans="1:15" ht="15.75" customHeight="1" x14ac:dyDescent="0.25">
      <c r="A499" s="109"/>
      <c r="B499" s="2"/>
      <c r="C499" s="109"/>
      <c r="D499" s="4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</row>
    <row r="500" spans="1:15" ht="15.75" customHeight="1" x14ac:dyDescent="0.25">
      <c r="A500" s="109"/>
      <c r="B500" s="2"/>
      <c r="C500" s="109"/>
      <c r="D500" s="4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</row>
    <row r="501" spans="1:15" ht="15.75" customHeight="1" x14ac:dyDescent="0.25">
      <c r="A501" s="109"/>
      <c r="B501" s="2"/>
      <c r="C501" s="109"/>
      <c r="D501" s="4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</row>
    <row r="502" spans="1:15" ht="15.75" customHeight="1" x14ac:dyDescent="0.25">
      <c r="A502" s="109"/>
      <c r="B502" s="2"/>
      <c r="C502" s="109"/>
      <c r="D502" s="4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</row>
    <row r="503" spans="1:15" ht="15.75" customHeight="1" x14ac:dyDescent="0.25">
      <c r="A503" s="109"/>
      <c r="B503" s="2"/>
      <c r="C503" s="109"/>
      <c r="D503" s="4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</row>
    <row r="504" spans="1:15" ht="15.75" customHeight="1" x14ac:dyDescent="0.25">
      <c r="A504" s="109"/>
      <c r="B504" s="2"/>
      <c r="C504" s="109"/>
      <c r="D504" s="4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</row>
    <row r="505" spans="1:15" ht="15.75" customHeight="1" x14ac:dyDescent="0.25">
      <c r="A505" s="109"/>
      <c r="B505" s="2"/>
      <c r="C505" s="109"/>
      <c r="D505" s="4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</row>
    <row r="506" spans="1:15" ht="15.75" customHeight="1" x14ac:dyDescent="0.25">
      <c r="A506" s="109"/>
      <c r="B506" s="2"/>
      <c r="C506" s="109"/>
      <c r="D506" s="4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</row>
    <row r="507" spans="1:15" ht="15.75" customHeight="1" x14ac:dyDescent="0.25">
      <c r="A507" s="109"/>
      <c r="B507" s="2"/>
      <c r="C507" s="109"/>
      <c r="D507" s="4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</row>
    <row r="508" spans="1:15" ht="15.75" customHeight="1" x14ac:dyDescent="0.25">
      <c r="A508" s="109"/>
      <c r="B508" s="2"/>
      <c r="C508" s="109"/>
      <c r="D508" s="4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</row>
    <row r="509" spans="1:15" ht="15.75" customHeight="1" x14ac:dyDescent="0.25">
      <c r="A509" s="109"/>
      <c r="B509" s="2"/>
      <c r="C509" s="109"/>
      <c r="D509" s="4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</row>
    <row r="510" spans="1:15" ht="15.75" customHeight="1" x14ac:dyDescent="0.25">
      <c r="A510" s="109"/>
      <c r="B510" s="2"/>
      <c r="C510" s="109"/>
      <c r="D510" s="4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</row>
    <row r="511" spans="1:15" ht="15.75" customHeight="1" x14ac:dyDescent="0.25">
      <c r="A511" s="109"/>
      <c r="B511" s="2"/>
      <c r="C511" s="109"/>
      <c r="D511" s="4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</row>
    <row r="512" spans="1:15" ht="15.75" customHeight="1" x14ac:dyDescent="0.25">
      <c r="A512" s="109"/>
      <c r="B512" s="2"/>
      <c r="C512" s="109"/>
      <c r="D512" s="4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</row>
    <row r="513" spans="1:15" ht="15.75" customHeight="1" x14ac:dyDescent="0.25">
      <c r="A513" s="109"/>
      <c r="B513" s="2"/>
      <c r="C513" s="109"/>
      <c r="D513" s="4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</row>
    <row r="514" spans="1:15" ht="15.75" customHeight="1" x14ac:dyDescent="0.25">
      <c r="A514" s="109"/>
      <c r="B514" s="2"/>
      <c r="C514" s="109"/>
      <c r="D514" s="4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</row>
    <row r="515" spans="1:15" ht="15.75" customHeight="1" x14ac:dyDescent="0.25">
      <c r="A515" s="109"/>
      <c r="B515" s="2"/>
      <c r="C515" s="109"/>
      <c r="D515" s="4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</row>
    <row r="516" spans="1:15" ht="15.75" customHeight="1" x14ac:dyDescent="0.25">
      <c r="A516" s="109"/>
      <c r="B516" s="2"/>
      <c r="C516" s="109"/>
      <c r="D516" s="4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</row>
    <row r="517" spans="1:15" ht="15.75" customHeight="1" x14ac:dyDescent="0.25">
      <c r="A517" s="109"/>
      <c r="B517" s="2"/>
      <c r="C517" s="109"/>
      <c r="D517" s="4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1:15" ht="15.75" customHeight="1" x14ac:dyDescent="0.25">
      <c r="A518" s="109"/>
      <c r="B518" s="2"/>
      <c r="C518" s="109"/>
      <c r="D518" s="4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1:15" ht="15.75" customHeight="1" x14ac:dyDescent="0.25">
      <c r="A519" s="109"/>
      <c r="B519" s="2"/>
      <c r="C519" s="109"/>
      <c r="D519" s="4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</row>
    <row r="520" spans="1:15" ht="15.75" customHeight="1" x14ac:dyDescent="0.25">
      <c r="A520" s="109"/>
      <c r="B520" s="2"/>
      <c r="C520" s="109"/>
      <c r="D520" s="4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</row>
    <row r="521" spans="1:15" ht="15.75" customHeight="1" x14ac:dyDescent="0.25">
      <c r="A521" s="109"/>
      <c r="B521" s="2"/>
      <c r="C521" s="109"/>
      <c r="D521" s="4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</row>
    <row r="522" spans="1:15" ht="15.75" customHeight="1" x14ac:dyDescent="0.25">
      <c r="A522" s="109"/>
      <c r="B522" s="2"/>
      <c r="C522" s="109"/>
      <c r="D522" s="4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</row>
    <row r="523" spans="1:15" ht="15.75" customHeight="1" x14ac:dyDescent="0.25">
      <c r="A523" s="109"/>
      <c r="B523" s="2"/>
      <c r="C523" s="109"/>
      <c r="D523" s="4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</row>
    <row r="524" spans="1:15" ht="15.75" customHeight="1" x14ac:dyDescent="0.25">
      <c r="A524" s="109"/>
      <c r="B524" s="2"/>
      <c r="C524" s="109"/>
      <c r="D524" s="4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</row>
    <row r="525" spans="1:15" ht="15.75" customHeight="1" x14ac:dyDescent="0.25">
      <c r="A525" s="109"/>
      <c r="B525" s="2"/>
      <c r="C525" s="109"/>
      <c r="D525" s="4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</row>
    <row r="526" spans="1:15" ht="15.75" customHeight="1" x14ac:dyDescent="0.25">
      <c r="A526" s="109"/>
      <c r="B526" s="2"/>
      <c r="C526" s="109"/>
      <c r="D526" s="4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</row>
    <row r="527" spans="1:15" ht="15.75" customHeight="1" x14ac:dyDescent="0.25">
      <c r="A527" s="109"/>
      <c r="B527" s="2"/>
      <c r="C527" s="109"/>
      <c r="D527" s="4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</row>
    <row r="528" spans="1:15" ht="15.75" customHeight="1" x14ac:dyDescent="0.25">
      <c r="A528" s="109"/>
      <c r="B528" s="2"/>
      <c r="C528" s="109"/>
      <c r="D528" s="4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</row>
    <row r="529" spans="1:15" ht="15.75" customHeight="1" x14ac:dyDescent="0.25">
      <c r="A529" s="109"/>
      <c r="B529" s="2"/>
      <c r="C529" s="109"/>
      <c r="D529" s="4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</row>
    <row r="530" spans="1:15" ht="15.75" customHeight="1" x14ac:dyDescent="0.25">
      <c r="A530" s="109"/>
      <c r="B530" s="2"/>
      <c r="C530" s="109"/>
      <c r="D530" s="4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</row>
    <row r="531" spans="1:15" ht="15.75" customHeight="1" x14ac:dyDescent="0.25">
      <c r="A531" s="109"/>
      <c r="B531" s="2"/>
      <c r="C531" s="109"/>
      <c r="D531" s="4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</row>
    <row r="532" spans="1:15" ht="15.75" customHeight="1" x14ac:dyDescent="0.25">
      <c r="A532" s="109"/>
      <c r="B532" s="2"/>
      <c r="C532" s="109"/>
      <c r="D532" s="4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</row>
    <row r="533" spans="1:15" ht="15.75" customHeight="1" x14ac:dyDescent="0.25">
      <c r="A533" s="109"/>
      <c r="B533" s="2"/>
      <c r="C533" s="109"/>
      <c r="D533" s="4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</row>
    <row r="534" spans="1:15" ht="15.75" customHeight="1" x14ac:dyDescent="0.25">
      <c r="A534" s="109"/>
      <c r="B534" s="2"/>
      <c r="C534" s="109"/>
      <c r="D534" s="4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</row>
    <row r="535" spans="1:15" ht="15.75" customHeight="1" x14ac:dyDescent="0.25">
      <c r="A535" s="109"/>
      <c r="B535" s="2"/>
      <c r="C535" s="109"/>
      <c r="D535" s="4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</row>
    <row r="536" spans="1:15" ht="15.75" customHeight="1" x14ac:dyDescent="0.25">
      <c r="A536" s="109"/>
      <c r="B536" s="2"/>
      <c r="C536" s="109"/>
      <c r="D536" s="4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</row>
    <row r="537" spans="1:15" ht="15.75" customHeight="1" x14ac:dyDescent="0.25">
      <c r="A537" s="109"/>
      <c r="B537" s="2"/>
      <c r="C537" s="109"/>
      <c r="D537" s="4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</row>
    <row r="538" spans="1:15" ht="15.75" customHeight="1" x14ac:dyDescent="0.25">
      <c r="A538" s="109"/>
      <c r="B538" s="2"/>
      <c r="C538" s="109"/>
      <c r="D538" s="4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</row>
    <row r="539" spans="1:15" ht="15.75" customHeight="1" x14ac:dyDescent="0.25">
      <c r="A539" s="109"/>
      <c r="B539" s="2"/>
      <c r="C539" s="109"/>
      <c r="D539" s="4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</row>
    <row r="540" spans="1:15" ht="15.75" customHeight="1" x14ac:dyDescent="0.25">
      <c r="A540" s="109"/>
      <c r="B540" s="2"/>
      <c r="C540" s="109"/>
      <c r="D540" s="4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</row>
    <row r="541" spans="1:15" ht="15.75" customHeight="1" x14ac:dyDescent="0.25">
      <c r="A541" s="109"/>
      <c r="B541" s="2"/>
      <c r="C541" s="109"/>
      <c r="D541" s="4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</row>
    <row r="542" spans="1:15" ht="15.75" customHeight="1" x14ac:dyDescent="0.25">
      <c r="A542" s="109"/>
      <c r="B542" s="2"/>
      <c r="C542" s="109"/>
      <c r="D542" s="4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</row>
    <row r="543" spans="1:15" ht="15.75" customHeight="1" x14ac:dyDescent="0.25">
      <c r="A543" s="109"/>
      <c r="B543" s="2"/>
      <c r="C543" s="109"/>
      <c r="D543" s="4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</row>
    <row r="544" spans="1:15" ht="15.75" customHeight="1" x14ac:dyDescent="0.25">
      <c r="A544" s="109"/>
      <c r="B544" s="2"/>
      <c r="C544" s="109"/>
      <c r="D544" s="4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</row>
    <row r="545" spans="1:15" ht="15.75" customHeight="1" x14ac:dyDescent="0.25">
      <c r="A545" s="109"/>
      <c r="B545" s="2"/>
      <c r="C545" s="109"/>
      <c r="D545" s="4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</row>
    <row r="546" spans="1:15" ht="15.75" customHeight="1" x14ac:dyDescent="0.25">
      <c r="A546" s="109"/>
      <c r="B546" s="2"/>
      <c r="C546" s="109"/>
      <c r="D546" s="4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</row>
    <row r="547" spans="1:15" ht="15.75" customHeight="1" x14ac:dyDescent="0.25">
      <c r="A547" s="109"/>
      <c r="B547" s="2"/>
      <c r="C547" s="109"/>
      <c r="D547" s="4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</row>
    <row r="548" spans="1:15" ht="15.75" customHeight="1" x14ac:dyDescent="0.25">
      <c r="A548" s="109"/>
      <c r="B548" s="2"/>
      <c r="C548" s="109"/>
      <c r="D548" s="4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</row>
    <row r="549" spans="1:15" ht="15.75" customHeight="1" x14ac:dyDescent="0.25">
      <c r="A549" s="109"/>
      <c r="B549" s="2"/>
      <c r="C549" s="109"/>
      <c r="D549" s="4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</row>
    <row r="550" spans="1:15" ht="15.75" customHeight="1" x14ac:dyDescent="0.25">
      <c r="A550" s="109"/>
      <c r="B550" s="2"/>
      <c r="C550" s="109"/>
      <c r="D550" s="4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</row>
    <row r="551" spans="1:15" ht="15.75" customHeight="1" x14ac:dyDescent="0.25">
      <c r="A551" s="109"/>
      <c r="B551" s="2"/>
      <c r="C551" s="109"/>
      <c r="D551" s="4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</row>
    <row r="552" spans="1:15" ht="15.75" customHeight="1" x14ac:dyDescent="0.25">
      <c r="A552" s="109"/>
      <c r="B552" s="2"/>
      <c r="C552" s="109"/>
      <c r="D552" s="4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</row>
    <row r="553" spans="1:15" ht="15.75" customHeight="1" x14ac:dyDescent="0.25">
      <c r="A553" s="109"/>
      <c r="B553" s="2"/>
      <c r="C553" s="109"/>
      <c r="D553" s="4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</row>
    <row r="554" spans="1:15" ht="15.75" customHeight="1" x14ac:dyDescent="0.25">
      <c r="A554" s="109"/>
      <c r="B554" s="2"/>
      <c r="C554" s="109"/>
      <c r="D554" s="4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</row>
    <row r="555" spans="1:15" ht="15.75" customHeight="1" x14ac:dyDescent="0.25">
      <c r="A555" s="109"/>
      <c r="B555" s="2"/>
      <c r="C555" s="109"/>
      <c r="D555" s="4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</row>
    <row r="556" spans="1:15" ht="15.75" customHeight="1" x14ac:dyDescent="0.25">
      <c r="A556" s="109"/>
      <c r="B556" s="2"/>
      <c r="C556" s="109"/>
      <c r="D556" s="4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</row>
    <row r="557" spans="1:15" ht="15.75" customHeight="1" x14ac:dyDescent="0.25">
      <c r="A557" s="109"/>
      <c r="B557" s="2"/>
      <c r="C557" s="109"/>
      <c r="D557" s="4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</row>
    <row r="558" spans="1:15" ht="15.75" customHeight="1" x14ac:dyDescent="0.25">
      <c r="A558" s="109"/>
      <c r="B558" s="2"/>
      <c r="C558" s="109"/>
      <c r="D558" s="4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</row>
    <row r="559" spans="1:15" ht="15.75" customHeight="1" x14ac:dyDescent="0.25">
      <c r="A559" s="109"/>
      <c r="B559" s="2"/>
      <c r="C559" s="109"/>
      <c r="D559" s="4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</row>
    <row r="560" spans="1:15" ht="15.75" customHeight="1" x14ac:dyDescent="0.25">
      <c r="A560" s="109"/>
      <c r="B560" s="2"/>
      <c r="C560" s="109"/>
      <c r="D560" s="4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</row>
    <row r="561" spans="1:15" ht="15.75" customHeight="1" x14ac:dyDescent="0.25">
      <c r="A561" s="109"/>
      <c r="B561" s="2"/>
      <c r="C561" s="109"/>
      <c r="D561" s="4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</row>
    <row r="562" spans="1:15" ht="15.75" customHeight="1" x14ac:dyDescent="0.25">
      <c r="A562" s="109"/>
      <c r="B562" s="2"/>
      <c r="C562" s="109"/>
      <c r="D562" s="4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</row>
    <row r="563" spans="1:15" ht="15.75" customHeight="1" x14ac:dyDescent="0.25">
      <c r="A563" s="109"/>
      <c r="B563" s="2"/>
      <c r="C563" s="109"/>
      <c r="D563" s="4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</row>
    <row r="564" spans="1:15" ht="15.75" customHeight="1" x14ac:dyDescent="0.25">
      <c r="A564" s="109"/>
      <c r="B564" s="2"/>
      <c r="C564" s="109"/>
      <c r="D564" s="4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</row>
    <row r="565" spans="1:15" ht="15.75" customHeight="1" x14ac:dyDescent="0.25">
      <c r="A565" s="109"/>
      <c r="B565" s="2"/>
      <c r="C565" s="109"/>
      <c r="D565" s="4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</row>
    <row r="566" spans="1:15" ht="15.75" customHeight="1" x14ac:dyDescent="0.25">
      <c r="A566" s="109"/>
      <c r="B566" s="2"/>
      <c r="C566" s="109"/>
      <c r="D566" s="4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</row>
    <row r="567" spans="1:15" ht="15.75" customHeight="1" x14ac:dyDescent="0.25">
      <c r="A567" s="109"/>
      <c r="B567" s="2"/>
      <c r="C567" s="109"/>
      <c r="D567" s="4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</row>
    <row r="568" spans="1:15" ht="15.75" customHeight="1" x14ac:dyDescent="0.25">
      <c r="A568" s="109"/>
      <c r="B568" s="2"/>
      <c r="C568" s="109"/>
      <c r="D568" s="4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</row>
    <row r="569" spans="1:15" ht="15.75" customHeight="1" x14ac:dyDescent="0.25">
      <c r="A569" s="109"/>
      <c r="B569" s="2"/>
      <c r="C569" s="109"/>
      <c r="D569" s="4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</row>
    <row r="570" spans="1:15" ht="15.75" customHeight="1" x14ac:dyDescent="0.25">
      <c r="A570" s="109"/>
      <c r="B570" s="2"/>
      <c r="C570" s="109"/>
      <c r="D570" s="4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</row>
    <row r="571" spans="1:15" ht="15.75" customHeight="1" x14ac:dyDescent="0.25">
      <c r="A571" s="109"/>
      <c r="B571" s="2"/>
      <c r="C571" s="109"/>
      <c r="D571" s="4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</row>
    <row r="572" spans="1:15" ht="15.75" customHeight="1" x14ac:dyDescent="0.25">
      <c r="A572" s="109"/>
      <c r="B572" s="2"/>
      <c r="C572" s="109"/>
      <c r="D572" s="4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</row>
    <row r="573" spans="1:15" ht="15.75" customHeight="1" x14ac:dyDescent="0.25">
      <c r="A573" s="109"/>
      <c r="B573" s="2"/>
      <c r="C573" s="109"/>
      <c r="D573" s="4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</row>
    <row r="574" spans="1:15" ht="15.75" customHeight="1" x14ac:dyDescent="0.25">
      <c r="A574" s="109"/>
      <c r="B574" s="2"/>
      <c r="C574" s="109"/>
      <c r="D574" s="4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</row>
    <row r="575" spans="1:15" ht="15.75" customHeight="1" x14ac:dyDescent="0.25">
      <c r="A575" s="109"/>
      <c r="B575" s="2"/>
      <c r="C575" s="109"/>
      <c r="D575" s="4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</row>
    <row r="576" spans="1:15" ht="15.75" customHeight="1" x14ac:dyDescent="0.25">
      <c r="A576" s="109"/>
      <c r="B576" s="2"/>
      <c r="C576" s="109"/>
      <c r="D576" s="4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</row>
    <row r="577" spans="1:15" ht="15.75" customHeight="1" x14ac:dyDescent="0.25">
      <c r="A577" s="109"/>
      <c r="B577" s="2"/>
      <c r="C577" s="109"/>
      <c r="D577" s="4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</row>
    <row r="578" spans="1:15" ht="15.75" customHeight="1" x14ac:dyDescent="0.25">
      <c r="A578" s="109"/>
      <c r="B578" s="2"/>
      <c r="C578" s="109"/>
      <c r="D578" s="4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</row>
    <row r="579" spans="1:15" ht="15.75" customHeight="1" x14ac:dyDescent="0.25">
      <c r="A579" s="109"/>
      <c r="B579" s="2"/>
      <c r="C579" s="109"/>
      <c r="D579" s="4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</row>
    <row r="580" spans="1:15" ht="15.75" customHeight="1" x14ac:dyDescent="0.25">
      <c r="A580" s="109"/>
      <c r="B580" s="2"/>
      <c r="C580" s="109"/>
      <c r="D580" s="4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</row>
    <row r="581" spans="1:15" ht="15.75" customHeight="1" x14ac:dyDescent="0.25">
      <c r="A581" s="109"/>
      <c r="B581" s="2"/>
      <c r="C581" s="109"/>
      <c r="D581" s="4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</row>
    <row r="582" spans="1:15" ht="15.75" customHeight="1" x14ac:dyDescent="0.25">
      <c r="A582" s="109"/>
      <c r="B582" s="2"/>
      <c r="C582" s="109"/>
      <c r="D582" s="4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</row>
    <row r="583" spans="1:15" ht="15.75" customHeight="1" x14ac:dyDescent="0.25">
      <c r="A583" s="109"/>
      <c r="B583" s="2"/>
      <c r="C583" s="109"/>
      <c r="D583" s="4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</row>
    <row r="584" spans="1:15" ht="15.75" customHeight="1" x14ac:dyDescent="0.25">
      <c r="A584" s="109"/>
      <c r="B584" s="2"/>
      <c r="C584" s="109"/>
      <c r="D584" s="4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</row>
    <row r="585" spans="1:15" ht="15.75" customHeight="1" x14ac:dyDescent="0.25">
      <c r="A585" s="109"/>
      <c r="B585" s="2"/>
      <c r="C585" s="109"/>
      <c r="D585" s="4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</row>
    <row r="586" spans="1:15" ht="15.75" customHeight="1" x14ac:dyDescent="0.25">
      <c r="A586" s="109"/>
      <c r="B586" s="2"/>
      <c r="C586" s="109"/>
      <c r="D586" s="4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</row>
    <row r="587" spans="1:15" ht="15.75" customHeight="1" x14ac:dyDescent="0.25">
      <c r="A587" s="109"/>
      <c r="B587" s="2"/>
      <c r="C587" s="109"/>
      <c r="D587" s="4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</row>
    <row r="588" spans="1:15" ht="15.75" customHeight="1" x14ac:dyDescent="0.25">
      <c r="A588" s="109"/>
      <c r="B588" s="2"/>
      <c r="C588" s="109"/>
      <c r="D588" s="4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</row>
    <row r="589" spans="1:15" ht="15.75" customHeight="1" x14ac:dyDescent="0.25">
      <c r="A589" s="109"/>
      <c r="B589" s="2"/>
      <c r="C589" s="109"/>
      <c r="D589" s="4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</row>
    <row r="590" spans="1:15" ht="15.75" customHeight="1" x14ac:dyDescent="0.25">
      <c r="A590" s="109"/>
      <c r="B590" s="2"/>
      <c r="C590" s="109"/>
      <c r="D590" s="4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</row>
    <row r="591" spans="1:15" ht="15.75" customHeight="1" x14ac:dyDescent="0.25">
      <c r="A591" s="109"/>
      <c r="B591" s="2"/>
      <c r="C591" s="109"/>
      <c r="D591" s="4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</row>
    <row r="592" spans="1:15" ht="15.75" customHeight="1" x14ac:dyDescent="0.25">
      <c r="A592" s="109"/>
      <c r="B592" s="2"/>
      <c r="C592" s="109"/>
      <c r="D592" s="4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</row>
    <row r="593" spans="1:15" ht="15.75" customHeight="1" x14ac:dyDescent="0.25">
      <c r="A593" s="109"/>
      <c r="B593" s="2"/>
      <c r="C593" s="109"/>
      <c r="D593" s="4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</row>
    <row r="594" spans="1:15" ht="15.75" customHeight="1" x14ac:dyDescent="0.25">
      <c r="A594" s="109"/>
      <c r="B594" s="2"/>
      <c r="C594" s="109"/>
      <c r="D594" s="4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</row>
    <row r="595" spans="1:15" ht="15.75" customHeight="1" x14ac:dyDescent="0.25">
      <c r="A595" s="109"/>
      <c r="B595" s="2"/>
      <c r="C595" s="109"/>
      <c r="D595" s="4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</row>
    <row r="596" spans="1:15" ht="15.75" customHeight="1" x14ac:dyDescent="0.25">
      <c r="A596" s="109"/>
      <c r="B596" s="2"/>
      <c r="C596" s="109"/>
      <c r="D596" s="4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</row>
    <row r="597" spans="1:15" ht="15.75" customHeight="1" x14ac:dyDescent="0.25">
      <c r="A597" s="109"/>
      <c r="B597" s="2"/>
      <c r="C597" s="109"/>
      <c r="D597" s="4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</row>
    <row r="598" spans="1:15" ht="15.75" customHeight="1" x14ac:dyDescent="0.25">
      <c r="A598" s="109"/>
      <c r="B598" s="2"/>
      <c r="C598" s="109"/>
      <c r="D598" s="4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</row>
    <row r="599" spans="1:15" ht="15.75" customHeight="1" x14ac:dyDescent="0.25">
      <c r="A599" s="109"/>
      <c r="B599" s="2"/>
      <c r="C599" s="109"/>
      <c r="D599" s="4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</row>
    <row r="600" spans="1:15" ht="15.75" customHeight="1" x14ac:dyDescent="0.25">
      <c r="A600" s="109"/>
      <c r="B600" s="2"/>
      <c r="C600" s="109"/>
      <c r="D600" s="4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</row>
    <row r="601" spans="1:15" ht="15.75" customHeight="1" x14ac:dyDescent="0.25">
      <c r="A601" s="109"/>
      <c r="B601" s="2"/>
      <c r="C601" s="109"/>
      <c r="D601" s="4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</row>
    <row r="602" spans="1:15" ht="15.75" customHeight="1" x14ac:dyDescent="0.25">
      <c r="A602" s="109"/>
      <c r="B602" s="2"/>
      <c r="C602" s="109"/>
      <c r="D602" s="4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</row>
    <row r="603" spans="1:15" ht="15.75" customHeight="1" x14ac:dyDescent="0.25">
      <c r="A603" s="109"/>
      <c r="B603" s="2"/>
      <c r="C603" s="109"/>
      <c r="D603" s="4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</row>
    <row r="604" spans="1:15" ht="15.75" customHeight="1" x14ac:dyDescent="0.25">
      <c r="A604" s="109"/>
      <c r="B604" s="2"/>
      <c r="C604" s="109"/>
      <c r="D604" s="4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</row>
    <row r="605" spans="1:15" ht="15.75" customHeight="1" x14ac:dyDescent="0.25">
      <c r="A605" s="109"/>
      <c r="B605" s="2"/>
      <c r="C605" s="109"/>
      <c r="D605" s="4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</row>
    <row r="606" spans="1:15" ht="15.75" customHeight="1" x14ac:dyDescent="0.25">
      <c r="A606" s="109"/>
      <c r="B606" s="2"/>
      <c r="C606" s="109"/>
      <c r="D606" s="4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</row>
    <row r="607" spans="1:15" ht="15.75" customHeight="1" x14ac:dyDescent="0.25">
      <c r="A607" s="109"/>
      <c r="B607" s="2"/>
      <c r="C607" s="109"/>
      <c r="D607" s="4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</row>
    <row r="608" spans="1:15" ht="15.75" customHeight="1" x14ac:dyDescent="0.25">
      <c r="A608" s="109"/>
      <c r="B608" s="2"/>
      <c r="C608" s="109"/>
      <c r="D608" s="4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</row>
    <row r="609" spans="1:15" ht="15.75" customHeight="1" x14ac:dyDescent="0.25">
      <c r="A609" s="109"/>
      <c r="B609" s="2"/>
      <c r="C609" s="109"/>
      <c r="D609" s="4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</row>
    <row r="610" spans="1:15" ht="15.75" customHeight="1" x14ac:dyDescent="0.25">
      <c r="A610" s="109"/>
      <c r="B610" s="2"/>
      <c r="C610" s="109"/>
      <c r="D610" s="4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</row>
    <row r="611" spans="1:15" ht="15.75" customHeight="1" x14ac:dyDescent="0.25">
      <c r="A611" s="109"/>
      <c r="B611" s="2"/>
      <c r="C611" s="109"/>
      <c r="D611" s="4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</row>
    <row r="612" spans="1:15" ht="15.75" customHeight="1" x14ac:dyDescent="0.25">
      <c r="A612" s="109"/>
      <c r="B612" s="2"/>
      <c r="C612" s="109"/>
      <c r="D612" s="4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</row>
    <row r="613" spans="1:15" ht="15.75" customHeight="1" x14ac:dyDescent="0.25">
      <c r="A613" s="109"/>
      <c r="B613" s="2"/>
      <c r="C613" s="109"/>
      <c r="D613" s="4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</row>
    <row r="614" spans="1:15" ht="15.75" customHeight="1" x14ac:dyDescent="0.25">
      <c r="A614" s="109"/>
      <c r="B614" s="2"/>
      <c r="C614" s="109"/>
      <c r="D614" s="4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</row>
    <row r="615" spans="1:15" ht="15.75" customHeight="1" x14ac:dyDescent="0.25">
      <c r="A615" s="109"/>
      <c r="B615" s="2"/>
      <c r="C615" s="109"/>
      <c r="D615" s="4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</row>
    <row r="616" spans="1:15" ht="15.75" customHeight="1" x14ac:dyDescent="0.25">
      <c r="A616" s="109"/>
      <c r="B616" s="2"/>
      <c r="C616" s="109"/>
      <c r="D616" s="4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</row>
    <row r="617" spans="1:15" ht="15.75" customHeight="1" x14ac:dyDescent="0.25">
      <c r="A617" s="109"/>
      <c r="B617" s="2"/>
      <c r="C617" s="109"/>
      <c r="D617" s="4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</row>
    <row r="618" spans="1:15" ht="15.75" customHeight="1" x14ac:dyDescent="0.25">
      <c r="A618" s="109"/>
      <c r="B618" s="2"/>
      <c r="C618" s="109"/>
      <c r="D618" s="4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</row>
    <row r="619" spans="1:15" ht="15.75" customHeight="1" x14ac:dyDescent="0.25">
      <c r="A619" s="109"/>
      <c r="B619" s="2"/>
      <c r="C619" s="109"/>
      <c r="D619" s="4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</row>
    <row r="620" spans="1:15" ht="15.75" customHeight="1" x14ac:dyDescent="0.25">
      <c r="A620" s="109"/>
      <c r="B620" s="2"/>
      <c r="C620" s="109"/>
      <c r="D620" s="4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</row>
    <row r="621" spans="1:15" ht="15.75" customHeight="1" x14ac:dyDescent="0.25">
      <c r="A621" s="109"/>
      <c r="B621" s="2"/>
      <c r="C621" s="109"/>
      <c r="D621" s="4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</row>
    <row r="622" spans="1:15" ht="15.75" customHeight="1" x14ac:dyDescent="0.25">
      <c r="A622" s="109"/>
      <c r="B622" s="2"/>
      <c r="C622" s="109"/>
      <c r="D622" s="4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</row>
    <row r="623" spans="1:15" ht="15.75" customHeight="1" x14ac:dyDescent="0.25">
      <c r="A623" s="109"/>
      <c r="B623" s="2"/>
      <c r="C623" s="109"/>
      <c r="D623" s="4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</row>
    <row r="624" spans="1:15" ht="15.75" customHeight="1" x14ac:dyDescent="0.25">
      <c r="A624" s="109"/>
      <c r="B624" s="2"/>
      <c r="C624" s="109"/>
      <c r="D624" s="4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</row>
    <row r="625" spans="1:15" ht="15.75" customHeight="1" x14ac:dyDescent="0.25">
      <c r="A625" s="109"/>
      <c r="B625" s="2"/>
      <c r="C625" s="109"/>
      <c r="D625" s="4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</row>
    <row r="626" spans="1:15" ht="15.75" customHeight="1" x14ac:dyDescent="0.25">
      <c r="A626" s="109"/>
      <c r="B626" s="2"/>
      <c r="C626" s="109"/>
      <c r="D626" s="4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</row>
    <row r="627" spans="1:15" ht="15.75" customHeight="1" x14ac:dyDescent="0.25">
      <c r="A627" s="109"/>
      <c r="B627" s="2"/>
      <c r="C627" s="109"/>
      <c r="D627" s="4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</row>
    <row r="628" spans="1:15" ht="15.75" customHeight="1" x14ac:dyDescent="0.25">
      <c r="A628" s="109"/>
      <c r="B628" s="2"/>
      <c r="C628" s="109"/>
      <c r="D628" s="4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</row>
    <row r="629" spans="1:15" ht="15.75" customHeight="1" x14ac:dyDescent="0.25">
      <c r="A629" s="109"/>
      <c r="B629" s="2"/>
      <c r="C629" s="109"/>
      <c r="D629" s="4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</row>
    <row r="630" spans="1:15" ht="15.75" customHeight="1" x14ac:dyDescent="0.25">
      <c r="A630" s="109"/>
      <c r="B630" s="2"/>
      <c r="C630" s="109"/>
      <c r="D630" s="4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</row>
    <row r="631" spans="1:15" ht="15.75" customHeight="1" x14ac:dyDescent="0.25">
      <c r="A631" s="109"/>
      <c r="B631" s="2"/>
      <c r="C631" s="109"/>
      <c r="D631" s="4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</row>
    <row r="632" spans="1:15" ht="15.75" customHeight="1" x14ac:dyDescent="0.25">
      <c r="A632" s="109"/>
      <c r="B632" s="2"/>
      <c r="C632" s="109"/>
      <c r="D632" s="4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</row>
    <row r="633" spans="1:15" ht="15.75" customHeight="1" x14ac:dyDescent="0.25">
      <c r="A633" s="109"/>
      <c r="B633" s="2"/>
      <c r="C633" s="109"/>
      <c r="D633" s="4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</row>
    <row r="634" spans="1:15" ht="15.75" customHeight="1" x14ac:dyDescent="0.25">
      <c r="A634" s="109"/>
      <c r="B634" s="2"/>
      <c r="C634" s="109"/>
      <c r="D634" s="4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</row>
    <row r="635" spans="1:15" ht="15.75" customHeight="1" x14ac:dyDescent="0.25">
      <c r="A635" s="109"/>
      <c r="B635" s="2"/>
      <c r="C635" s="109"/>
      <c r="D635" s="4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</row>
    <row r="636" spans="1:15" ht="15.75" customHeight="1" x14ac:dyDescent="0.25">
      <c r="A636" s="109"/>
      <c r="B636" s="2"/>
      <c r="C636" s="109"/>
      <c r="D636" s="4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</row>
    <row r="637" spans="1:15" ht="15.75" customHeight="1" x14ac:dyDescent="0.25">
      <c r="A637" s="109"/>
      <c r="B637" s="2"/>
      <c r="C637" s="109"/>
      <c r="D637" s="4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</row>
    <row r="638" spans="1:15" ht="15.75" customHeight="1" x14ac:dyDescent="0.25">
      <c r="A638" s="109"/>
      <c r="B638" s="2"/>
      <c r="C638" s="109"/>
      <c r="D638" s="4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</row>
    <row r="639" spans="1:15" ht="15.75" customHeight="1" x14ac:dyDescent="0.25">
      <c r="A639" s="109"/>
      <c r="B639" s="2"/>
      <c r="C639" s="109"/>
      <c r="D639" s="4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</row>
    <row r="640" spans="1:15" ht="15.75" customHeight="1" x14ac:dyDescent="0.25">
      <c r="A640" s="109"/>
      <c r="B640" s="2"/>
      <c r="C640" s="109"/>
      <c r="D640" s="4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</row>
    <row r="641" spans="1:15" ht="15.75" customHeight="1" x14ac:dyDescent="0.25">
      <c r="A641" s="109"/>
      <c r="B641" s="2"/>
      <c r="C641" s="109"/>
      <c r="D641" s="4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</row>
    <row r="642" spans="1:15" ht="15.75" customHeight="1" x14ac:dyDescent="0.25">
      <c r="A642" s="109"/>
      <c r="B642" s="2"/>
      <c r="C642" s="109"/>
      <c r="D642" s="4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</row>
    <row r="643" spans="1:15" ht="15.75" customHeight="1" x14ac:dyDescent="0.25">
      <c r="A643" s="109"/>
      <c r="B643" s="2"/>
      <c r="C643" s="109"/>
      <c r="D643" s="4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</row>
    <row r="644" spans="1:15" ht="15.75" customHeight="1" x14ac:dyDescent="0.25">
      <c r="A644" s="109"/>
      <c r="B644" s="2"/>
      <c r="C644" s="109"/>
      <c r="D644" s="4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</row>
    <row r="645" spans="1:15" ht="15.75" customHeight="1" x14ac:dyDescent="0.25">
      <c r="A645" s="109"/>
      <c r="B645" s="2"/>
      <c r="C645" s="109"/>
      <c r="D645" s="4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</row>
    <row r="646" spans="1:15" ht="15.75" customHeight="1" x14ac:dyDescent="0.25">
      <c r="A646" s="109"/>
      <c r="B646" s="2"/>
      <c r="C646" s="109"/>
      <c r="D646" s="4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</row>
    <row r="647" spans="1:15" ht="15.75" customHeight="1" x14ac:dyDescent="0.25">
      <c r="A647" s="109"/>
      <c r="B647" s="2"/>
      <c r="C647" s="109"/>
      <c r="D647" s="4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</row>
    <row r="648" spans="1:15" ht="15.75" customHeight="1" x14ac:dyDescent="0.25">
      <c r="A648" s="109"/>
      <c r="B648" s="2"/>
      <c r="C648" s="109"/>
      <c r="D648" s="4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</row>
    <row r="649" spans="1:15" ht="15.75" customHeight="1" x14ac:dyDescent="0.25">
      <c r="A649" s="109"/>
      <c r="B649" s="2"/>
      <c r="C649" s="109"/>
      <c r="D649" s="4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</row>
    <row r="650" spans="1:15" ht="15.75" customHeight="1" x14ac:dyDescent="0.25">
      <c r="A650" s="109"/>
      <c r="B650" s="2"/>
      <c r="C650" s="109"/>
      <c r="D650" s="4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</row>
    <row r="651" spans="1:15" ht="15.75" customHeight="1" x14ac:dyDescent="0.25">
      <c r="A651" s="109"/>
      <c r="B651" s="2"/>
      <c r="C651" s="109"/>
      <c r="D651" s="4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</row>
    <row r="652" spans="1:15" ht="15.75" customHeight="1" x14ac:dyDescent="0.25">
      <c r="A652" s="109"/>
      <c r="B652" s="2"/>
      <c r="C652" s="109"/>
      <c r="D652" s="4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</row>
    <row r="653" spans="1:15" ht="15.75" customHeight="1" x14ac:dyDescent="0.25">
      <c r="A653" s="109"/>
      <c r="B653" s="2"/>
      <c r="C653" s="109"/>
      <c r="D653" s="4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</row>
    <row r="654" spans="1:15" ht="15.75" customHeight="1" x14ac:dyDescent="0.25">
      <c r="A654" s="109"/>
      <c r="B654" s="2"/>
      <c r="C654" s="109"/>
      <c r="D654" s="4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</row>
    <row r="655" spans="1:15" ht="15.75" customHeight="1" x14ac:dyDescent="0.25">
      <c r="A655" s="109"/>
      <c r="B655" s="2"/>
      <c r="C655" s="109"/>
      <c r="D655" s="4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</row>
    <row r="656" spans="1:15" ht="15.75" customHeight="1" x14ac:dyDescent="0.25">
      <c r="A656" s="109"/>
      <c r="B656" s="2"/>
      <c r="C656" s="109"/>
      <c r="D656" s="4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</row>
    <row r="657" spans="1:15" ht="15.75" customHeight="1" x14ac:dyDescent="0.25">
      <c r="A657" s="109"/>
      <c r="B657" s="2"/>
      <c r="C657" s="109"/>
      <c r="D657" s="4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</row>
    <row r="658" spans="1:15" ht="15.75" customHeight="1" x14ac:dyDescent="0.25">
      <c r="A658" s="109"/>
      <c r="B658" s="2"/>
      <c r="C658" s="109"/>
      <c r="D658" s="4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</row>
    <row r="659" spans="1:15" ht="15.75" customHeight="1" x14ac:dyDescent="0.25">
      <c r="A659" s="109"/>
      <c r="B659" s="2"/>
      <c r="C659" s="109"/>
      <c r="D659" s="4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</row>
    <row r="660" spans="1:15" ht="15.75" customHeight="1" x14ac:dyDescent="0.25">
      <c r="A660" s="109"/>
      <c r="B660" s="2"/>
      <c r="C660" s="109"/>
      <c r="D660" s="4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</row>
    <row r="661" spans="1:15" ht="15.75" customHeight="1" x14ac:dyDescent="0.25">
      <c r="A661" s="109"/>
      <c r="B661" s="2"/>
      <c r="C661" s="109"/>
      <c r="D661" s="4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</row>
    <row r="662" spans="1:15" ht="15.75" customHeight="1" x14ac:dyDescent="0.25">
      <c r="A662" s="109"/>
      <c r="B662" s="2"/>
      <c r="C662" s="109"/>
      <c r="D662" s="4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</row>
    <row r="663" spans="1:15" ht="15.75" customHeight="1" x14ac:dyDescent="0.25">
      <c r="A663" s="109"/>
      <c r="B663" s="2"/>
      <c r="C663" s="109"/>
      <c r="D663" s="4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</row>
    <row r="664" spans="1:15" ht="15.75" customHeight="1" x14ac:dyDescent="0.25">
      <c r="A664" s="109"/>
      <c r="B664" s="2"/>
      <c r="C664" s="109"/>
      <c r="D664" s="4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</row>
    <row r="665" spans="1:15" ht="15.75" customHeight="1" x14ac:dyDescent="0.25">
      <c r="A665" s="109"/>
      <c r="B665" s="2"/>
      <c r="C665" s="109"/>
      <c r="D665" s="4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</row>
    <row r="666" spans="1:15" ht="15.75" customHeight="1" x14ac:dyDescent="0.25">
      <c r="A666" s="109"/>
      <c r="B666" s="2"/>
      <c r="C666" s="109"/>
      <c r="D666" s="4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</row>
    <row r="667" spans="1:15" ht="15.75" customHeight="1" x14ac:dyDescent="0.25">
      <c r="A667" s="109"/>
      <c r="B667" s="2"/>
      <c r="C667" s="109"/>
      <c r="D667" s="4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</row>
    <row r="668" spans="1:15" ht="15.75" customHeight="1" x14ac:dyDescent="0.25">
      <c r="A668" s="109"/>
      <c r="B668" s="2"/>
      <c r="C668" s="109"/>
      <c r="D668" s="4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</row>
    <row r="669" spans="1:15" ht="15.75" customHeight="1" x14ac:dyDescent="0.25">
      <c r="A669" s="109"/>
      <c r="B669" s="2"/>
      <c r="C669" s="109"/>
      <c r="D669" s="4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</row>
    <row r="670" spans="1:15" ht="15.75" customHeight="1" x14ac:dyDescent="0.25">
      <c r="A670" s="109"/>
      <c r="B670" s="2"/>
      <c r="C670" s="109"/>
      <c r="D670" s="4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</row>
    <row r="671" spans="1:15" ht="15.75" customHeight="1" x14ac:dyDescent="0.25">
      <c r="A671" s="109"/>
      <c r="B671" s="2"/>
      <c r="C671" s="109"/>
      <c r="D671" s="4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</row>
    <row r="672" spans="1:15" ht="15.75" customHeight="1" x14ac:dyDescent="0.25">
      <c r="A672" s="109"/>
      <c r="B672" s="2"/>
      <c r="C672" s="109"/>
      <c r="D672" s="4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</row>
    <row r="673" spans="1:15" ht="15.75" customHeight="1" x14ac:dyDescent="0.25">
      <c r="A673" s="109"/>
      <c r="B673" s="2"/>
      <c r="C673" s="109"/>
      <c r="D673" s="4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</row>
    <row r="674" spans="1:15" ht="15.75" customHeight="1" x14ac:dyDescent="0.25">
      <c r="A674" s="109"/>
      <c r="B674" s="2"/>
      <c r="C674" s="109"/>
      <c r="D674" s="4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</row>
    <row r="675" spans="1:15" ht="15.75" customHeight="1" x14ac:dyDescent="0.25">
      <c r="A675" s="109"/>
      <c r="B675" s="2"/>
      <c r="C675" s="109"/>
      <c r="D675" s="4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</row>
    <row r="676" spans="1:15" ht="15.75" customHeight="1" x14ac:dyDescent="0.25">
      <c r="A676" s="109"/>
      <c r="B676" s="2"/>
      <c r="C676" s="109"/>
      <c r="D676" s="4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</row>
    <row r="677" spans="1:15" ht="15.75" customHeight="1" x14ac:dyDescent="0.25">
      <c r="A677" s="109"/>
      <c r="B677" s="2"/>
      <c r="C677" s="109"/>
      <c r="D677" s="4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</row>
    <row r="678" spans="1:15" ht="15.75" customHeight="1" x14ac:dyDescent="0.25">
      <c r="A678" s="109"/>
      <c r="B678" s="2"/>
      <c r="C678" s="109"/>
      <c r="D678" s="4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</row>
    <row r="679" spans="1:15" ht="15.75" customHeight="1" x14ac:dyDescent="0.25">
      <c r="A679" s="109"/>
      <c r="B679" s="2"/>
      <c r="C679" s="109"/>
      <c r="D679" s="4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</row>
    <row r="680" spans="1:15" ht="15.75" customHeight="1" x14ac:dyDescent="0.25">
      <c r="A680" s="109"/>
      <c r="B680" s="2"/>
      <c r="C680" s="109"/>
      <c r="D680" s="4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</row>
    <row r="681" spans="1:15" ht="15.75" customHeight="1" x14ac:dyDescent="0.25">
      <c r="A681" s="109"/>
      <c r="B681" s="2"/>
      <c r="C681" s="109"/>
      <c r="D681" s="4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</row>
    <row r="682" spans="1:15" ht="15.75" customHeight="1" x14ac:dyDescent="0.25">
      <c r="A682" s="109"/>
      <c r="B682" s="2"/>
      <c r="C682" s="109"/>
      <c r="D682" s="4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</row>
    <row r="683" spans="1:15" ht="15.75" customHeight="1" x14ac:dyDescent="0.25">
      <c r="A683" s="109"/>
      <c r="B683" s="2"/>
      <c r="C683" s="109"/>
      <c r="D683" s="4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</row>
    <row r="684" spans="1:15" ht="15.75" customHeight="1" x14ac:dyDescent="0.25">
      <c r="A684" s="109"/>
      <c r="B684" s="2"/>
      <c r="C684" s="109"/>
      <c r="D684" s="4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</row>
    <row r="685" spans="1:15" ht="15.75" customHeight="1" x14ac:dyDescent="0.25">
      <c r="A685" s="109"/>
      <c r="B685" s="2"/>
      <c r="C685" s="109"/>
      <c r="D685" s="4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</row>
    <row r="686" spans="1:15" ht="15.75" customHeight="1" x14ac:dyDescent="0.25">
      <c r="A686" s="109"/>
      <c r="B686" s="2"/>
      <c r="C686" s="109"/>
      <c r="D686" s="4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</row>
    <row r="687" spans="1:15" ht="15.75" customHeight="1" x14ac:dyDescent="0.25">
      <c r="A687" s="109"/>
      <c r="B687" s="2"/>
      <c r="C687" s="109"/>
      <c r="D687" s="4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</row>
    <row r="688" spans="1:15" ht="15.75" customHeight="1" x14ac:dyDescent="0.25">
      <c r="A688" s="109"/>
      <c r="B688" s="2"/>
      <c r="C688" s="109"/>
      <c r="D688" s="4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</row>
    <row r="689" spans="1:15" ht="15.75" customHeight="1" x14ac:dyDescent="0.25">
      <c r="A689" s="109"/>
      <c r="B689" s="2"/>
      <c r="C689" s="109"/>
      <c r="D689" s="4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</row>
    <row r="690" spans="1:15" ht="15.75" customHeight="1" x14ac:dyDescent="0.25">
      <c r="A690" s="109"/>
      <c r="B690" s="2"/>
      <c r="C690" s="109"/>
      <c r="D690" s="4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</row>
    <row r="691" spans="1:15" ht="15.75" customHeight="1" x14ac:dyDescent="0.25">
      <c r="A691" s="109"/>
      <c r="B691" s="2"/>
      <c r="C691" s="109"/>
      <c r="D691" s="4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</row>
    <row r="692" spans="1:15" ht="15.75" customHeight="1" x14ac:dyDescent="0.25">
      <c r="A692" s="109"/>
      <c r="B692" s="2"/>
      <c r="C692" s="109"/>
      <c r="D692" s="4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</row>
    <row r="693" spans="1:15" ht="15.75" customHeight="1" x14ac:dyDescent="0.25">
      <c r="A693" s="109"/>
      <c r="B693" s="2"/>
      <c r="C693" s="109"/>
      <c r="D693" s="4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</row>
    <row r="694" spans="1:15" ht="15.75" customHeight="1" x14ac:dyDescent="0.25">
      <c r="A694" s="109"/>
      <c r="B694" s="2"/>
      <c r="C694" s="109"/>
      <c r="D694" s="4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</row>
    <row r="695" spans="1:15" ht="15.75" customHeight="1" x14ac:dyDescent="0.25">
      <c r="A695" s="109"/>
      <c r="B695" s="2"/>
      <c r="C695" s="109"/>
      <c r="D695" s="4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</row>
    <row r="696" spans="1:15" ht="15.75" customHeight="1" x14ac:dyDescent="0.25">
      <c r="A696" s="109"/>
      <c r="B696" s="2"/>
      <c r="C696" s="109"/>
      <c r="D696" s="4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</row>
    <row r="697" spans="1:15" ht="15.75" customHeight="1" x14ac:dyDescent="0.25">
      <c r="A697" s="109"/>
      <c r="B697" s="2"/>
      <c r="C697" s="109"/>
      <c r="D697" s="4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</row>
    <row r="698" spans="1:15" ht="15.75" customHeight="1" x14ac:dyDescent="0.25">
      <c r="A698" s="109"/>
      <c r="B698" s="2"/>
      <c r="C698" s="109"/>
      <c r="D698" s="4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</row>
    <row r="699" spans="1:15" ht="15.75" customHeight="1" x14ac:dyDescent="0.25">
      <c r="A699" s="109"/>
      <c r="B699" s="2"/>
      <c r="C699" s="109"/>
      <c r="D699" s="4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</row>
    <row r="700" spans="1:15" ht="15.75" customHeight="1" x14ac:dyDescent="0.25">
      <c r="A700" s="109"/>
      <c r="B700" s="2"/>
      <c r="C700" s="109"/>
      <c r="D700" s="4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</row>
    <row r="701" spans="1:15" ht="15.75" customHeight="1" x14ac:dyDescent="0.25">
      <c r="A701" s="109"/>
      <c r="B701" s="2"/>
      <c r="C701" s="109"/>
      <c r="D701" s="4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</row>
    <row r="702" spans="1:15" ht="15.75" customHeight="1" x14ac:dyDescent="0.25">
      <c r="A702" s="109"/>
      <c r="B702" s="2"/>
      <c r="C702" s="109"/>
      <c r="D702" s="4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</row>
    <row r="703" spans="1:15" ht="15.75" customHeight="1" x14ac:dyDescent="0.25">
      <c r="A703" s="109"/>
      <c r="B703" s="2"/>
      <c r="C703" s="109"/>
      <c r="D703" s="4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</row>
    <row r="704" spans="1:15" ht="15.75" customHeight="1" x14ac:dyDescent="0.25">
      <c r="A704" s="109"/>
      <c r="B704" s="2"/>
      <c r="C704" s="109"/>
      <c r="D704" s="4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</row>
    <row r="705" spans="1:15" ht="15.75" customHeight="1" x14ac:dyDescent="0.25">
      <c r="A705" s="109"/>
      <c r="B705" s="2"/>
      <c r="C705" s="109"/>
      <c r="D705" s="4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</row>
    <row r="706" spans="1:15" ht="15.75" customHeight="1" x14ac:dyDescent="0.25">
      <c r="A706" s="109"/>
      <c r="B706" s="2"/>
      <c r="C706" s="109"/>
      <c r="D706" s="4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</row>
    <row r="707" spans="1:15" ht="15.75" customHeight="1" x14ac:dyDescent="0.25">
      <c r="A707" s="109"/>
      <c r="B707" s="2"/>
      <c r="C707" s="109"/>
      <c r="D707" s="4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</row>
    <row r="708" spans="1:15" ht="15.75" customHeight="1" x14ac:dyDescent="0.25">
      <c r="A708" s="109"/>
      <c r="B708" s="2"/>
      <c r="C708" s="109"/>
      <c r="D708" s="4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</row>
    <row r="709" spans="1:15" ht="15.75" customHeight="1" x14ac:dyDescent="0.25">
      <c r="A709" s="109"/>
      <c r="B709" s="2"/>
      <c r="C709" s="109"/>
      <c r="D709" s="4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</row>
    <row r="710" spans="1:15" ht="15.75" customHeight="1" x14ac:dyDescent="0.25">
      <c r="A710" s="109"/>
      <c r="B710" s="2"/>
      <c r="C710" s="109"/>
      <c r="D710" s="4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</row>
    <row r="711" spans="1:15" ht="15.75" customHeight="1" x14ac:dyDescent="0.25">
      <c r="A711" s="109"/>
      <c r="B711" s="2"/>
      <c r="C711" s="109"/>
      <c r="D711" s="4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</row>
    <row r="712" spans="1:15" ht="15.75" customHeight="1" x14ac:dyDescent="0.25">
      <c r="A712" s="109"/>
      <c r="B712" s="2"/>
      <c r="C712" s="109"/>
      <c r="D712" s="4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</row>
    <row r="713" spans="1:15" ht="15.75" customHeight="1" x14ac:dyDescent="0.25">
      <c r="A713" s="109"/>
      <c r="B713" s="2"/>
      <c r="C713" s="109"/>
      <c r="D713" s="4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</row>
    <row r="714" spans="1:15" ht="15.75" customHeight="1" x14ac:dyDescent="0.25">
      <c r="A714" s="109"/>
      <c r="B714" s="2"/>
      <c r="C714" s="109"/>
      <c r="D714" s="4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</row>
    <row r="715" spans="1:15" ht="15.75" customHeight="1" x14ac:dyDescent="0.25">
      <c r="A715" s="109"/>
      <c r="B715" s="2"/>
      <c r="C715" s="109"/>
      <c r="D715" s="4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</row>
    <row r="716" spans="1:15" ht="15.75" customHeight="1" x14ac:dyDescent="0.25">
      <c r="A716" s="109"/>
      <c r="B716" s="2"/>
      <c r="C716" s="109"/>
      <c r="D716" s="4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</row>
    <row r="717" spans="1:15" ht="15.75" customHeight="1" x14ac:dyDescent="0.25">
      <c r="A717" s="109"/>
      <c r="B717" s="2"/>
      <c r="C717" s="109"/>
      <c r="D717" s="4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</row>
    <row r="718" spans="1:15" ht="15.75" customHeight="1" x14ac:dyDescent="0.25">
      <c r="A718" s="109"/>
      <c r="B718" s="2"/>
      <c r="C718" s="109"/>
      <c r="D718" s="4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</row>
    <row r="719" spans="1:15" ht="15.75" customHeight="1" x14ac:dyDescent="0.25">
      <c r="A719" s="109"/>
      <c r="B719" s="2"/>
      <c r="C719" s="109"/>
      <c r="D719" s="4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</row>
    <row r="720" spans="1:15" ht="15.75" customHeight="1" x14ac:dyDescent="0.25">
      <c r="A720" s="109"/>
      <c r="B720" s="2"/>
      <c r="C720" s="109"/>
      <c r="D720" s="4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</row>
    <row r="721" spans="1:15" ht="15.75" customHeight="1" x14ac:dyDescent="0.25">
      <c r="A721" s="109"/>
      <c r="B721" s="2"/>
      <c r="C721" s="109"/>
      <c r="D721" s="4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</row>
    <row r="722" spans="1:15" ht="15.75" customHeight="1" x14ac:dyDescent="0.25">
      <c r="A722" s="109"/>
      <c r="B722" s="2"/>
      <c r="C722" s="109"/>
      <c r="D722" s="4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</row>
    <row r="723" spans="1:15" ht="15.75" customHeight="1" x14ac:dyDescent="0.25">
      <c r="A723" s="109"/>
      <c r="B723" s="2"/>
      <c r="C723" s="109"/>
      <c r="D723" s="4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</row>
    <row r="724" spans="1:15" ht="15.75" customHeight="1" x14ac:dyDescent="0.25">
      <c r="A724" s="109"/>
      <c r="B724" s="2"/>
      <c r="C724" s="109"/>
      <c r="D724" s="4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</row>
    <row r="725" spans="1:15" ht="15.75" customHeight="1" x14ac:dyDescent="0.25">
      <c r="A725" s="109"/>
      <c r="B725" s="2"/>
      <c r="C725" s="109"/>
      <c r="D725" s="4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</row>
    <row r="726" spans="1:15" ht="15.75" customHeight="1" x14ac:dyDescent="0.25">
      <c r="A726" s="109"/>
      <c r="B726" s="2"/>
      <c r="C726" s="109"/>
      <c r="D726" s="4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</row>
    <row r="727" spans="1:15" ht="15.75" customHeight="1" x14ac:dyDescent="0.25">
      <c r="A727" s="109"/>
      <c r="B727" s="2"/>
      <c r="C727" s="109"/>
      <c r="D727" s="4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</row>
    <row r="728" spans="1:15" ht="15.75" customHeight="1" x14ac:dyDescent="0.25">
      <c r="A728" s="109"/>
      <c r="B728" s="2"/>
      <c r="C728" s="109"/>
      <c r="D728" s="4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</row>
    <row r="729" spans="1:15" ht="15.75" customHeight="1" x14ac:dyDescent="0.25">
      <c r="A729" s="109"/>
      <c r="B729" s="2"/>
      <c r="C729" s="109"/>
      <c r="D729" s="4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</row>
    <row r="730" spans="1:15" ht="15.75" customHeight="1" x14ac:dyDescent="0.25">
      <c r="A730" s="109"/>
      <c r="B730" s="2"/>
      <c r="C730" s="109"/>
      <c r="D730" s="4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</row>
    <row r="731" spans="1:15" ht="15.75" customHeight="1" x14ac:dyDescent="0.25">
      <c r="A731" s="109"/>
      <c r="B731" s="2"/>
      <c r="C731" s="109"/>
      <c r="D731" s="4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</row>
    <row r="732" spans="1:15" ht="15.75" customHeight="1" x14ac:dyDescent="0.25">
      <c r="A732" s="109"/>
      <c r="B732" s="2"/>
      <c r="C732" s="109"/>
      <c r="D732" s="4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</row>
    <row r="733" spans="1:15" ht="15.75" customHeight="1" x14ac:dyDescent="0.25">
      <c r="A733" s="109"/>
      <c r="B733" s="2"/>
      <c r="C733" s="109"/>
      <c r="D733" s="4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</row>
    <row r="734" spans="1:15" ht="15.75" customHeight="1" x14ac:dyDescent="0.25">
      <c r="A734" s="109"/>
      <c r="B734" s="2"/>
      <c r="C734" s="109"/>
      <c r="D734" s="4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</row>
    <row r="735" spans="1:15" ht="15.75" customHeight="1" x14ac:dyDescent="0.25">
      <c r="A735" s="109"/>
      <c r="B735" s="2"/>
      <c r="C735" s="109"/>
      <c r="D735" s="4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</row>
    <row r="736" spans="1:15" ht="15.75" customHeight="1" x14ac:dyDescent="0.25">
      <c r="A736" s="109"/>
      <c r="B736" s="2"/>
      <c r="C736" s="109"/>
      <c r="D736" s="4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</row>
    <row r="737" spans="1:15" ht="15.75" customHeight="1" x14ac:dyDescent="0.25">
      <c r="A737" s="109"/>
      <c r="B737" s="2"/>
      <c r="C737" s="109"/>
      <c r="D737" s="4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</row>
    <row r="738" spans="1:15" ht="15.75" customHeight="1" x14ac:dyDescent="0.25">
      <c r="A738" s="109"/>
      <c r="B738" s="2"/>
      <c r="C738" s="109"/>
      <c r="D738" s="4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</row>
    <row r="739" spans="1:15" ht="15.75" customHeight="1" x14ac:dyDescent="0.25">
      <c r="A739" s="109"/>
      <c r="B739" s="2"/>
      <c r="C739" s="109"/>
      <c r="D739" s="4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</row>
    <row r="740" spans="1:15" ht="15.75" customHeight="1" x14ac:dyDescent="0.25">
      <c r="A740" s="109"/>
      <c r="B740" s="2"/>
      <c r="C740" s="109"/>
      <c r="D740" s="4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</row>
    <row r="741" spans="1:15" ht="15.75" customHeight="1" x14ac:dyDescent="0.25">
      <c r="A741" s="109"/>
      <c r="B741" s="2"/>
      <c r="C741" s="109"/>
      <c r="D741" s="4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</row>
    <row r="742" spans="1:15" ht="15.75" customHeight="1" x14ac:dyDescent="0.25">
      <c r="A742" s="109"/>
      <c r="B742" s="2"/>
      <c r="C742" s="109"/>
      <c r="D742" s="4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</row>
    <row r="743" spans="1:15" ht="15.75" customHeight="1" x14ac:dyDescent="0.25">
      <c r="A743" s="109"/>
      <c r="B743" s="2"/>
      <c r="C743" s="109"/>
      <c r="D743" s="4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</row>
    <row r="744" spans="1:15" ht="15.75" customHeight="1" x14ac:dyDescent="0.25">
      <c r="A744" s="109"/>
      <c r="B744" s="2"/>
      <c r="C744" s="109"/>
      <c r="D744" s="4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</row>
    <row r="745" spans="1:15" ht="15.75" customHeight="1" x14ac:dyDescent="0.25">
      <c r="A745" s="109"/>
      <c r="B745" s="2"/>
      <c r="C745" s="109"/>
      <c r="D745" s="4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</row>
    <row r="746" spans="1:15" ht="15.75" customHeight="1" x14ac:dyDescent="0.25">
      <c r="A746" s="109"/>
      <c r="B746" s="2"/>
      <c r="C746" s="109"/>
      <c r="D746" s="4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</row>
    <row r="747" spans="1:15" ht="15.75" customHeight="1" x14ac:dyDescent="0.25">
      <c r="A747" s="109"/>
      <c r="B747" s="2"/>
      <c r="C747" s="109"/>
      <c r="D747" s="4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</row>
    <row r="748" spans="1:15" ht="15.75" customHeight="1" x14ac:dyDescent="0.25">
      <c r="A748" s="109"/>
      <c r="B748" s="2"/>
      <c r="C748" s="109"/>
      <c r="D748" s="4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</row>
    <row r="749" spans="1:15" ht="15.75" customHeight="1" x14ac:dyDescent="0.25">
      <c r="A749" s="109"/>
      <c r="B749" s="2"/>
      <c r="C749" s="109"/>
      <c r="D749" s="4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</row>
    <row r="750" spans="1:15" ht="15.75" customHeight="1" x14ac:dyDescent="0.25">
      <c r="A750" s="109"/>
      <c r="B750" s="2"/>
      <c r="C750" s="109"/>
      <c r="D750" s="4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</row>
    <row r="751" spans="1:15" ht="15.75" customHeight="1" x14ac:dyDescent="0.25">
      <c r="A751" s="109"/>
      <c r="B751" s="2"/>
      <c r="C751" s="109"/>
      <c r="D751" s="4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</row>
    <row r="752" spans="1:15" ht="15.75" customHeight="1" x14ac:dyDescent="0.25">
      <c r="A752" s="109"/>
      <c r="B752" s="2"/>
      <c r="C752" s="109"/>
      <c r="D752" s="4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</row>
    <row r="753" spans="1:15" ht="15.75" customHeight="1" x14ac:dyDescent="0.25">
      <c r="A753" s="109"/>
      <c r="B753" s="2"/>
      <c r="C753" s="109"/>
      <c r="D753" s="4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</row>
    <row r="754" spans="1:15" ht="15.75" customHeight="1" x14ac:dyDescent="0.25">
      <c r="A754" s="109"/>
      <c r="B754" s="2"/>
      <c r="C754" s="109"/>
      <c r="D754" s="4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</row>
    <row r="755" spans="1:15" ht="15.75" customHeight="1" x14ac:dyDescent="0.25">
      <c r="A755" s="109"/>
      <c r="B755" s="2"/>
      <c r="C755" s="109"/>
      <c r="D755" s="4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</row>
    <row r="756" spans="1:15" ht="15.75" customHeight="1" x14ac:dyDescent="0.25">
      <c r="A756" s="109"/>
      <c r="B756" s="2"/>
      <c r="C756" s="109"/>
      <c r="D756" s="4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</row>
    <row r="757" spans="1:15" ht="15.75" customHeight="1" x14ac:dyDescent="0.25">
      <c r="A757" s="109"/>
      <c r="B757" s="2"/>
      <c r="C757" s="109"/>
      <c r="D757" s="4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</row>
    <row r="758" spans="1:15" ht="15.75" customHeight="1" x14ac:dyDescent="0.25">
      <c r="A758" s="109"/>
      <c r="B758" s="2"/>
      <c r="C758" s="109"/>
      <c r="D758" s="4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</row>
    <row r="759" spans="1:15" ht="15.75" customHeight="1" x14ac:dyDescent="0.25">
      <c r="A759" s="109"/>
      <c r="B759" s="2"/>
      <c r="C759" s="109"/>
      <c r="D759" s="4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</row>
    <row r="760" spans="1:15" ht="15.75" customHeight="1" x14ac:dyDescent="0.25">
      <c r="A760" s="109"/>
      <c r="B760" s="2"/>
      <c r="C760" s="109"/>
      <c r="D760" s="4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</row>
    <row r="761" spans="1:15" ht="15.75" customHeight="1" x14ac:dyDescent="0.25">
      <c r="A761" s="109"/>
      <c r="B761" s="2"/>
      <c r="C761" s="109"/>
      <c r="D761" s="4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</row>
    <row r="762" spans="1:15" ht="15.75" customHeight="1" x14ac:dyDescent="0.25">
      <c r="A762" s="109"/>
      <c r="B762" s="2"/>
      <c r="C762" s="109"/>
      <c r="D762" s="4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</row>
    <row r="763" spans="1:15" ht="15.75" customHeight="1" x14ac:dyDescent="0.25">
      <c r="A763" s="109"/>
      <c r="B763" s="2"/>
      <c r="C763" s="109"/>
      <c r="D763" s="4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</row>
    <row r="764" spans="1:15" ht="15.75" customHeight="1" x14ac:dyDescent="0.25">
      <c r="A764" s="109"/>
      <c r="B764" s="2"/>
      <c r="C764" s="109"/>
      <c r="D764" s="4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</row>
    <row r="765" spans="1:15" ht="15.75" customHeight="1" x14ac:dyDescent="0.25">
      <c r="A765" s="109"/>
      <c r="B765" s="2"/>
      <c r="C765" s="109"/>
      <c r="D765" s="4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</row>
    <row r="766" spans="1:15" ht="15.75" customHeight="1" x14ac:dyDescent="0.25">
      <c r="A766" s="109"/>
      <c r="B766" s="2"/>
      <c r="C766" s="109"/>
      <c r="D766" s="4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</row>
    <row r="767" spans="1:15" ht="15.75" customHeight="1" x14ac:dyDescent="0.25">
      <c r="A767" s="109"/>
      <c r="B767" s="2"/>
      <c r="C767" s="109"/>
      <c r="D767" s="4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</row>
    <row r="768" spans="1:15" ht="15.75" customHeight="1" x14ac:dyDescent="0.25">
      <c r="A768" s="109"/>
      <c r="B768" s="2"/>
      <c r="C768" s="109"/>
      <c r="D768" s="4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</row>
    <row r="769" spans="1:15" ht="15.75" customHeight="1" x14ac:dyDescent="0.25">
      <c r="A769" s="109"/>
      <c r="B769" s="2"/>
      <c r="C769" s="109"/>
      <c r="D769" s="4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</row>
    <row r="770" spans="1:15" ht="15.75" customHeight="1" x14ac:dyDescent="0.25">
      <c r="A770" s="109"/>
      <c r="B770" s="2"/>
      <c r="C770" s="109"/>
      <c r="D770" s="4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</row>
    <row r="771" spans="1:15" ht="15.75" customHeight="1" x14ac:dyDescent="0.25">
      <c r="A771" s="109"/>
      <c r="B771" s="2"/>
      <c r="C771" s="109"/>
      <c r="D771" s="4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</row>
    <row r="772" spans="1:15" ht="15.75" customHeight="1" x14ac:dyDescent="0.25">
      <c r="A772" s="109"/>
      <c r="B772" s="2"/>
      <c r="C772" s="109"/>
      <c r="D772" s="4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</row>
    <row r="773" spans="1:15" ht="15.75" customHeight="1" x14ac:dyDescent="0.25">
      <c r="A773" s="109"/>
      <c r="B773" s="2"/>
      <c r="C773" s="109"/>
      <c r="D773" s="4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</row>
    <row r="774" spans="1:15" ht="15.75" customHeight="1" x14ac:dyDescent="0.25">
      <c r="A774" s="109"/>
      <c r="B774" s="2"/>
      <c r="C774" s="109"/>
      <c r="D774" s="4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</row>
    <row r="775" spans="1:15" ht="15.75" customHeight="1" x14ac:dyDescent="0.25">
      <c r="A775" s="109"/>
      <c r="B775" s="2"/>
      <c r="C775" s="109"/>
      <c r="D775" s="4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</row>
    <row r="776" spans="1:15" ht="15.75" customHeight="1" x14ac:dyDescent="0.25">
      <c r="A776" s="109"/>
      <c r="B776" s="2"/>
      <c r="C776" s="109"/>
      <c r="D776" s="4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</row>
    <row r="777" spans="1:15" ht="15.75" customHeight="1" x14ac:dyDescent="0.25">
      <c r="A777" s="109"/>
      <c r="B777" s="2"/>
      <c r="C777" s="109"/>
      <c r="D777" s="4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</row>
    <row r="778" spans="1:15" ht="15.75" customHeight="1" x14ac:dyDescent="0.25">
      <c r="A778" s="109"/>
      <c r="B778" s="2"/>
      <c r="C778" s="109"/>
      <c r="D778" s="4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</row>
    <row r="779" spans="1:15" ht="15.75" customHeight="1" x14ac:dyDescent="0.25">
      <c r="A779" s="109"/>
      <c r="B779" s="2"/>
      <c r="C779" s="109"/>
      <c r="D779" s="4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</row>
    <row r="780" spans="1:15" ht="15.75" customHeight="1" x14ac:dyDescent="0.25">
      <c r="A780" s="109"/>
      <c r="B780" s="2"/>
      <c r="C780" s="109"/>
      <c r="D780" s="4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</row>
    <row r="781" spans="1:15" ht="15.75" customHeight="1" x14ac:dyDescent="0.25">
      <c r="A781" s="109"/>
      <c r="B781" s="2"/>
      <c r="C781" s="109"/>
      <c r="D781" s="4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</row>
    <row r="782" spans="1:15" ht="15.75" customHeight="1" x14ac:dyDescent="0.25">
      <c r="A782" s="109"/>
      <c r="B782" s="2"/>
      <c r="C782" s="109"/>
      <c r="D782" s="4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</row>
    <row r="783" spans="1:15" ht="15.75" customHeight="1" x14ac:dyDescent="0.25">
      <c r="A783" s="109"/>
      <c r="B783" s="2"/>
      <c r="C783" s="109"/>
      <c r="D783" s="4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</row>
    <row r="784" spans="1:15" ht="15.75" customHeight="1" x14ac:dyDescent="0.25">
      <c r="A784" s="109"/>
      <c r="B784" s="2"/>
      <c r="C784" s="109"/>
      <c r="D784" s="4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</row>
    <row r="785" spans="1:15" ht="15.75" customHeight="1" x14ac:dyDescent="0.25">
      <c r="A785" s="109"/>
      <c r="B785" s="2"/>
      <c r="C785" s="109"/>
      <c r="D785" s="4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</row>
    <row r="786" spans="1:15" ht="15.75" customHeight="1" x14ac:dyDescent="0.25">
      <c r="A786" s="109"/>
      <c r="B786" s="2"/>
      <c r="C786" s="109"/>
      <c r="D786" s="4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</row>
    <row r="787" spans="1:15" ht="15.75" customHeight="1" x14ac:dyDescent="0.25">
      <c r="A787" s="109"/>
      <c r="B787" s="2"/>
      <c r="C787" s="109"/>
      <c r="D787" s="4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</row>
    <row r="788" spans="1:15" ht="15.75" customHeight="1" x14ac:dyDescent="0.25">
      <c r="A788" s="109"/>
      <c r="B788" s="2"/>
      <c r="C788" s="109"/>
      <c r="D788" s="4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</row>
    <row r="789" spans="1:15" ht="15.75" customHeight="1" x14ac:dyDescent="0.25">
      <c r="A789" s="109"/>
      <c r="B789" s="2"/>
      <c r="C789" s="109"/>
      <c r="D789" s="4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</row>
    <row r="790" spans="1:15" ht="15.75" customHeight="1" x14ac:dyDescent="0.25">
      <c r="A790" s="109"/>
      <c r="B790" s="2"/>
      <c r="C790" s="109"/>
      <c r="D790" s="4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</row>
    <row r="791" spans="1:15" ht="15.75" customHeight="1" x14ac:dyDescent="0.25">
      <c r="A791" s="109"/>
      <c r="B791" s="2"/>
      <c r="C791" s="109"/>
      <c r="D791" s="4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</row>
    <row r="792" spans="1:15" ht="15.75" customHeight="1" x14ac:dyDescent="0.25">
      <c r="A792" s="109"/>
      <c r="B792" s="2"/>
      <c r="C792" s="109"/>
      <c r="D792" s="4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</row>
    <row r="793" spans="1:15" ht="15.75" customHeight="1" x14ac:dyDescent="0.25">
      <c r="A793" s="109"/>
      <c r="B793" s="2"/>
      <c r="C793" s="109"/>
      <c r="D793" s="4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</row>
    <row r="794" spans="1:15" ht="15.75" customHeight="1" x14ac:dyDescent="0.25">
      <c r="A794" s="109"/>
      <c r="B794" s="2"/>
      <c r="C794" s="109"/>
      <c r="D794" s="4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</row>
    <row r="795" spans="1:15" ht="15.75" customHeight="1" x14ac:dyDescent="0.25">
      <c r="A795" s="109"/>
      <c r="B795" s="2"/>
      <c r="C795" s="109"/>
      <c r="D795" s="4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</row>
    <row r="796" spans="1:15" ht="15.75" customHeight="1" x14ac:dyDescent="0.25">
      <c r="A796" s="109"/>
      <c r="B796" s="2"/>
      <c r="C796" s="109"/>
      <c r="D796" s="4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</row>
    <row r="797" spans="1:15" ht="15.75" customHeight="1" x14ac:dyDescent="0.25">
      <c r="A797" s="109"/>
      <c r="B797" s="2"/>
      <c r="C797" s="109"/>
      <c r="D797" s="4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</row>
    <row r="798" spans="1:15" ht="15.75" customHeight="1" x14ac:dyDescent="0.25">
      <c r="A798" s="109"/>
      <c r="B798" s="2"/>
      <c r="C798" s="109"/>
      <c r="D798" s="4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</row>
    <row r="799" spans="1:15" ht="15.75" customHeight="1" x14ac:dyDescent="0.25">
      <c r="A799" s="109"/>
      <c r="B799" s="2"/>
      <c r="C799" s="109"/>
      <c r="D799" s="4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</row>
    <row r="800" spans="1:15" ht="15.75" customHeight="1" x14ac:dyDescent="0.25">
      <c r="A800" s="109"/>
      <c r="B800" s="2"/>
      <c r="C800" s="109"/>
      <c r="D800" s="4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</row>
    <row r="801" spans="1:15" ht="15.75" customHeight="1" x14ac:dyDescent="0.25">
      <c r="A801" s="109"/>
      <c r="B801" s="2"/>
      <c r="C801" s="109"/>
      <c r="D801" s="4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</row>
    <row r="802" spans="1:15" ht="15.75" customHeight="1" x14ac:dyDescent="0.25">
      <c r="A802" s="109"/>
      <c r="B802" s="2"/>
      <c r="C802" s="109"/>
      <c r="D802" s="4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</row>
    <row r="803" spans="1:15" ht="15.75" customHeight="1" x14ac:dyDescent="0.25">
      <c r="A803" s="109"/>
      <c r="B803" s="2"/>
      <c r="C803" s="109"/>
      <c r="D803" s="4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</row>
    <row r="804" spans="1:15" ht="15.75" customHeight="1" x14ac:dyDescent="0.25">
      <c r="A804" s="109"/>
      <c r="B804" s="2"/>
      <c r="C804" s="109"/>
      <c r="D804" s="4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</row>
    <row r="805" spans="1:15" ht="15.75" customHeight="1" x14ac:dyDescent="0.25">
      <c r="A805" s="109"/>
      <c r="B805" s="2"/>
      <c r="C805" s="109"/>
      <c r="D805" s="4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</row>
    <row r="806" spans="1:15" ht="15.75" customHeight="1" x14ac:dyDescent="0.25">
      <c r="A806" s="109"/>
      <c r="B806" s="2"/>
      <c r="C806" s="109"/>
      <c r="D806" s="4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</row>
    <row r="807" spans="1:15" ht="15.75" customHeight="1" x14ac:dyDescent="0.25">
      <c r="A807" s="109"/>
      <c r="B807" s="2"/>
      <c r="C807" s="109"/>
      <c r="D807" s="4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</row>
    <row r="808" spans="1:15" ht="15.75" customHeight="1" x14ac:dyDescent="0.25">
      <c r="A808" s="109"/>
      <c r="B808" s="2"/>
      <c r="C808" s="109"/>
      <c r="D808" s="4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</row>
    <row r="809" spans="1:15" ht="15.75" customHeight="1" x14ac:dyDescent="0.25">
      <c r="A809" s="109"/>
      <c r="B809" s="2"/>
      <c r="C809" s="109"/>
      <c r="D809" s="4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</row>
    <row r="810" spans="1:15" ht="15.75" customHeight="1" x14ac:dyDescent="0.25">
      <c r="A810" s="109"/>
      <c r="B810" s="2"/>
      <c r="C810" s="109"/>
      <c r="D810" s="4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</row>
    <row r="811" spans="1:15" ht="15.75" customHeight="1" x14ac:dyDescent="0.25">
      <c r="A811" s="109"/>
      <c r="B811" s="2"/>
      <c r="C811" s="109"/>
      <c r="D811" s="4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</row>
    <row r="812" spans="1:15" ht="15.75" customHeight="1" x14ac:dyDescent="0.25">
      <c r="A812" s="109"/>
      <c r="B812" s="2"/>
      <c r="C812" s="109"/>
      <c r="D812" s="4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</row>
    <row r="813" spans="1:15" ht="15.75" customHeight="1" x14ac:dyDescent="0.25">
      <c r="A813" s="109"/>
      <c r="B813" s="2"/>
      <c r="C813" s="109"/>
      <c r="D813" s="4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</row>
    <row r="814" spans="1:15" ht="15.75" customHeight="1" x14ac:dyDescent="0.25">
      <c r="A814" s="109"/>
      <c r="B814" s="2"/>
      <c r="C814" s="109"/>
      <c r="D814" s="4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</row>
    <row r="815" spans="1:15" ht="15.75" customHeight="1" x14ac:dyDescent="0.25">
      <c r="A815" s="109"/>
      <c r="B815" s="2"/>
      <c r="C815" s="109"/>
      <c r="D815" s="4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</row>
    <row r="816" spans="1:15" ht="15.75" customHeight="1" x14ac:dyDescent="0.25">
      <c r="A816" s="109"/>
      <c r="B816" s="2"/>
      <c r="C816" s="109"/>
      <c r="D816" s="4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</row>
    <row r="817" spans="1:15" ht="15.75" customHeight="1" x14ac:dyDescent="0.25">
      <c r="A817" s="109"/>
      <c r="B817" s="2"/>
      <c r="C817" s="109"/>
      <c r="D817" s="4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</row>
    <row r="818" spans="1:15" ht="15.75" customHeight="1" x14ac:dyDescent="0.25">
      <c r="A818" s="109"/>
      <c r="B818" s="2"/>
      <c r="C818" s="109"/>
      <c r="D818" s="4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</row>
    <row r="819" spans="1:15" ht="15.75" customHeight="1" x14ac:dyDescent="0.25">
      <c r="A819" s="109"/>
      <c r="B819" s="2"/>
      <c r="C819" s="109"/>
      <c r="D819" s="4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</row>
    <row r="820" spans="1:15" ht="15.75" customHeight="1" x14ac:dyDescent="0.25">
      <c r="A820" s="109"/>
      <c r="B820" s="2"/>
      <c r="C820" s="109"/>
      <c r="D820" s="4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</row>
    <row r="821" spans="1:15" ht="15.75" customHeight="1" x14ac:dyDescent="0.25">
      <c r="A821" s="109"/>
      <c r="B821" s="2"/>
      <c r="C821" s="109"/>
      <c r="D821" s="4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</row>
    <row r="822" spans="1:15" ht="15.75" customHeight="1" x14ac:dyDescent="0.25">
      <c r="A822" s="109"/>
      <c r="B822" s="2"/>
      <c r="C822" s="109"/>
      <c r="D822" s="4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</row>
    <row r="823" spans="1:15" ht="15.75" customHeight="1" x14ac:dyDescent="0.25">
      <c r="A823" s="109"/>
      <c r="B823" s="2"/>
      <c r="C823" s="109"/>
      <c r="D823" s="4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</row>
    <row r="824" spans="1:15" ht="15.75" customHeight="1" x14ac:dyDescent="0.25">
      <c r="A824" s="109"/>
      <c r="B824" s="2"/>
      <c r="C824" s="109"/>
      <c r="D824" s="4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</row>
    <row r="825" spans="1:15" ht="15.75" customHeight="1" x14ac:dyDescent="0.25">
      <c r="A825" s="109"/>
      <c r="B825" s="2"/>
      <c r="C825" s="109"/>
      <c r="D825" s="4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</row>
    <row r="826" spans="1:15" ht="15.75" customHeight="1" x14ac:dyDescent="0.25">
      <c r="A826" s="109"/>
      <c r="B826" s="2"/>
      <c r="C826" s="109"/>
      <c r="D826" s="4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</row>
    <row r="827" spans="1:15" ht="15.75" customHeight="1" x14ac:dyDescent="0.25">
      <c r="A827" s="109"/>
      <c r="B827" s="2"/>
      <c r="C827" s="109"/>
      <c r="D827" s="4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</row>
    <row r="828" spans="1:15" ht="15.75" customHeight="1" x14ac:dyDescent="0.25">
      <c r="A828" s="109"/>
      <c r="B828" s="2"/>
      <c r="C828" s="109"/>
      <c r="D828" s="4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</row>
    <row r="829" spans="1:15" ht="15.75" customHeight="1" x14ac:dyDescent="0.25">
      <c r="A829" s="109"/>
      <c r="B829" s="2"/>
      <c r="C829" s="109"/>
      <c r="D829" s="4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</row>
    <row r="830" spans="1:15" ht="15.75" customHeight="1" x14ac:dyDescent="0.25">
      <c r="A830" s="109"/>
      <c r="B830" s="2"/>
      <c r="C830" s="109"/>
      <c r="D830" s="4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</row>
    <row r="831" spans="1:15" ht="15.75" customHeight="1" x14ac:dyDescent="0.25">
      <c r="A831" s="109"/>
      <c r="B831" s="2"/>
      <c r="C831" s="109"/>
      <c r="D831" s="4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</row>
    <row r="832" spans="1:15" ht="15.75" customHeight="1" x14ac:dyDescent="0.25">
      <c r="A832" s="109"/>
      <c r="B832" s="2"/>
      <c r="C832" s="109"/>
      <c r="D832" s="4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</row>
    <row r="833" spans="1:15" ht="15.75" customHeight="1" x14ac:dyDescent="0.25">
      <c r="A833" s="109"/>
      <c r="B833" s="2"/>
      <c r="C833" s="109"/>
      <c r="D833" s="4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</row>
    <row r="834" spans="1:15" ht="15.75" customHeight="1" x14ac:dyDescent="0.25">
      <c r="A834" s="109"/>
      <c r="B834" s="2"/>
      <c r="C834" s="109"/>
      <c r="D834" s="4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</row>
    <row r="835" spans="1:15" ht="15.75" customHeight="1" x14ac:dyDescent="0.25">
      <c r="A835" s="109"/>
      <c r="B835" s="2"/>
      <c r="C835" s="109"/>
      <c r="D835" s="4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</row>
    <row r="836" spans="1:15" ht="15.75" customHeight="1" x14ac:dyDescent="0.25">
      <c r="A836" s="109"/>
      <c r="B836" s="2"/>
      <c r="C836" s="109"/>
      <c r="D836" s="4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</row>
    <row r="837" spans="1:15" ht="15.75" customHeight="1" x14ac:dyDescent="0.25">
      <c r="A837" s="109"/>
      <c r="B837" s="2"/>
      <c r="C837" s="109"/>
      <c r="D837" s="4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</row>
    <row r="838" spans="1:15" ht="15.75" customHeight="1" x14ac:dyDescent="0.25">
      <c r="A838" s="109"/>
      <c r="B838" s="2"/>
      <c r="C838" s="109"/>
      <c r="D838" s="4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</row>
    <row r="839" spans="1:15" ht="15.75" customHeight="1" x14ac:dyDescent="0.25">
      <c r="A839" s="109"/>
      <c r="B839" s="2"/>
      <c r="C839" s="109"/>
      <c r="D839" s="4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</row>
    <row r="840" spans="1:15" ht="15.75" customHeight="1" x14ac:dyDescent="0.25">
      <c r="A840" s="109"/>
      <c r="B840" s="2"/>
      <c r="C840" s="109"/>
      <c r="D840" s="4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</row>
    <row r="841" spans="1:15" ht="15.75" customHeight="1" x14ac:dyDescent="0.25">
      <c r="A841" s="109"/>
      <c r="B841" s="2"/>
      <c r="C841" s="109"/>
      <c r="D841" s="4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</row>
    <row r="842" spans="1:15" ht="15.75" customHeight="1" x14ac:dyDescent="0.25">
      <c r="A842" s="109"/>
      <c r="B842" s="2"/>
      <c r="C842" s="109"/>
      <c r="D842" s="4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</row>
    <row r="843" spans="1:15" ht="15.75" customHeight="1" x14ac:dyDescent="0.25">
      <c r="A843" s="109"/>
      <c r="B843" s="2"/>
      <c r="C843" s="109"/>
      <c r="D843" s="4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</row>
    <row r="844" spans="1:15" ht="15.75" customHeight="1" x14ac:dyDescent="0.25">
      <c r="A844" s="109"/>
      <c r="B844" s="2"/>
      <c r="C844" s="109"/>
      <c r="D844" s="4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</row>
    <row r="845" spans="1:15" ht="15.75" customHeight="1" x14ac:dyDescent="0.25">
      <c r="A845" s="109"/>
      <c r="B845" s="2"/>
      <c r="C845" s="109"/>
      <c r="D845" s="4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</row>
    <row r="846" spans="1:15" ht="15.75" customHeight="1" x14ac:dyDescent="0.25">
      <c r="A846" s="109"/>
      <c r="B846" s="2"/>
      <c r="C846" s="109"/>
      <c r="D846" s="4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</row>
    <row r="847" spans="1:15" ht="15.75" customHeight="1" x14ac:dyDescent="0.25">
      <c r="A847" s="109"/>
      <c r="B847" s="2"/>
      <c r="C847" s="109"/>
      <c r="D847" s="4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</row>
    <row r="848" spans="1:15" ht="15.75" customHeight="1" x14ac:dyDescent="0.25">
      <c r="A848" s="109"/>
      <c r="B848" s="2"/>
      <c r="C848" s="109"/>
      <c r="D848" s="4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</row>
    <row r="849" spans="1:15" ht="15.75" customHeight="1" x14ac:dyDescent="0.25">
      <c r="A849" s="109"/>
      <c r="B849" s="2"/>
      <c r="C849" s="109"/>
      <c r="D849" s="4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</row>
    <row r="850" spans="1:15" ht="15.75" customHeight="1" x14ac:dyDescent="0.25">
      <c r="A850" s="109"/>
      <c r="B850" s="2"/>
      <c r="C850" s="109"/>
      <c r="D850" s="4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</row>
    <row r="851" spans="1:15" ht="15.75" customHeight="1" x14ac:dyDescent="0.25">
      <c r="A851" s="109"/>
      <c r="B851" s="2"/>
      <c r="C851" s="109"/>
      <c r="D851" s="4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</row>
    <row r="852" spans="1:15" ht="15.75" customHeight="1" x14ac:dyDescent="0.25">
      <c r="A852" s="109"/>
      <c r="B852" s="2"/>
      <c r="C852" s="109"/>
      <c r="D852" s="4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</row>
    <row r="853" spans="1:15" ht="15.75" customHeight="1" x14ac:dyDescent="0.25">
      <c r="A853" s="109"/>
      <c r="B853" s="2"/>
      <c r="C853" s="109"/>
      <c r="D853" s="4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</row>
    <row r="854" spans="1:15" ht="15.75" customHeight="1" x14ac:dyDescent="0.25">
      <c r="A854" s="109"/>
      <c r="B854" s="2"/>
      <c r="C854" s="109"/>
      <c r="D854" s="4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</row>
    <row r="855" spans="1:15" ht="15.75" customHeight="1" x14ac:dyDescent="0.25">
      <c r="A855" s="109"/>
      <c r="B855" s="2"/>
      <c r="C855" s="109"/>
      <c r="D855" s="4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</row>
    <row r="856" spans="1:15" ht="15.75" customHeight="1" x14ac:dyDescent="0.25">
      <c r="A856" s="109"/>
      <c r="B856" s="2"/>
      <c r="C856" s="109"/>
      <c r="D856" s="4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</row>
    <row r="857" spans="1:15" ht="15.75" customHeight="1" x14ac:dyDescent="0.25">
      <c r="A857" s="109"/>
      <c r="B857" s="2"/>
      <c r="C857" s="109"/>
      <c r="D857" s="4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</row>
    <row r="858" spans="1:15" ht="15.75" customHeight="1" x14ac:dyDescent="0.25">
      <c r="A858" s="109"/>
      <c r="B858" s="2"/>
      <c r="C858" s="109"/>
      <c r="D858" s="4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</row>
    <row r="859" spans="1:15" ht="15.75" customHeight="1" x14ac:dyDescent="0.25">
      <c r="A859" s="109"/>
      <c r="B859" s="2"/>
      <c r="C859" s="109"/>
      <c r="D859" s="4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</row>
    <row r="860" spans="1:15" ht="15.75" customHeight="1" x14ac:dyDescent="0.25">
      <c r="A860" s="109"/>
      <c r="B860" s="2"/>
      <c r="C860" s="109"/>
      <c r="D860" s="4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</row>
    <row r="861" spans="1:15" ht="15.75" customHeight="1" x14ac:dyDescent="0.25">
      <c r="A861" s="109"/>
      <c r="B861" s="2"/>
      <c r="C861" s="109"/>
      <c r="D861" s="4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</row>
    <row r="862" spans="1:15" ht="15.75" customHeight="1" x14ac:dyDescent="0.25">
      <c r="A862" s="109"/>
      <c r="B862" s="2"/>
      <c r="C862" s="109"/>
      <c r="D862" s="4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</row>
    <row r="863" spans="1:15" ht="15.75" customHeight="1" x14ac:dyDescent="0.25">
      <c r="A863" s="109"/>
      <c r="B863" s="2"/>
      <c r="C863" s="109"/>
      <c r="D863" s="4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</row>
    <row r="864" spans="1:15" ht="15.75" customHeight="1" x14ac:dyDescent="0.25">
      <c r="A864" s="109"/>
      <c r="B864" s="2"/>
      <c r="C864" s="109"/>
      <c r="D864" s="4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</row>
    <row r="865" spans="1:15" ht="15.75" customHeight="1" x14ac:dyDescent="0.25">
      <c r="A865" s="109"/>
      <c r="B865" s="2"/>
      <c r="C865" s="109"/>
      <c r="D865" s="4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</row>
    <row r="866" spans="1:15" ht="15.75" customHeight="1" x14ac:dyDescent="0.25">
      <c r="A866" s="109"/>
      <c r="B866" s="2"/>
      <c r="C866" s="109"/>
      <c r="D866" s="4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</row>
    <row r="867" spans="1:15" ht="15.75" customHeight="1" x14ac:dyDescent="0.25">
      <c r="A867" s="109"/>
      <c r="B867" s="2"/>
      <c r="C867" s="109"/>
      <c r="D867" s="4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</row>
    <row r="868" spans="1:15" ht="15.75" customHeight="1" x14ac:dyDescent="0.25">
      <c r="A868" s="109"/>
      <c r="B868" s="2"/>
      <c r="C868" s="109"/>
      <c r="D868" s="4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</row>
    <row r="869" spans="1:15" ht="15.75" customHeight="1" x14ac:dyDescent="0.25">
      <c r="A869" s="109"/>
      <c r="B869" s="2"/>
      <c r="C869" s="109"/>
      <c r="D869" s="4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</row>
    <row r="870" spans="1:15" ht="15.75" customHeight="1" x14ac:dyDescent="0.25">
      <c r="A870" s="109"/>
      <c r="B870" s="2"/>
      <c r="C870" s="109"/>
      <c r="D870" s="4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</row>
    <row r="871" spans="1:15" ht="15.75" customHeight="1" x14ac:dyDescent="0.25">
      <c r="A871" s="109"/>
      <c r="B871" s="2"/>
      <c r="C871" s="109"/>
      <c r="D871" s="4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</row>
    <row r="872" spans="1:15" ht="15.75" customHeight="1" x14ac:dyDescent="0.25">
      <c r="A872" s="109"/>
      <c r="B872" s="2"/>
      <c r="C872" s="109"/>
      <c r="D872" s="4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</row>
    <row r="873" spans="1:15" ht="15.75" customHeight="1" x14ac:dyDescent="0.25">
      <c r="A873" s="109"/>
      <c r="B873" s="2"/>
      <c r="C873" s="109"/>
      <c r="D873" s="4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</row>
    <row r="874" spans="1:15" ht="15.75" customHeight="1" x14ac:dyDescent="0.25">
      <c r="A874" s="109"/>
      <c r="B874" s="2"/>
      <c r="C874" s="109"/>
      <c r="D874" s="4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</row>
    <row r="875" spans="1:15" ht="15.75" customHeight="1" x14ac:dyDescent="0.25">
      <c r="A875" s="109"/>
      <c r="B875" s="2"/>
      <c r="C875" s="109"/>
      <c r="D875" s="4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</row>
    <row r="876" spans="1:15" ht="15.75" customHeight="1" x14ac:dyDescent="0.25">
      <c r="A876" s="109"/>
      <c r="B876" s="2"/>
      <c r="C876" s="109"/>
      <c r="D876" s="4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</row>
    <row r="877" spans="1:15" ht="15.75" customHeight="1" x14ac:dyDescent="0.25">
      <c r="A877" s="109"/>
      <c r="B877" s="2"/>
      <c r="C877" s="109"/>
      <c r="D877" s="4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</row>
    <row r="878" spans="1:15" ht="15.75" customHeight="1" x14ac:dyDescent="0.25">
      <c r="A878" s="109"/>
      <c r="B878" s="2"/>
      <c r="C878" s="109"/>
      <c r="D878" s="4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</row>
    <row r="879" spans="1:15" ht="15.75" customHeight="1" x14ac:dyDescent="0.25">
      <c r="A879" s="109"/>
      <c r="B879" s="2"/>
      <c r="C879" s="109"/>
      <c r="D879" s="4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</row>
    <row r="880" spans="1:15" ht="15.75" customHeight="1" x14ac:dyDescent="0.25">
      <c r="A880" s="109"/>
      <c r="B880" s="2"/>
      <c r="C880" s="109"/>
      <c r="D880" s="4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</row>
    <row r="881" spans="1:15" ht="15.75" customHeight="1" x14ac:dyDescent="0.25">
      <c r="A881" s="109"/>
      <c r="B881" s="2"/>
      <c r="C881" s="109"/>
      <c r="D881" s="4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</row>
    <row r="882" spans="1:15" ht="15.75" customHeight="1" x14ac:dyDescent="0.25">
      <c r="A882" s="109"/>
      <c r="B882" s="2"/>
      <c r="C882" s="109"/>
      <c r="D882" s="4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</row>
    <row r="883" spans="1:15" ht="15.75" customHeight="1" x14ac:dyDescent="0.25">
      <c r="A883" s="109"/>
      <c r="B883" s="2"/>
      <c r="C883" s="109"/>
      <c r="D883" s="4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</row>
    <row r="884" spans="1:15" ht="15.75" customHeight="1" x14ac:dyDescent="0.25">
      <c r="A884" s="109"/>
      <c r="B884" s="2"/>
      <c r="C884" s="109"/>
      <c r="D884" s="4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</row>
    <row r="885" spans="1:15" ht="15.75" customHeight="1" x14ac:dyDescent="0.25">
      <c r="A885" s="109"/>
      <c r="B885" s="2"/>
      <c r="C885" s="109"/>
      <c r="D885" s="4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</row>
    <row r="886" spans="1:15" ht="15.75" customHeight="1" x14ac:dyDescent="0.25">
      <c r="A886" s="109"/>
      <c r="B886" s="2"/>
      <c r="C886" s="109"/>
      <c r="D886" s="4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</row>
    <row r="887" spans="1:15" ht="15.75" customHeight="1" x14ac:dyDescent="0.25">
      <c r="A887" s="109"/>
      <c r="B887" s="2"/>
      <c r="C887" s="109"/>
      <c r="D887" s="4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</row>
    <row r="888" spans="1:15" ht="15.75" customHeight="1" x14ac:dyDescent="0.25">
      <c r="A888" s="109"/>
      <c r="B888" s="2"/>
      <c r="C888" s="109"/>
      <c r="D888" s="4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</row>
    <row r="889" spans="1:15" ht="15.75" customHeight="1" x14ac:dyDescent="0.25">
      <c r="A889" s="109"/>
      <c r="B889" s="2"/>
      <c r="C889" s="109"/>
      <c r="D889" s="4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</row>
    <row r="890" spans="1:15" ht="15.75" customHeight="1" x14ac:dyDescent="0.25">
      <c r="A890" s="109"/>
      <c r="B890" s="2"/>
      <c r="C890" s="109"/>
      <c r="D890" s="4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</row>
    <row r="891" spans="1:15" ht="15.75" customHeight="1" x14ac:dyDescent="0.25">
      <c r="A891" s="109"/>
      <c r="B891" s="2"/>
      <c r="C891" s="109"/>
      <c r="D891" s="4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</row>
    <row r="892" spans="1:15" ht="15.75" customHeight="1" x14ac:dyDescent="0.25">
      <c r="A892" s="109"/>
      <c r="B892" s="2"/>
      <c r="C892" s="109"/>
      <c r="D892" s="4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</row>
    <row r="893" spans="1:15" ht="15.75" customHeight="1" x14ac:dyDescent="0.25">
      <c r="A893" s="109"/>
      <c r="B893" s="2"/>
      <c r="C893" s="109"/>
      <c r="D893" s="4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</row>
    <row r="894" spans="1:15" ht="15.75" customHeight="1" x14ac:dyDescent="0.25">
      <c r="A894" s="109"/>
      <c r="B894" s="2"/>
      <c r="C894" s="109"/>
      <c r="D894" s="4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</row>
    <row r="895" spans="1:15" ht="15.75" customHeight="1" x14ac:dyDescent="0.25">
      <c r="A895" s="109"/>
      <c r="B895" s="2"/>
      <c r="C895" s="109"/>
      <c r="D895" s="4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</row>
    <row r="896" spans="1:15" ht="15.75" customHeight="1" x14ac:dyDescent="0.25">
      <c r="A896" s="109"/>
      <c r="B896" s="2"/>
      <c r="C896" s="109"/>
      <c r="D896" s="4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</row>
    <row r="897" spans="1:15" ht="15.75" customHeight="1" x14ac:dyDescent="0.25">
      <c r="A897" s="109"/>
      <c r="B897" s="2"/>
      <c r="C897" s="109"/>
      <c r="D897" s="4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</row>
    <row r="898" spans="1:15" ht="15.75" customHeight="1" x14ac:dyDescent="0.25">
      <c r="A898" s="109"/>
      <c r="B898" s="2"/>
      <c r="C898" s="109"/>
      <c r="D898" s="4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</row>
    <row r="899" spans="1:15" ht="15.75" customHeight="1" x14ac:dyDescent="0.25">
      <c r="A899" s="109"/>
      <c r="B899" s="2"/>
      <c r="C899" s="109"/>
      <c r="D899" s="4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</row>
    <row r="900" spans="1:15" ht="15.75" customHeight="1" x14ac:dyDescent="0.25">
      <c r="A900" s="109"/>
      <c r="B900" s="2"/>
      <c r="C900" s="109"/>
      <c r="D900" s="4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</row>
    <row r="901" spans="1:15" ht="15.75" customHeight="1" x14ac:dyDescent="0.25">
      <c r="A901" s="109"/>
      <c r="B901" s="2"/>
      <c r="C901" s="109"/>
      <c r="D901" s="4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</row>
    <row r="902" spans="1:15" ht="15.75" customHeight="1" x14ac:dyDescent="0.25">
      <c r="A902" s="109"/>
      <c r="B902" s="2"/>
      <c r="C902" s="109"/>
      <c r="D902" s="4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</row>
    <row r="903" spans="1:15" ht="15.75" customHeight="1" x14ac:dyDescent="0.25">
      <c r="A903" s="109"/>
      <c r="B903" s="2"/>
      <c r="C903" s="109"/>
      <c r="D903" s="4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</row>
    <row r="904" spans="1:15" ht="15.75" customHeight="1" x14ac:dyDescent="0.25">
      <c r="A904" s="109"/>
      <c r="B904" s="2"/>
      <c r="C904" s="109"/>
      <c r="D904" s="4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</row>
    <row r="905" spans="1:15" ht="15.75" customHeight="1" x14ac:dyDescent="0.25">
      <c r="A905" s="109"/>
      <c r="B905" s="2"/>
      <c r="C905" s="109"/>
      <c r="D905" s="4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</row>
    <row r="906" spans="1:15" ht="15.75" customHeight="1" x14ac:dyDescent="0.25">
      <c r="A906" s="109"/>
      <c r="B906" s="2"/>
      <c r="C906" s="109"/>
      <c r="D906" s="4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</row>
    <row r="907" spans="1:15" ht="15.75" customHeight="1" x14ac:dyDescent="0.25">
      <c r="A907" s="109"/>
      <c r="B907" s="2"/>
      <c r="C907" s="109"/>
      <c r="D907" s="4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</row>
    <row r="908" spans="1:15" ht="15.75" customHeight="1" x14ac:dyDescent="0.25">
      <c r="A908" s="109"/>
      <c r="B908" s="2"/>
      <c r="C908" s="109"/>
      <c r="D908" s="4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</row>
    <row r="909" spans="1:15" ht="15.75" customHeight="1" x14ac:dyDescent="0.25">
      <c r="A909" s="109"/>
      <c r="B909" s="2"/>
      <c r="C909" s="109"/>
      <c r="D909" s="4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</row>
    <row r="910" spans="1:15" ht="15.75" customHeight="1" x14ac:dyDescent="0.25">
      <c r="A910" s="109"/>
      <c r="B910" s="2"/>
      <c r="C910" s="109"/>
      <c r="D910" s="4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</row>
    <row r="911" spans="1:15" ht="15.75" customHeight="1" x14ac:dyDescent="0.25">
      <c r="A911" s="109"/>
      <c r="B911" s="2"/>
      <c r="C911" s="109"/>
      <c r="D911" s="4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</row>
    <row r="912" spans="1:15" ht="15.75" customHeight="1" x14ac:dyDescent="0.25">
      <c r="A912" s="109"/>
      <c r="B912" s="2"/>
      <c r="C912" s="109"/>
      <c r="D912" s="4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</row>
    <row r="913" spans="1:15" ht="15.75" customHeight="1" x14ac:dyDescent="0.25">
      <c r="A913" s="109"/>
      <c r="B913" s="2"/>
      <c r="C913" s="109"/>
      <c r="D913" s="4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</row>
    <row r="914" spans="1:15" ht="15.75" customHeight="1" x14ac:dyDescent="0.25">
      <c r="A914" s="109"/>
      <c r="B914" s="2"/>
      <c r="C914" s="109"/>
      <c r="D914" s="4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</row>
    <row r="915" spans="1:15" ht="15.75" customHeight="1" x14ac:dyDescent="0.25">
      <c r="A915" s="109"/>
      <c r="B915" s="2"/>
      <c r="C915" s="109"/>
      <c r="D915" s="4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</row>
    <row r="916" spans="1:15" ht="15.75" customHeight="1" x14ac:dyDescent="0.25">
      <c r="A916" s="109"/>
      <c r="B916" s="2"/>
      <c r="C916" s="109"/>
      <c r="D916" s="4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</row>
    <row r="917" spans="1:15" ht="15.75" customHeight="1" x14ac:dyDescent="0.25">
      <c r="A917" s="109"/>
      <c r="B917" s="2"/>
      <c r="C917" s="109"/>
      <c r="D917" s="4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</row>
    <row r="918" spans="1:15" ht="15.75" customHeight="1" x14ac:dyDescent="0.25">
      <c r="A918" s="109"/>
      <c r="B918" s="2"/>
      <c r="C918" s="109"/>
      <c r="D918" s="4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</row>
    <row r="919" spans="1:15" ht="15.75" customHeight="1" x14ac:dyDescent="0.25">
      <c r="A919" s="109"/>
      <c r="B919" s="2"/>
      <c r="C919" s="109"/>
      <c r="D919" s="4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</row>
    <row r="920" spans="1:15" ht="15.75" customHeight="1" x14ac:dyDescent="0.25">
      <c r="A920" s="109"/>
      <c r="B920" s="2"/>
      <c r="C920" s="109"/>
      <c r="D920" s="4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</row>
    <row r="921" spans="1:15" ht="15.75" customHeight="1" x14ac:dyDescent="0.25">
      <c r="A921" s="109"/>
      <c r="B921" s="2"/>
      <c r="C921" s="109"/>
      <c r="D921" s="4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</row>
    <row r="922" spans="1:15" ht="15.75" customHeight="1" x14ac:dyDescent="0.25">
      <c r="A922" s="109"/>
      <c r="B922" s="2"/>
      <c r="C922" s="109"/>
      <c r="D922" s="4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</row>
    <row r="923" spans="1:15" ht="15.75" customHeight="1" x14ac:dyDescent="0.25">
      <c r="A923" s="109"/>
      <c r="B923" s="2"/>
      <c r="C923" s="109"/>
      <c r="D923" s="4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</row>
    <row r="924" spans="1:15" ht="15.75" customHeight="1" x14ac:dyDescent="0.25">
      <c r="A924" s="109"/>
      <c r="B924" s="2"/>
      <c r="C924" s="109"/>
      <c r="D924" s="4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</row>
    <row r="925" spans="1:15" ht="15.75" customHeight="1" x14ac:dyDescent="0.25">
      <c r="A925" s="109"/>
      <c r="B925" s="2"/>
      <c r="C925" s="109"/>
      <c r="D925" s="4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</row>
    <row r="926" spans="1:15" ht="15.75" customHeight="1" x14ac:dyDescent="0.25">
      <c r="A926" s="109"/>
      <c r="B926" s="2"/>
      <c r="C926" s="109"/>
      <c r="D926" s="4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</row>
    <row r="927" spans="1:15" ht="15.75" customHeight="1" x14ac:dyDescent="0.25">
      <c r="A927" s="109"/>
      <c r="B927" s="2"/>
      <c r="C927" s="109"/>
      <c r="D927" s="4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</row>
    <row r="928" spans="1:15" ht="15.75" customHeight="1" x14ac:dyDescent="0.25">
      <c r="A928" s="109"/>
      <c r="B928" s="2"/>
      <c r="C928" s="109"/>
      <c r="D928" s="4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</row>
    <row r="929" spans="1:15" ht="15.75" customHeight="1" x14ac:dyDescent="0.25">
      <c r="A929" s="109"/>
      <c r="B929" s="2"/>
      <c r="C929" s="109"/>
      <c r="D929" s="4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</row>
    <row r="930" spans="1:15" ht="15.75" customHeight="1" x14ac:dyDescent="0.25">
      <c r="A930" s="109"/>
      <c r="B930" s="2"/>
      <c r="C930" s="109"/>
      <c r="D930" s="4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</row>
    <row r="931" spans="1:15" ht="15.75" customHeight="1" x14ac:dyDescent="0.25">
      <c r="A931" s="109"/>
      <c r="B931" s="2"/>
      <c r="C931" s="109"/>
      <c r="D931" s="4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</row>
    <row r="932" spans="1:15" ht="15.75" customHeight="1" x14ac:dyDescent="0.25">
      <c r="A932" s="109"/>
      <c r="B932" s="2"/>
      <c r="C932" s="109"/>
      <c r="D932" s="4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</row>
    <row r="933" spans="1:15" ht="15.75" customHeight="1" x14ac:dyDescent="0.25">
      <c r="A933" s="109"/>
      <c r="B933" s="2"/>
      <c r="C933" s="109"/>
      <c r="D933" s="4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</row>
    <row r="934" spans="1:15" ht="15.75" customHeight="1" x14ac:dyDescent="0.25">
      <c r="A934" s="109"/>
      <c r="B934" s="2"/>
      <c r="C934" s="109"/>
      <c r="D934" s="4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</row>
    <row r="935" spans="1:15" ht="15.75" customHeight="1" x14ac:dyDescent="0.25">
      <c r="A935" s="109"/>
      <c r="B935" s="2"/>
      <c r="C935" s="109"/>
      <c r="D935" s="4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</row>
    <row r="936" spans="1:15" ht="15.75" customHeight="1" x14ac:dyDescent="0.25">
      <c r="A936" s="109"/>
      <c r="B936" s="2"/>
      <c r="C936" s="109"/>
      <c r="D936" s="4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</row>
    <row r="937" spans="1:15" ht="15.75" customHeight="1" x14ac:dyDescent="0.25">
      <c r="A937" s="109"/>
      <c r="B937" s="2"/>
      <c r="C937" s="109"/>
      <c r="D937" s="4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</row>
    <row r="938" spans="1:15" ht="15.75" customHeight="1" x14ac:dyDescent="0.25">
      <c r="A938" s="109"/>
      <c r="B938" s="2"/>
      <c r="C938" s="109"/>
      <c r="D938" s="4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</row>
    <row r="939" spans="1:15" ht="15.75" customHeight="1" x14ac:dyDescent="0.25">
      <c r="A939" s="109"/>
      <c r="B939" s="2"/>
      <c r="C939" s="109"/>
      <c r="D939" s="4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</row>
    <row r="940" spans="1:15" ht="15.75" customHeight="1" x14ac:dyDescent="0.25">
      <c r="A940" s="109"/>
      <c r="B940" s="2"/>
      <c r="C940" s="109"/>
      <c r="D940" s="4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</row>
    <row r="941" spans="1:15" ht="15.75" customHeight="1" x14ac:dyDescent="0.25">
      <c r="A941" s="109"/>
      <c r="B941" s="2"/>
      <c r="C941" s="109"/>
      <c r="D941" s="4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</row>
    <row r="942" spans="1:15" ht="15.75" customHeight="1" x14ac:dyDescent="0.25">
      <c r="A942" s="109"/>
      <c r="B942" s="2"/>
      <c r="C942" s="109"/>
      <c r="D942" s="4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</row>
    <row r="943" spans="1:15" ht="15.75" customHeight="1" x14ac:dyDescent="0.25">
      <c r="A943" s="109"/>
      <c r="B943" s="2"/>
      <c r="C943" s="109"/>
      <c r="D943" s="4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</row>
    <row r="944" spans="1:15" ht="15.75" customHeight="1" x14ac:dyDescent="0.25">
      <c r="A944" s="109"/>
      <c r="B944" s="2"/>
      <c r="C944" s="109"/>
      <c r="D944" s="4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</row>
    <row r="945" spans="1:15" ht="15.75" customHeight="1" x14ac:dyDescent="0.25">
      <c r="A945" s="109"/>
      <c r="B945" s="2"/>
      <c r="C945" s="109"/>
      <c r="D945" s="4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</row>
    <row r="946" spans="1:15" ht="15.75" customHeight="1" x14ac:dyDescent="0.25">
      <c r="A946" s="109"/>
      <c r="B946" s="2"/>
      <c r="C946" s="109"/>
      <c r="D946" s="4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</row>
    <row r="947" spans="1:15" ht="15.75" customHeight="1" x14ac:dyDescent="0.25">
      <c r="A947" s="109"/>
      <c r="B947" s="2"/>
      <c r="C947" s="109"/>
      <c r="D947" s="4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</row>
    <row r="948" spans="1:15" ht="15.75" customHeight="1" x14ac:dyDescent="0.25">
      <c r="A948" s="109"/>
      <c r="B948" s="2"/>
      <c r="C948" s="109"/>
      <c r="D948" s="4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</row>
    <row r="949" spans="1:15" ht="15.75" customHeight="1" x14ac:dyDescent="0.25">
      <c r="A949" s="109"/>
      <c r="B949" s="2"/>
      <c r="C949" s="109"/>
      <c r="D949" s="4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</row>
    <row r="950" spans="1:15" ht="15.75" customHeight="1" x14ac:dyDescent="0.25">
      <c r="A950" s="109"/>
      <c r="B950" s="2"/>
      <c r="C950" s="109"/>
      <c r="D950" s="4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</row>
    <row r="951" spans="1:15" ht="15.75" customHeight="1" x14ac:dyDescent="0.25">
      <c r="A951" s="109"/>
      <c r="B951" s="2"/>
      <c r="C951" s="109"/>
      <c r="D951" s="4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</row>
    <row r="952" spans="1:15" ht="15.75" customHeight="1" x14ac:dyDescent="0.25">
      <c r="A952" s="109"/>
      <c r="B952" s="2"/>
      <c r="C952" s="109"/>
      <c r="D952" s="4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</row>
    <row r="953" spans="1:15" ht="15.75" customHeight="1" x14ac:dyDescent="0.25">
      <c r="A953" s="109"/>
      <c r="B953" s="2"/>
      <c r="C953" s="109"/>
      <c r="D953" s="4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</row>
    <row r="954" spans="1:15" ht="15.75" customHeight="1" x14ac:dyDescent="0.25">
      <c r="A954" s="109"/>
      <c r="B954" s="2"/>
      <c r="C954" s="109"/>
      <c r="D954" s="4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</row>
    <row r="955" spans="1:15" ht="15.75" customHeight="1" x14ac:dyDescent="0.25">
      <c r="A955" s="109"/>
      <c r="B955" s="2"/>
      <c r="C955" s="109"/>
      <c r="D955" s="4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</row>
    <row r="956" spans="1:15" ht="15.75" customHeight="1" x14ac:dyDescent="0.25">
      <c r="A956" s="109"/>
      <c r="B956" s="2"/>
      <c r="C956" s="109"/>
      <c r="D956" s="4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</row>
    <row r="957" spans="1:15" ht="15.75" customHeight="1" x14ac:dyDescent="0.25">
      <c r="A957" s="109"/>
      <c r="B957" s="2"/>
      <c r="C957" s="109"/>
      <c r="D957" s="4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</row>
    <row r="958" spans="1:15" ht="15.75" customHeight="1" x14ac:dyDescent="0.25">
      <c r="A958" s="109"/>
      <c r="B958" s="2"/>
      <c r="C958" s="109"/>
      <c r="D958" s="4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</row>
    <row r="959" spans="1:15" ht="15.75" customHeight="1" x14ac:dyDescent="0.25">
      <c r="A959" s="109"/>
      <c r="B959" s="2"/>
      <c r="C959" s="109"/>
      <c r="D959" s="4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</row>
    <row r="960" spans="1:15" ht="15.75" customHeight="1" x14ac:dyDescent="0.25">
      <c r="A960" s="109"/>
      <c r="B960" s="2"/>
      <c r="C960" s="109"/>
      <c r="D960" s="4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</row>
    <row r="961" spans="1:15" ht="15.75" customHeight="1" x14ac:dyDescent="0.25">
      <c r="A961" s="109"/>
      <c r="B961" s="2"/>
      <c r="C961" s="109"/>
      <c r="D961" s="4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</row>
    <row r="962" spans="1:15" ht="15.75" customHeight="1" x14ac:dyDescent="0.25">
      <c r="A962" s="109"/>
      <c r="B962" s="2"/>
      <c r="C962" s="109"/>
      <c r="D962" s="4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</row>
    <row r="963" spans="1:15" ht="15.75" customHeight="1" x14ac:dyDescent="0.25">
      <c r="A963" s="109"/>
      <c r="B963" s="2"/>
      <c r="C963" s="109"/>
      <c r="D963" s="4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</row>
    <row r="964" spans="1:15" ht="15.75" customHeight="1" x14ac:dyDescent="0.25">
      <c r="A964" s="109"/>
      <c r="B964" s="2"/>
      <c r="C964" s="109"/>
      <c r="D964" s="4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</row>
    <row r="965" spans="1:15" ht="15.75" customHeight="1" x14ac:dyDescent="0.25">
      <c r="A965" s="109"/>
      <c r="B965" s="2"/>
      <c r="C965" s="109"/>
      <c r="D965" s="4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</row>
    <row r="966" spans="1:15" ht="15.75" customHeight="1" x14ac:dyDescent="0.25">
      <c r="A966" s="109"/>
      <c r="B966" s="2"/>
      <c r="C966" s="109"/>
      <c r="D966" s="4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</row>
    <row r="967" spans="1:15" ht="15.75" customHeight="1" x14ac:dyDescent="0.25">
      <c r="A967" s="109"/>
      <c r="B967" s="2"/>
      <c r="C967" s="109"/>
      <c r="D967" s="4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</row>
    <row r="968" spans="1:15" ht="15.75" customHeight="1" x14ac:dyDescent="0.25">
      <c r="A968" s="109"/>
      <c r="B968" s="2"/>
      <c r="C968" s="109"/>
      <c r="D968" s="4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</row>
    <row r="969" spans="1:15" ht="15.75" customHeight="1" x14ac:dyDescent="0.25">
      <c r="A969" s="109"/>
      <c r="B969" s="2"/>
      <c r="C969" s="109"/>
      <c r="D969" s="4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</row>
    <row r="970" spans="1:15" ht="15.75" customHeight="1" x14ac:dyDescent="0.25">
      <c r="A970" s="109"/>
      <c r="B970" s="2"/>
      <c r="C970" s="109"/>
      <c r="D970" s="4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</row>
    <row r="971" spans="1:15" ht="15.75" customHeight="1" x14ac:dyDescent="0.25">
      <c r="A971" s="109"/>
      <c r="B971" s="2"/>
      <c r="C971" s="109"/>
      <c r="D971" s="4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</row>
    <row r="972" spans="1:15" ht="15.75" customHeight="1" x14ac:dyDescent="0.25">
      <c r="A972" s="109"/>
      <c r="B972" s="2"/>
      <c r="C972" s="109"/>
      <c r="D972" s="4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</row>
    <row r="973" spans="1:15" ht="15.75" customHeight="1" x14ac:dyDescent="0.25">
      <c r="A973" s="109"/>
      <c r="B973" s="2"/>
      <c r="C973" s="109"/>
      <c r="D973" s="4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</row>
    <row r="974" spans="1:15" ht="15.75" customHeight="1" x14ac:dyDescent="0.25">
      <c r="A974" s="109"/>
      <c r="B974" s="2"/>
      <c r="C974" s="109"/>
      <c r="D974" s="4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</row>
    <row r="975" spans="1:15" ht="15.75" customHeight="1" x14ac:dyDescent="0.25">
      <c r="A975" s="109"/>
      <c r="B975" s="2"/>
      <c r="C975" s="109"/>
      <c r="D975" s="4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</row>
    <row r="976" spans="1:15" ht="15.75" customHeight="1" x14ac:dyDescent="0.25">
      <c r="A976" s="109"/>
      <c r="B976" s="2"/>
      <c r="C976" s="109"/>
      <c r="D976" s="4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</row>
    <row r="977" spans="1:15" ht="15.75" customHeight="1" x14ac:dyDescent="0.25">
      <c r="A977" s="109"/>
      <c r="B977" s="2"/>
      <c r="C977" s="109"/>
      <c r="D977" s="4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</row>
    <row r="978" spans="1:15" ht="15.75" customHeight="1" x14ac:dyDescent="0.25">
      <c r="A978" s="109"/>
      <c r="B978" s="2"/>
      <c r="C978" s="109"/>
      <c r="D978" s="4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</row>
    <row r="979" spans="1:15" ht="15.75" customHeight="1" x14ac:dyDescent="0.25">
      <c r="A979" s="109"/>
      <c r="B979" s="2"/>
      <c r="C979" s="109"/>
      <c r="D979" s="4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</row>
    <row r="980" spans="1:15" ht="15.75" customHeight="1" x14ac:dyDescent="0.25">
      <c r="A980" s="109"/>
      <c r="B980" s="2"/>
      <c r="C980" s="109"/>
      <c r="D980" s="4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</row>
    <row r="981" spans="1:15" ht="15.75" customHeight="1" x14ac:dyDescent="0.25">
      <c r="A981" s="109"/>
      <c r="B981" s="2"/>
      <c r="C981" s="109"/>
      <c r="D981" s="4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</row>
    <row r="982" spans="1:15" ht="15.75" customHeight="1" x14ac:dyDescent="0.25">
      <c r="A982" s="109"/>
      <c r="B982" s="2"/>
      <c r="C982" s="109"/>
      <c r="D982" s="4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</row>
    <row r="983" spans="1:15" ht="15.75" customHeight="1" x14ac:dyDescent="0.25">
      <c r="A983" s="109"/>
      <c r="B983" s="2"/>
      <c r="C983" s="109"/>
      <c r="D983" s="4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</row>
    <row r="984" spans="1:15" ht="15.75" customHeight="1" x14ac:dyDescent="0.25">
      <c r="A984" s="109"/>
      <c r="B984" s="2"/>
      <c r="C984" s="109"/>
      <c r="D984" s="4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</row>
    <row r="985" spans="1:15" ht="15.75" customHeight="1" x14ac:dyDescent="0.25">
      <c r="A985" s="109"/>
      <c r="B985" s="2"/>
      <c r="C985" s="109"/>
      <c r="D985" s="4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</row>
    <row r="986" spans="1:15" ht="15.75" customHeight="1" x14ac:dyDescent="0.25">
      <c r="A986" s="109"/>
      <c r="B986" s="2"/>
      <c r="C986" s="109"/>
      <c r="D986" s="4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</row>
    <row r="987" spans="1:15" ht="15.75" customHeight="1" x14ac:dyDescent="0.25">
      <c r="A987" s="109"/>
      <c r="B987" s="2"/>
      <c r="C987" s="109"/>
      <c r="D987" s="4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</row>
    <row r="988" spans="1:15" ht="15.75" customHeight="1" x14ac:dyDescent="0.25">
      <c r="A988" s="109"/>
      <c r="B988" s="2"/>
      <c r="C988" s="109"/>
      <c r="D988" s="4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</row>
    <row r="989" spans="1:15" ht="15.75" customHeight="1" x14ac:dyDescent="0.25">
      <c r="A989" s="109"/>
      <c r="B989" s="2"/>
      <c r="C989" s="109"/>
      <c r="D989" s="4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</row>
    <row r="990" spans="1:15" ht="15.75" customHeight="1" x14ac:dyDescent="0.25">
      <c r="A990" s="109"/>
      <c r="B990" s="2"/>
      <c r="C990" s="109"/>
      <c r="D990" s="4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</row>
    <row r="991" spans="1:15" ht="15.75" customHeight="1" x14ac:dyDescent="0.25">
      <c r="A991" s="109"/>
      <c r="B991" s="2"/>
      <c r="C991" s="109"/>
      <c r="D991" s="4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</row>
    <row r="992" spans="1:15" ht="15.75" customHeight="1" x14ac:dyDescent="0.25">
      <c r="A992" s="109"/>
      <c r="B992" s="2"/>
      <c r="C992" s="109"/>
      <c r="D992" s="4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</row>
    <row r="993" spans="1:15" ht="15.75" customHeight="1" x14ac:dyDescent="0.25">
      <c r="A993" s="109"/>
      <c r="B993" s="2"/>
      <c r="C993" s="109"/>
      <c r="D993" s="4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</row>
    <row r="994" spans="1:15" ht="15.75" customHeight="1" x14ac:dyDescent="0.25">
      <c r="A994" s="109"/>
      <c r="B994" s="2"/>
      <c r="C994" s="109"/>
      <c r="D994" s="4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</row>
    <row r="995" spans="1:15" ht="15.75" customHeight="1" x14ac:dyDescent="0.25">
      <c r="A995" s="109"/>
      <c r="B995" s="2"/>
      <c r="C995" s="109"/>
      <c r="D995" s="4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</row>
    <row r="996" spans="1:15" ht="15.75" customHeight="1" x14ac:dyDescent="0.25">
      <c r="A996" s="109"/>
      <c r="B996" s="2"/>
      <c r="C996" s="109"/>
      <c r="D996" s="4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</row>
    <row r="997" spans="1:15" ht="15.75" customHeight="1" x14ac:dyDescent="0.25">
      <c r="A997" s="109"/>
      <c r="B997" s="2"/>
      <c r="C997" s="109"/>
      <c r="D997" s="4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</row>
    <row r="998" spans="1:15" ht="15.75" customHeight="1" x14ac:dyDescent="0.25">
      <c r="A998" s="109"/>
      <c r="B998" s="2"/>
      <c r="C998" s="109"/>
      <c r="D998" s="4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</row>
    <row r="999" spans="1:15" ht="15.75" customHeight="1" x14ac:dyDescent="0.25">
      <c r="A999" s="109"/>
      <c r="B999" s="2"/>
      <c r="C999" s="109"/>
      <c r="D999" s="4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</row>
  </sheetData>
  <mergeCells count="1">
    <mergeCell ref="A1:E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FABE94-5A43-411D-B638-6F46B74F855E}">
          <x14:formula1>
            <xm:f>Listas!$I$2:$I$25</xm:f>
          </x14:formula1>
          <xm:sqref>B3:B19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24</vt:i4>
      </vt:variant>
    </vt:vector>
  </HeadingPairs>
  <TitlesOfParts>
    <vt:vector size="29" baseType="lpstr">
      <vt:lpstr>Riesgos </vt:lpstr>
      <vt:lpstr>Criterios Impactos</vt:lpstr>
      <vt:lpstr>TabEvaluacion</vt:lpstr>
      <vt:lpstr>Listas</vt:lpstr>
      <vt:lpstr>Oportunidades</vt:lpstr>
      <vt:lpstr>Alta</vt:lpstr>
      <vt:lpstr>'Riesgos '!Área_de_impresión</vt:lpstr>
      <vt:lpstr>correction</vt:lpstr>
      <vt:lpstr>cost</vt:lpstr>
      <vt:lpstr>'Criterios Impactos'!CriterioControl</vt:lpstr>
      <vt:lpstr>CuestNegativas</vt:lpstr>
      <vt:lpstr>CuestNegativas1</vt:lpstr>
      <vt:lpstr>CuestPositivas</vt:lpstr>
      <vt:lpstr>CuestPositivas1</vt:lpstr>
      <vt:lpstr>Impacto</vt:lpstr>
      <vt:lpstr>Impacto2</vt:lpstr>
      <vt:lpstr>Likelihood</vt:lpstr>
      <vt:lpstr>Negativos</vt:lpstr>
      <vt:lpstr>ObjetivosCalidad</vt:lpstr>
      <vt:lpstr>Occurrences</vt:lpstr>
      <vt:lpstr>opprep</vt:lpstr>
      <vt:lpstr>Potential</vt:lpstr>
      <vt:lpstr>Probabilidad</vt:lpstr>
      <vt:lpstr>Probabilidad2</vt:lpstr>
      <vt:lpstr>Proceso</vt:lpstr>
      <vt:lpstr>riskrep</vt:lpstr>
      <vt:lpstr>Success</vt:lpstr>
      <vt:lpstr>TipoRiesgo</vt:lpstr>
      <vt:lpstr>Violation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Vergel Lian</dc:creator>
  <cp:lastModifiedBy>Lucy Liliana</cp:lastModifiedBy>
  <cp:lastPrinted>2020-01-09T14:13:28Z</cp:lastPrinted>
  <dcterms:created xsi:type="dcterms:W3CDTF">2019-06-17T20:12:49Z</dcterms:created>
  <dcterms:modified xsi:type="dcterms:W3CDTF">2021-04-09T20:46:01Z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