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ara\Downloads\"/>
    </mc:Choice>
  </mc:AlternateContent>
  <bookViews>
    <workbookView xWindow="0" yWindow="0" windowWidth="28800" windowHeight="12330" tabRatio="500" activeTab="1"/>
  </bookViews>
  <sheets>
    <sheet name="DEG-018" sheetId="6" r:id="rId1"/>
    <sheet name="DEG-021" sheetId="2" r:id="rId2"/>
  </sheets>
  <definedNames>
    <definedName name="_xlnm._FilterDatabase" localSheetId="1" hidden="1">'DEG-021'!$A$12:$L$30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4" i="2" l="1"/>
  <c r="H73" i="2"/>
  <c r="H72" i="2"/>
  <c r="H69" i="2"/>
  <c r="L28" i="6"/>
  <c r="L27" i="6"/>
  <c r="L26" i="6"/>
  <c r="L24" i="6"/>
</calcChain>
</file>

<file path=xl/sharedStrings.xml><?xml version="1.0" encoding="utf-8"?>
<sst xmlns="http://schemas.openxmlformats.org/spreadsheetml/2006/main" count="643" uniqueCount="479">
  <si>
    <t>Código: MEDE-F 009
Versión 2
Aprobación: 08/01/2019</t>
  </si>
  <si>
    <t>SEGUIMIENTO AL PLAN DE ACCION DESDE LAS ACTIVIDADES INHERENTES A LA GESTION ADMINISTRATIVA</t>
  </si>
  <si>
    <t>2.1. NOMBRE DE LA DEPENDENCIA O ENTIDAD:</t>
  </si>
  <si>
    <t>2.2. ELABORADO POR:</t>
  </si>
  <si>
    <t>2.3. FECHA DE CORTE DE LA INFORMACION:</t>
  </si>
  <si>
    <t>2.4. POLITICA DE GESTION Y DESEMPEÑO - MIPG</t>
  </si>
  <si>
    <t xml:space="preserve">2.5. META </t>
  </si>
  <si>
    <t>2.6. ACTIVIDADES</t>
  </si>
  <si>
    <t>2.7. RESPONSABLE</t>
  </si>
  <si>
    <t>2.8 FECHA DE INICIO</t>
  </si>
  <si>
    <t>2.9. FECHA DE TERMINACIÓN</t>
  </si>
  <si>
    <t>2.10 % DE EJECUCIÓN</t>
  </si>
  <si>
    <t>2.11. LOGROS  DE EJECUCIÓN</t>
  </si>
  <si>
    <t>2.12. OBSERVACIONES</t>
  </si>
  <si>
    <t xml:space="preserve">1. Dimensión: Talento Humano </t>
  </si>
  <si>
    <t>SEGUIMIENTO AL  PLAN DE ACCION DESDE LAS ACTIVIDADES Y PROYECTOS ENMARCADOS EN EL PLAN DE DESARROLLO</t>
  </si>
  <si>
    <t>1.1. NOMBRE DE LA DEPENDENCIA O ENTIDAD:</t>
  </si>
  <si>
    <t>1.2. COMPONENTE ESTRATEGICO:(Eje - Politica):</t>
  </si>
  <si>
    <t>1.3. SECTOR:</t>
  </si>
  <si>
    <t>1.4. ELABORADO POR:</t>
  </si>
  <si>
    <t>1.5. PROGRAMA</t>
  </si>
  <si>
    <t>1.6. META DEL PROGRAMA</t>
  </si>
  <si>
    <t xml:space="preserve"> 1.7 Código BPIN</t>
  </si>
  <si>
    <t>1.8. PROYECTO</t>
  </si>
  <si>
    <t>1.9. META DEL PROYECTO</t>
  </si>
  <si>
    <t>1.10.  ACTIVIDADES</t>
  </si>
  <si>
    <t>1.11. RESPONSABLE</t>
  </si>
  <si>
    <t>1.14 CONTRATOS ASOCIADOS AL PROYECTO</t>
  </si>
  <si>
    <t>1.15. OBSERVACIONES</t>
  </si>
  <si>
    <t>OBJETO</t>
  </si>
  <si>
    <t>VALOR</t>
  </si>
  <si>
    <t>FECHA DE INICIO</t>
  </si>
  <si>
    <t>FECHA DE TERMINACIÓN</t>
  </si>
  <si>
    <t>VIGENCIA  2021</t>
  </si>
  <si>
    <t>VIGENCIA: 2021</t>
  </si>
  <si>
    <t>Política de Fortalecimiento organizacional y simplificación de procesos</t>
  </si>
  <si>
    <t xml:space="preserve">Política de Servicio al Ciudadano </t>
  </si>
  <si>
    <t>Política de Participación Ciudadana en la Gestión Pública</t>
  </si>
  <si>
    <t>Elaborar plan de mejoramiento para alcanzar el cumplimiento de la metas y actividades propuestas</t>
  </si>
  <si>
    <t>Presentarlos al banco de proyectos para su registro y aprobación</t>
  </si>
  <si>
    <t xml:space="preserve">5. Dimensión: Información y Comunicación </t>
  </si>
  <si>
    <t xml:space="preserve">Política de Gestión Documental </t>
  </si>
  <si>
    <t>Mejoramiento archivístico, conservación documental de archivos de gestión y archivo central  al 100%</t>
  </si>
  <si>
    <t>Política de Transparencia y Acceso a la Información y lucha contra la corrupción</t>
  </si>
  <si>
    <t>7. Dimensión: Control interno</t>
  </si>
  <si>
    <t xml:space="preserve">Política de Control Interno </t>
  </si>
  <si>
    <t xml:space="preserve"> Política de Gestión Estratégica del Talento Humano</t>
  </si>
  <si>
    <t>Política de Planeación institucional</t>
  </si>
  <si>
    <t>6. Dimensión: Gestión del Conocimiento y la Innovación</t>
  </si>
  <si>
    <t>Estudiante de Vanguardia</t>
  </si>
  <si>
    <t>102,41% Tasa de cobertura neta en educación
72% Tasa de cobertura neta en transición
102,73% Tasa de cobertura neta en educación básica
60% Tasa de cobertura neta en media</t>
  </si>
  <si>
    <t>Prestación del Servicio Educativo</t>
  </si>
  <si>
    <t>210.356 estudiantes atendidos en las IED</t>
  </si>
  <si>
    <t>1. Realizar proceso de matrícula en las IED</t>
  </si>
  <si>
    <t>2. Recepción de solicitudes de cupos para vigencia 2021 a través de la plataforma SAC y atención al ciudadano de la Secretaría de Educación</t>
  </si>
  <si>
    <t>3. Realizar seguimiento de matrícula a los Establecimientos Educativos Oficiales mediante certificaciones de matrícula.</t>
  </si>
  <si>
    <t>4. Elaborar informes periódicos sobre el cumplimiento de la meta de estudiantes atendidos para la vigencia 2021</t>
  </si>
  <si>
    <t>Mantener el 100% de población atendida caracterizada de acuerdo con el grupo poblaciónal al que pertenecen (etnia, afros, rom, víctimas, en condición de discapacidad, entre otros)</t>
  </si>
  <si>
    <t>Contratación De La Prestación Del Servicio Educativo</t>
  </si>
  <si>
    <t>100% contratos de concesión con instituciones privadas para la prestación del servicio educativo</t>
  </si>
  <si>
    <t>1. Realizar proyección de cupos para la contratación del servicio educativo.</t>
  </si>
  <si>
    <t>2. Solicitar Certificados de Disponibilidad Presupuestal con base en la determinación de las tipologías del Ministerio de Educación Nacional.</t>
  </si>
  <si>
    <t>3. Suscripción de contratos de la prestación del servicio educativo.</t>
  </si>
  <si>
    <t>4. Iniciar la operación y seguimiento de la prestación del servicio educativo contratado.</t>
  </si>
  <si>
    <t>Brindar Alimentación escolar para estudiantes</t>
  </si>
  <si>
    <t>118.000 niños de instituciones oficiales con alimentación escolar</t>
  </si>
  <si>
    <t>1. Identificar la población a beneficiar con la estrategia.</t>
  </si>
  <si>
    <t>2. Adelantar los procesos de contratación para garantizar el servicio durante el calendario escolar.</t>
  </si>
  <si>
    <t>3. Iniciar la operación y seguimiento al desarrollo del programa.</t>
  </si>
  <si>
    <t>Ofrecer servicio de Transporte escolar para estudiantes</t>
  </si>
  <si>
    <t>7.853 niños de instituciones oficiales con transporte escolar</t>
  </si>
  <si>
    <t>Ofrecer una Educación Incluyente</t>
  </si>
  <si>
    <t>100% de atención a estudiantes con características especiales que acceden a servicios educativos</t>
  </si>
  <si>
    <t>1. Organizar la Oferta Educativa para la población con NEE.</t>
  </si>
  <si>
    <t>2. Realizar la caracterización en SIMAT de la población con NEE.</t>
  </si>
  <si>
    <t>3. Gestionar convenios con fundaciones para mejorar la atención a la población con NEE.</t>
  </si>
  <si>
    <t>4. Iniciar la operación y seguimiento al desarrollo de los convenios realizados</t>
  </si>
  <si>
    <t>Mantener la atención al 100% de los niños, niñas y jóvenes de minorías étnicas que demanden un cupo en el sector oficial</t>
  </si>
  <si>
    <t>Cobertura</t>
  </si>
  <si>
    <t>Programa PAE</t>
  </si>
  <si>
    <t>Escuela de calidad</t>
  </si>
  <si>
    <t>53% Índice Global de las instituciones educativas</t>
  </si>
  <si>
    <t>Plan de mejoramiento institucional</t>
  </si>
  <si>
    <t xml:space="preserve">100% de las IED con Plan de mejoramiento institucional formulado e implementado </t>
  </si>
  <si>
    <t>1. Elaborar resolución de la ruta de mejoramiento</t>
  </si>
  <si>
    <t>Calidad educativa</t>
  </si>
  <si>
    <t>2. Brindar asistencia técnica para cargue del plan de mejoramiento.</t>
  </si>
  <si>
    <t>3.  Hacer seguimiento a la implementación de los planes de mejoramiento</t>
  </si>
  <si>
    <t>Promover la excelencia educativa</t>
  </si>
  <si>
    <t>50 %  de las IED clasificadas en categorías B, A o A+</t>
  </si>
  <si>
    <t xml:space="preserve">1. Planeación de la estrategia de actividades presenciales y virtuales, focalización de IED y definición de grupos según áreas para el fortalecimiento de competencias.  
</t>
  </si>
  <si>
    <t xml:space="preserve">2. Realizar diagnóstico y seguimiento de estudiantes para identificar las potenciales pérdidas de aprendizaje y necesidades de fortalecimiento de competencias. </t>
  </si>
  <si>
    <t xml:space="preserve">3. Proceso formativo a docentes de grado 11 de las instituciones focalizadas. </t>
  </si>
  <si>
    <t>4. Actividades de fortalecimiento incluyendo acompañamiento a estudiantes a través de tutorías y actividades asincrónicas.</t>
  </si>
  <si>
    <t>5. Entregar material de apoyo pedagógico a los estudiantes de 11º con orientaciones pedagógicas para favorecer el saber disciplinar y reforzar las áreas donde presentan menor desempeño.</t>
  </si>
  <si>
    <t>6. Realizar comités de seguimiento con operadores</t>
  </si>
  <si>
    <t>7.Realizar acompañamiento a las IED en el fortalecimiento de las competencias basicas</t>
  </si>
  <si>
    <t>8. Implementar acompañamiento especializado para el fortalecimiento del SIEE de las IED.</t>
  </si>
  <si>
    <t>9. Identificación de las instituciones a focalizar y necesidades de acompañamiento formativo.</t>
  </si>
  <si>
    <t>10. Conformación de las comunidades de aprendizaje en las áreas básicas del conocimiento.</t>
  </si>
  <si>
    <t>11. Realizar comités con las comunidades de aprendizaje para evaluar avances y realizar retroalimentación.</t>
  </si>
  <si>
    <t xml:space="preserve">12.Desarrollar proceso de remediación con estudiantes de 3º, 4º y 5º </t>
  </si>
  <si>
    <t>13. reforzar competencias básicas en estudiantes de grupos juveniles</t>
  </si>
  <si>
    <t>Implementación de matemáticas didácticas</t>
  </si>
  <si>
    <t>148 IED implementan la metodología de matemáticas didácticas</t>
  </si>
  <si>
    <t>1. Elaboración del plan de trabajo para la implementación del programa de matemáticas didácticas en las IED focalizadas.</t>
  </si>
  <si>
    <t>2. Realizar pruebas de medición para determinar el nivel de  gestión académica y procesos pedagógicos en docentes y directivos  de las IED focalizadas.</t>
  </si>
  <si>
    <t>3. Realizar evaluación para determinar el nivel de competencias de los estudiantes en relación con los DBA en el área de matemáticas.</t>
  </si>
  <si>
    <t>4. Desarrollar proceso de formación y acompañamiento para el mejoramiento de la capacidad instalada del método singapur en las IED focalizadas</t>
  </si>
  <si>
    <t>5.  Implementar plataforma para el seguimiento a los procesos formativos de docentes.</t>
  </si>
  <si>
    <t>6. Realizar comités con operador para verificar la ejecución del plan de trabajo del programa de matemáticas didácticas</t>
  </si>
  <si>
    <t>Fomento de la lectura y la escritura</t>
  </si>
  <si>
    <t>99 % de las IED implementan la metodología</t>
  </si>
  <si>
    <t>1. Elaboración de plan de alfabetización inicial para la implementación de Aprendamos Todos a Leer de 0° a 2° y el plan de acompañamiento a las IED en la estrategia Entre Libros en 3°a 9°.</t>
  </si>
  <si>
    <t xml:space="preserve">2. Formación de tutores y docentes en la estrategias: ATAL 0° a 2° </t>
  </si>
  <si>
    <t>3. Caracterización ATAL 0° a 2°</t>
  </si>
  <si>
    <t>4. Acompañamiento virtual y/o presencial a docentes y estudiantes (ATAL y  Entre Libros) semanales (nodos)</t>
  </si>
  <si>
    <t>5. Reuniones de seguimiento con operador, tutores y docentes para verificar la implementación de ATAL y Entre Libros</t>
  </si>
  <si>
    <t>Formación docente</t>
  </si>
  <si>
    <t>100% de las IED con acompañamiento formativo a docentes.</t>
  </si>
  <si>
    <t>1. Proyectar los procesos formativos que se realizarán durante el año para darle cumplimiento a los dispuesto en el  plan territorial de formación docente.</t>
  </si>
  <si>
    <t>2. Realizar formación pedagógica a docentes.</t>
  </si>
  <si>
    <t>3. Realizar formación a docentes en metodologías flexibles</t>
  </si>
  <si>
    <t>4. Realizar reuniones de seguimiento con el comité territorial de formación docente.</t>
  </si>
  <si>
    <t>Bienestar Docente</t>
  </si>
  <si>
    <t>100% de los docentes participan del proyecto de promoción del bienestar docente</t>
  </si>
  <si>
    <t>1. Conformación de equipo interdisciplinario de bienestar docente</t>
  </si>
  <si>
    <t>GAD-Bienestar docente</t>
  </si>
  <si>
    <t>2. Talleres y actividades de acompañamiento - Diversas temáticas de crecimiento personal y de promoción y prevención en salud-Esfera ocupacional</t>
  </si>
  <si>
    <t>3. Acompañamiento Psicosocial y emocional (individual y grupal)-esfera socioafectiva</t>
  </si>
  <si>
    <t>4. Actividades de Recreación y Cultura -juegos del magisterio y encuentro folclórico-esfera socioafectiva</t>
  </si>
  <si>
    <t>5. Encuentro de experiencias significativas y encuentro de directivos docentes- incentivos</t>
  </si>
  <si>
    <t>5. Desvinculación Laboral asistida- esfera personal</t>
  </si>
  <si>
    <t>6. Inducción y reinducción-Esfera ocupacional</t>
  </si>
  <si>
    <t>Ampliación y/o mejoramiento de la Infraestructura Educativa</t>
  </si>
  <si>
    <t>116 aulas construidas o con mejoramiento de infraestructura</t>
  </si>
  <si>
    <t>1. Realizar visitas diagnósticas a IEDs</t>
  </si>
  <si>
    <t>GEFI-Infraestructura</t>
  </si>
  <si>
    <t>2. Focalizar las IE a intervenir</t>
  </si>
  <si>
    <t>3. Supervisar la Compra de Predios</t>
  </si>
  <si>
    <t>4. Revisar Diseños y presupuestos</t>
  </si>
  <si>
    <t>5. Realizar seguimiento a las obras de construcción</t>
  </si>
  <si>
    <t>6. Realizar dotación de sedes educativas</t>
  </si>
  <si>
    <t>Construcción de APP Colegios</t>
  </si>
  <si>
    <t>0 IED intervenidos mediante alianzas público-privadas</t>
  </si>
  <si>
    <t>1. Realizar mesas de trabajo con el MEN</t>
  </si>
  <si>
    <t>Implementación de la jornada única</t>
  </si>
  <si>
    <t>44,501 estudiantes beneficiados con la jornada única</t>
  </si>
  <si>
    <t>1. Seleccionar los establecimientos educativos que ingresaran por primera vez a Jornada única o que incluyen nuevos niveles.</t>
  </si>
  <si>
    <t>2. Revisar los PEI de las IED focalizadas</t>
  </si>
  <si>
    <t>3. Realizar reuniones con comité de JU para verificar el estado del proceso para la implementación de la Jornada única y determinar acciones de mejora.</t>
  </si>
  <si>
    <t>Fortalecimiento dela convivencia escolar</t>
  </si>
  <si>
    <t>100% de las IED con ruta de atención integral para la convivencia escolar</t>
  </si>
  <si>
    <t>1. Organizar estrategia para el fortalecimiento de la RIA</t>
  </si>
  <si>
    <t>2. Acompañamiento virtual (redes de apoyo) y en alternancia (in situ) al 100% de las IED en la activación de la ruta de atención integral en el marco de la Ley 1620.</t>
  </si>
  <si>
    <t>3. Fortalecer el Comité Distrital de Convivencia Escolar de acuerdo con lineamientos técnicos del MEN desarrollo de competencias ciudadanas (emocionales) y ejercicio de derechos humanos, sexuales y reproductivos.</t>
  </si>
  <si>
    <t>4. Realizar mesas de trabajo y formación docente en promoción de la Convivencia escolar, desarrollo de competencias socioemocionales y prevención de situaciones psicosociales que afectan el ambiente escolar.</t>
  </si>
  <si>
    <t>5. Hacer seguimiento y asesoría en la implementación del Sistema de información Unificado de Convivencia Escolar (Plataforma SIUCE del MEN).</t>
  </si>
  <si>
    <t>50% de las IED
focalizadas participen en la
conformación de redes
interinstitucionales y familiares,
de apoyo y formación</t>
  </si>
  <si>
    <t>1. Planificar los procesos para promover la participación de las IEDs en la conformación de  redes interinstitucionales y familiares, de apoyo y formación</t>
  </si>
  <si>
    <t>2. Acompañamiento Familiar y Escuelas de Familia.</t>
  </si>
  <si>
    <t>3. Conformación de Red de Líderes estudiantiles que contribuyan en la promoción de la Convivencia Escolar, la prevención de situaciones convivenciales y la movilización de la comunidad educativa.</t>
  </si>
  <si>
    <t>4. Gestión de alianzas y articulación con entidades u organizaciones del sector público y privado, para implementar estrategias y proyectos que promuevan el desarrollo de competencias ciudadanas y ejercicio de derechos humanos.</t>
  </si>
  <si>
    <t>Implementación del plan de Bilingüismo en colegios públicos</t>
  </si>
  <si>
    <t>80 IED que implementan el proyecto de Bilingüismo</t>
  </si>
  <si>
    <t>1. Formular el plan de acción y teoría de cambios del plan soy bilingüe</t>
  </si>
  <si>
    <t>2. Realizar formación en lengua y metodología a  docentes de primaria de las IED focalizadas (English for teachers)</t>
  </si>
  <si>
    <t>3. Realizar formación en ELT a docentes de lengua extranjera</t>
  </si>
  <si>
    <t>4. Implementar proceso de enseñanza en primaria a niños de 3º, 4º y 5º</t>
  </si>
  <si>
    <t>5. Realizar intercambios culturales y clubes de conversación con los estudiantes de las IED focalizadas</t>
  </si>
  <si>
    <t>6. Realizar proceso de fortalecimiento en el idioma de ingles de los estudiantes de 11º  de las IED focalizadas</t>
  </si>
  <si>
    <t>7. Entrega de material didáctico para la exposición al idioma extranjero</t>
  </si>
  <si>
    <t>8. Realizar comités de seguimiento con operadores y equipo de asesores pedagógicos (Mentores) para revisar la ejecución del plan de acción</t>
  </si>
  <si>
    <t>Promoción de Educación, Tics, Cultura y Ambiente en las
IED</t>
  </si>
  <si>
    <t>20 IED impactadas  con la
promoción de la cultura y el ambiente</t>
  </si>
  <si>
    <t>1.Formular estrategia de educación ambiental 2021</t>
  </si>
  <si>
    <t>2. Selección de IED para implementación del programa de educación ambiental</t>
  </si>
  <si>
    <t>3. Realizar caracterización ambiental de las 20 IED focalizadas.</t>
  </si>
  <si>
    <t>4. Elaboración de huerta escolares en la IED focalizadas.</t>
  </si>
  <si>
    <t>5. Implementar procesos formativos en educación ambiental y medio ambiente.</t>
  </si>
  <si>
    <t>6. Adelantar acciones de embellecimiento e instalación de murales de las IED</t>
  </si>
  <si>
    <t>7. Realizar foro etnoeducativo</t>
  </si>
  <si>
    <t>8. Implementar la fase de memoria caribe en las IED focalizadas</t>
  </si>
  <si>
    <t xml:space="preserve">9. Realizar comités de seguimiento con operadores </t>
  </si>
  <si>
    <t>7 niños por computador</t>
  </si>
  <si>
    <t xml:space="preserve">1. Realizar invetarios de los equipos de cómputo en las IEDs </t>
  </si>
  <si>
    <t>GEFI-Modernización</t>
  </si>
  <si>
    <t>2. Gestionar donaciones y/o adquisición de Equipos para las IEDs</t>
  </si>
  <si>
    <t>Proyecto de vida</t>
  </si>
  <si>
    <t>Fortalecimiento y continuidad de la doble titulación</t>
  </si>
  <si>
    <t>151 IED que ofrecen doble titulación a sus estudiantes.</t>
  </si>
  <si>
    <t>1. Seleccionar propuestas presentadas por parte de ETDH</t>
  </si>
  <si>
    <t>2. Socializar con rectores la estrategia de articulación con la media</t>
  </si>
  <si>
    <t>3. Realizar registro de los estudiantes con la Institución seleccionada</t>
  </si>
  <si>
    <t xml:space="preserve">4. Realizar comité de seguimiento a la parte académica y  asistencia </t>
  </si>
  <si>
    <t>Universidad al barrio</t>
  </si>
  <si>
    <t xml:space="preserve">1000 estudiantes beneficiados con el proyecto de universidad al barrio </t>
  </si>
  <si>
    <t>1. Socializar con los rectores de las IED escogidas para ser sede</t>
  </si>
  <si>
    <t>2. Seleccionar programas de formación Técnica profesional pertinentes con el mercado laboral</t>
  </si>
  <si>
    <t>3. Realizar convocatoria de los estudiantes egresados de las IED 2019 Y 2020 de acuerdo a los cupos asignados por IES</t>
  </si>
  <si>
    <t>4. Realizar caracterización de estudiantes</t>
  </si>
  <si>
    <t>100% de población atendida caracterizada de acuerdo con el grupo poblaciónal al que pertenecen (etnia, afros, rom, víctimas, en condición de discapacidad, entre otros)</t>
  </si>
  <si>
    <t>5. Realizar informes periódicos para verificar el avance del cumplimiento de las metas según el plan de desarrollo</t>
  </si>
  <si>
    <t>150 de cupos asignados  a grupos afrocolombianos, negros raizales o palenqueros.</t>
  </si>
  <si>
    <t>Fomento a la educación superior</t>
  </si>
  <si>
    <t>8000 estudiantes beneficiados  con programas
de educación superior que se
ofrece por las diferentes
instituciones</t>
  </si>
  <si>
    <t>1. Enviar oficios a las IES solicitando bases de datos de matriculados en 2021</t>
  </si>
  <si>
    <t>2. Realizar cruce de bases de datos enviadas por las IES con la de egresados IED 2019 y 2020</t>
  </si>
  <si>
    <t>3. Enviar correos masivos con las diferentes ofertas de educación superior</t>
  </si>
  <si>
    <t>4. Construir base de datos de estudiantes de grado 11 de las 154 IED</t>
  </si>
  <si>
    <t>Apoyo nueva sede universidad distrital</t>
  </si>
  <si>
    <t xml:space="preserve">100% de la gestión de
acompañamiento realizada
con la Universidad Distrital </t>
  </si>
  <si>
    <t>1. Solicitar informes de matriculados por nivel de formación, sede y graduados.</t>
  </si>
  <si>
    <t>SECRETARÍA DE EDUCACIÓN</t>
  </si>
  <si>
    <t>SOY EQUITATIVA</t>
  </si>
  <si>
    <t>EDUCACIÓN</t>
  </si>
  <si>
    <t>Desarrollo de la evaluación de desempeño laboral del 100% del personal a cargo</t>
  </si>
  <si>
    <t>Evaluar el desempeño de los funcionarios a cargo en los cortes estipulados y definición de los nuevos compromisos</t>
  </si>
  <si>
    <t>GEFI- GESTIÓN ORGANIZACIONAL</t>
  </si>
  <si>
    <t>Enviar los resultados de la evaluación en los tiempos establecidos, así como los compromisos establecidos para la vigencia actual</t>
  </si>
  <si>
    <t>100% del reporte de las novedades del personal docente</t>
  </si>
  <si>
    <t>Reportar las novedades del personal docente .</t>
  </si>
  <si>
    <t xml:space="preserve">100% de los traslados solicitados por docentes y docentes directivos del distrito </t>
  </si>
  <si>
    <t xml:space="preserve">Ejecutar los traslados solicitados por Docentes y Directivos Docentes del Distrito. </t>
  </si>
  <si>
    <t>100% de las actuaciones administrativas allegadas a la secretaría de Educación</t>
  </si>
  <si>
    <t xml:space="preserve">Elaborar las actuaciones administrativas allegas a la secretaría de Educación. </t>
  </si>
  <si>
    <t>Liquidar el 100% de la nómina de planta personal docente</t>
  </si>
  <si>
    <t>Liquidar la nómina de planta personal docente de acuerdo a los tiempos establecidos en el cronograma</t>
  </si>
  <si>
    <t>Elaborar el 100% de las certificaciones laborales de personal docente y directivo docente</t>
  </si>
  <si>
    <t>Elaborar oportunamente as certificaciones laborales de la planta de personal Docente y Directivo Docente adscritos a la Secretaría de Educación</t>
  </si>
  <si>
    <t>Elaborar el 100% de los ascensos de escalafón y reubicación de Docentes de entes oficiales y privados, según lo requieran los docentes.</t>
  </si>
  <si>
    <t>Elaborar los ascensos de escalafón y reubicación de Docentes de entes oficiales y privados, según lo requieran los docentes.</t>
  </si>
  <si>
    <t>Elaborar el 100% de las resoluciones de las prestaciones Sociales de Docentes y Directivos Docentes.</t>
  </si>
  <si>
    <t>Elaborar las resoluciones de las prestaciones Sociales de Docentes y Directivos Docentes.</t>
  </si>
  <si>
    <t>Componente 6. Iniciativas Adicionales Plan Anticorrupción</t>
  </si>
  <si>
    <t>Certificado de curso realizado por promotores éticos</t>
  </si>
  <si>
    <t>Realizar  Curso virtual de Integridad, Transparencia y Lucha contra la Corrupción</t>
  </si>
  <si>
    <t>PROMOTORES ETICOS - GESTION ORGANIZACIONAL</t>
  </si>
  <si>
    <t>12 reuniones en el año</t>
  </si>
  <si>
    <t xml:space="preserve">Desarrollo de reuniones mensuales de los promotes éticos </t>
  </si>
  <si>
    <t xml:space="preserve"> 4 jornadas de sensibilización realizadas  </t>
  </si>
  <si>
    <t>Jornada de sensibilización sobre principios y valores eticos obligatoria en la entidad</t>
  </si>
  <si>
    <t>4 pausas éticas realizada</t>
  </si>
  <si>
    <t>Realizar una pausa ética por dependencia</t>
  </si>
  <si>
    <t>11 mensajes al año enviados a través de los medios de comunicación e información de la Alcaldía Distrital</t>
  </si>
  <si>
    <t>Realizar mensajes alusivos a nuestro Codigo de Integridad y a la tematica Conflicto de Interes, para ser publicados y socializados en la entidad con el apoyo de la Secretaría de Comunicaciones del Distrito.</t>
  </si>
  <si>
    <t>1 celebración</t>
  </si>
  <si>
    <t>Celebración de la SEMANA DE LA INTEGRIDAD</t>
  </si>
  <si>
    <t>3 reportes de avances</t>
  </si>
  <si>
    <t>Realizar reportes de avances de las acciones éticas realizadas durante la vigencia por parte de los promotores éticos de la entidad.</t>
  </si>
  <si>
    <t xml:space="preserve">Desarrollo del 100% de los proyectos </t>
  </si>
  <si>
    <t>Elaborar MGA a los proyectos a desarrollar durante la vigencia 2022</t>
  </si>
  <si>
    <t>GEFI - PLANEACIÓN</t>
  </si>
  <si>
    <t>100% de la formulacion del plan operativo anual de inspeccion y vigilancia</t>
  </si>
  <si>
    <t>Formulación del Plan Operativo Anual de Inspección y Vigilancia</t>
  </si>
  <si>
    <t>INSPECCION, VIGILANCIA Y CONTROL</t>
  </si>
  <si>
    <t>10z% al seguimiento del cumplimiento de las actividades del plan operativo anual de inspección y vigilancia</t>
  </si>
  <si>
    <t>Seguimiento al cumplimiento de las actividades del Plan Operativo Anual de Inspección y Vigilancia</t>
  </si>
  <si>
    <t xml:space="preserve">Política de Gestión Presupuestal y Eficiencia del Gasto Público </t>
  </si>
  <si>
    <t>100% de los servicios públicos gestionados en la IEDs</t>
  </si>
  <si>
    <t>Solicitar ordenes para instalación de servicios públicos en las IEDs</t>
  </si>
  <si>
    <t>GEFI-PLANEACIÓN</t>
  </si>
  <si>
    <t>Atender solicitudes de reparación, adecuaciones y/o reconexión de servicios presentadas por las IEDS</t>
  </si>
  <si>
    <t>Revisar la facturación de las empresas prestadoras de servicios públicos.</t>
  </si>
  <si>
    <t>100% de los Fondos de Servicios educativos reciben acompañamiento y monitoreo.</t>
  </si>
  <si>
    <t>Actualizar por medio de circular a los directivos docente y rectores sobre las normativas que afecten el manejo contable de las IEDs</t>
  </si>
  <si>
    <t>Elaborar comunicaciones dirigidas a los rectores de las IEDs para el manejo de los Fondos de Servicios Educativos</t>
  </si>
  <si>
    <t>Realizar visitas a cada uno de los Fondos de Servicios Educativos</t>
  </si>
  <si>
    <t>Revisar y consolidar los informes contables y financieros de las IEDs para contabilidad</t>
  </si>
  <si>
    <t>2. Dimensión: Direccionamiento Estratégico y Planeación</t>
  </si>
  <si>
    <t>100% de respuesta oportuna del requerimiento de los ciudadanos</t>
  </si>
  <si>
    <t>Dar respúesta oportuna a los requerimientos de los ciudadanos.</t>
  </si>
  <si>
    <t>enero de 2021</t>
  </si>
  <si>
    <t>diciembre de 2021</t>
  </si>
  <si>
    <t>100% de respuestas oportunas a las solicitudes de referendacion de establecimientos educativos</t>
  </si>
  <si>
    <t>Dar respuesta oportuna a las solicitudes de refrendación de establecimientos educativos legalizados en Barranquilla</t>
  </si>
  <si>
    <t>100% de respuestas oportunas a las solicitudes de certificaciones  académicos de establecimientos cerrados y que libros se encuentran en la SED</t>
  </si>
  <si>
    <t>Dar respuesta oportuna a las solicitudes de certificados académicos de establecimientos cerrados y que los libros se encuentran en la SED</t>
  </si>
  <si>
    <t>100% de respuestas oportunas a las solicitudes de existencia y representación de instituciones eductivas privadas legalizadas en Barranquilla</t>
  </si>
  <si>
    <t>Dar respuesta oportuna a las solicitudes de existencia y representación de instituciones educativas privadas legalizadas en Barranquilla.</t>
  </si>
  <si>
    <t>100% de respuesta oportunda a solicitudes de duplicado de diplomas de IED cerradas y cuyo libros se encuentran en SED</t>
  </si>
  <si>
    <t>Dar respuesta oportuna a solicitudes de duplicado de diplomas de instituciones educativas cerradas y cuyos libros académicos se encuentren en la SED</t>
  </si>
  <si>
    <t>100% de respuesta oportuna a quejas presentadas por comunidad</t>
  </si>
  <si>
    <t>Dar respuesta oportuna a las quejas presentadas por la comunidad</t>
  </si>
  <si>
    <t>100% de respuestas oportunas a las solicitudes de licencia  de funcionamiento (privados y ETDH)  reconocimiento oficial(oficilaes) y sus modificaciones o registro de novedad.</t>
  </si>
  <si>
    <t>Dar respuesta oportuna a las solicitudes de licencia  de funcionamiento (privados y ETDH)  reconocimiento oficial(oficilaes) y sus modificaciones o registro de novedad.</t>
  </si>
  <si>
    <t>Expedir el 100% de acto administrativo de clausura a los establecimientos educativos que funcionen sin licencia de funcionamiento.</t>
  </si>
  <si>
    <t>Expedir acto administrativo de clausura a los establecimientos educativos que funcionen sin licencia de funcionamiento.</t>
  </si>
  <si>
    <t>Expedir el 100% las Resoluciones de clasificación de regimen y autorización de tarifas en matrícula y pensiones a instituciones educativas privadas legalizadas en Barranquilla.</t>
  </si>
  <si>
    <t>Expedir las Resoluciones de clasificación de regimen y autorización de tarifas en matrícula y pensiones a instituciones educativas privadas legalizadas en Barranquilla.</t>
  </si>
  <si>
    <t>mayo de 2021</t>
  </si>
  <si>
    <t>Impartir orientaciones ministeriales al 100% de las instituciones educativas formales y de educación para el Trabajo y el Desarrollo Humano, oficiales y privadas.</t>
  </si>
  <si>
    <t>Impartir orientaciones ministeriales a las instituciones educativas formales y de educación para el Trabajo y el Desarrollo Humano, oficiales y privadas.</t>
  </si>
  <si>
    <t>Ejecutar las actividades de orientación, información y asesoría a los ciudadanos sobre la importancia y utilización del sistema de atención al ciudadano SAC en línea.( Encuestas- Instructivos )</t>
  </si>
  <si>
    <t>Realizar asesorías y acompañamiento in situ para garantizar la prestación del servicio educativo.</t>
  </si>
  <si>
    <t>Expedir las sanciones motivadas a establecimientos que incumplan o tengan conductas sancionables.</t>
  </si>
  <si>
    <t>Atención al 100% de las solicitudes realizadas por oficinas de la Secretaría Distrital de Educación, de acuerdo a la competencia de IVC</t>
  </si>
  <si>
    <t>Realizar vigilancia a las instituciones educativas objeto de inspección a solicitud de otras oficinas de la SED.</t>
  </si>
  <si>
    <t>Realizar una medición periodica</t>
  </si>
  <si>
    <t>Realizar mediciones de la satisfacción de los usuarios</t>
  </si>
  <si>
    <t>GEFI - ATENCIÓN AL CIUDADANO</t>
  </si>
  <si>
    <t>Tabular y analizar los resultados</t>
  </si>
  <si>
    <t>100% de respuestas oportunamente atendida</t>
  </si>
  <si>
    <t>Dar respuesta oportuna  a los requerimientos, de los ciudadanos</t>
  </si>
  <si>
    <t>1500 docentes de las IED sensibilizados con el uso y utilización del los servicios de trámites en línea a través del SAC.</t>
  </si>
  <si>
    <t>100% de PQR recibidas y radicadas en el sistema de atención al ciudadano SAC</t>
  </si>
  <si>
    <t>Recibir,organizar y clasificar la correspondencia que se recibe a cada una de las oficinas de la Secretaría y facilitar su conservación.</t>
  </si>
  <si>
    <t>100% de la respuesta a la correspondencia recibida</t>
  </si>
  <si>
    <t>Contestar, organizar y tramitar la correspondencia recibida para facilitar su conservación</t>
  </si>
  <si>
    <t>DESPACHO</t>
  </si>
  <si>
    <t>Política de Racionalización de Trámites</t>
  </si>
  <si>
    <t>Mantener actualizada la información del 100% de los trámites a cargo</t>
  </si>
  <si>
    <t>Realizar los reportes periodicos de los trámites a cargo</t>
  </si>
  <si>
    <t>ATENCIÓN AL CIUDADANO</t>
  </si>
  <si>
    <t>Mantener actualizado la descripción de los trámites a cargo en el SUIT</t>
  </si>
  <si>
    <t>3 informes de seguimiento de los trámites y OPAS</t>
  </si>
  <si>
    <t>Revisión e identificación de los trámites ofrecidos por la entidad y que no se encuentran en el SUIT, para proponerlos ante el DAFP para su inscripción en el SUIT.</t>
  </si>
  <si>
    <t xml:space="preserve">Continuar con la actualización de la base de datos de los tramites y OPAS a través del seguimiento a los planes de acción </t>
  </si>
  <si>
    <t xml:space="preserve">Identificar los trámites potenciales a racionalizar teniendo en cuenta la información suministrada en los formatos de seguimiento y socializarlos con las dependencias en el informe trimestral </t>
  </si>
  <si>
    <t>100% de las instituciones educativas oficiales realizaron rendición de cuentas a su comunidad</t>
  </si>
  <si>
    <t>Ejercer Inspección, Vigilancia y Control en la entrega de la rendición de cuentas, de acuerdo al acto administrativo expedido por la oficina de  Gestión Estratégica</t>
  </si>
  <si>
    <t>julio de 2021</t>
  </si>
  <si>
    <t>IVC</t>
  </si>
  <si>
    <t>Política de Gobierno Digital</t>
  </si>
  <si>
    <t>100% de la recepcion de solicitudes de mantenimiento de hardware</t>
  </si>
  <si>
    <t>Recepción de solicitudes de mantenimiento de Hardware</t>
  </si>
  <si>
    <t>GEFI - MODERNIZACIÓN</t>
  </si>
  <si>
    <t>100% de mantenimiento preventivo y correctivo de hardware</t>
  </si>
  <si>
    <t>Elaboración de plan de mantenimiento preventivo y correctivo de hardware</t>
  </si>
  <si>
    <t>100% Seguimiento al plan de mantenimiento de hardware</t>
  </si>
  <si>
    <t>Seguimiento al plan de mantenimiento de hardware</t>
  </si>
  <si>
    <t>Creación de claves y usuarios al 100% funcionarios de la Secretaria que lo soliciten</t>
  </si>
  <si>
    <t>Creación de claves y usuarios a los funcionarios de la Secretaria</t>
  </si>
  <si>
    <t>Difusión del 100% de correos masivos solicitados</t>
  </si>
  <si>
    <t>Difusión de correos masivos</t>
  </si>
  <si>
    <t>Desarrollo y mantenimiento del 100% de software</t>
  </si>
  <si>
    <t>Desarrollo y mantenimiento de software</t>
  </si>
  <si>
    <t>3. Dimensión: Gestión con valores para resultados</t>
  </si>
  <si>
    <t>4. Dimensión: Evaluación de resultados</t>
  </si>
  <si>
    <t>Diligenciar el formato de seguimiento de plan de acción para verificar el avance de las metas y actividades</t>
  </si>
  <si>
    <t>GEFI - GESTIÓN ORGANIZACIONAL</t>
  </si>
  <si>
    <t>Mantener y conservar los documentos de la dependencia de acuerdo con las tablas de retención documental</t>
  </si>
  <si>
    <t>Vigilar la implementación de la normativa vigente para archivo en cada una de las oficinas.</t>
  </si>
  <si>
    <t>Mantener actualizada la publicaciones en la pagina WEB según matriz de transparencia.</t>
  </si>
  <si>
    <t>Revisar y actualizar la información  de su competencia publicada en la pagina WEB</t>
  </si>
  <si>
    <t>Velar que la información de su competencia publicada en la pagina WEB cumpla con los lineamientos de publicación de la Matriz de Transparencia</t>
  </si>
  <si>
    <t>Componente 5: Transparencia y Acceso de la Información</t>
  </si>
  <si>
    <t>Registro de Activos de Información e indice de información clasificada y reservada actualizada en un 100%</t>
  </si>
  <si>
    <t>Mantener actualizado los instrumentos de gestión de la información: registro de activos de información e indice de información clasificada y reservada</t>
  </si>
  <si>
    <t>Política Gestión del Conocimiento y la Innovación</t>
  </si>
  <si>
    <t>Diligenciamiento del 100% del instrumento teniendo en cuenta los lineamientos establecidos</t>
  </si>
  <si>
    <t>Registrar y documentar las lecciones aprendidas en la dependencia, de acuerdo con el formato suministrado por la Gerencia de Control Interno</t>
  </si>
  <si>
    <t>Mantener actualizados el 100% de los procedimientos y formatos del proceso</t>
  </si>
  <si>
    <t>Impulsar los ajustes necesarios a los formatos y procedimientos de manera que estén alienados a las políticas y normas vigentes</t>
  </si>
  <si>
    <t>Publicación en ISOLUCION</t>
  </si>
  <si>
    <t>Aplicación del 100% de la metodología de Administración de Riesgos y Oportunidades</t>
  </si>
  <si>
    <t xml:space="preserve">Realizar seguimiento periodico a los controles y riesgos de su compentencia </t>
  </si>
  <si>
    <t>Realizar seguimiento periodico a las acciones para abordar oportunidades de su competencia</t>
  </si>
  <si>
    <t>Componente 1. Administración riesgos de corrupción del Plan Anticorrucpción</t>
  </si>
  <si>
    <t>100% de las dependencias que han realizado monitoreo y revisión al mapa de riesgos de corrupción</t>
  </si>
  <si>
    <t>Realizar cada cuatro meses monitoreo y revisión de la matriz de riesgos de corrupción por parte de los procesos</t>
  </si>
  <si>
    <t xml:space="preserve">100% de las dependencias requeridas por la Gerencia de Control Interno de Gestión con plan de mejoramiento </t>
  </si>
  <si>
    <t>Elaboración de plan de mejoramiento, a fin de mitigar las debilidades evidenciadas durante el cumplimiento del mapa</t>
  </si>
  <si>
    <t>Control del riesgo: Recibir beneficios económicos para agilizar o priorizar un trámite o servicio</t>
  </si>
  <si>
    <t xml:space="preserve">1.CAPACITACION A FUNCIONARIOS Y CONTRATISTAS SOBRE LOS ESTATUTOS DE LA ENTIDAD: El Promotor ético gestionará y coordinará ,anualmente, la capacitaión sobre Código de Buen gobierno, Código disciplinario y Código de Integridad, con el in de que los funcionarios y contratistas tengan conocimiento de los mismos y cumplan con los estatutos de entidad. </t>
  </si>
  <si>
    <t>2.  FORTALECIMIENTO DE LA GESTION ETICA EN EL PROCESO: La Promotora ética implementará los planes de mejoramiento a través del desarrollo de estrategias pedagógicas - comunicativas consignadas en el cronogrma previsto para ello</t>
  </si>
  <si>
    <t>.3.  Realizar  mensualmente, análisis de vencimiento de términos a PQRS e implementará acciones tendientes a eliminar las causas de incumplimientos se los términos de respuesta.</t>
  </si>
  <si>
    <t>En enero se recibieron 740 BRQ
En febrero se recibieron 762 BRQ
En marzo se recibieron 842 BRQ para un total de 2344 requerimientos.
Se encuentran por responder 7, 32 y 5 de cada mes, para un total de 44.  Alcanzando un porcentaje de cumplimiento del 88%</t>
  </si>
  <si>
    <t>En enero se recibieron y expidieron 58
Febrero 63
marzo 99 para un total de 220 refrendaciones, todas atendidas</t>
  </si>
  <si>
    <t>En enero se radicaron 164 solicitudes
En febrero se radicaron 190 solicitudes
En marzo se radicaron 238 solicitudes.  
Faltan por responder 7 de enero, 32 de febrero y 5 de marzo para un total de 44 solicitudes por responder.
El logro alcanzado es de 44/592= 74%</t>
  </si>
  <si>
    <t>Se recibieron y repondieron 4 en enero, 5 en febrero y 3 en marzo</t>
  </si>
  <si>
    <t>Se recibieron y respondieron 1 en enero, 1 en febrero y 1 en marzo</t>
  </si>
  <si>
    <t>Se recibieron y atendieron 48 queja en enero, 93 en febrero y 43 en marzo</t>
  </si>
  <si>
    <t>ETDH:  Solicitudes de renovación=13
Modificación a la licencia=2
Registro de nuevos programas=7
Solicitud de licencia nueva= 2
FORMAL PRIVADO: Modificación a la licencia=13</t>
  </si>
  <si>
    <t>No se han detectado establecimientos para clausura</t>
  </si>
  <si>
    <t>En enero no se expidieron, en febrero se respondieron 9 recursos de reposición y en marzo se emitieron 61 resoluciones de costos a colegios que no habían reportado la autoevaluación, en el mismo mes se respondieron 7 recursos de reposición.</t>
  </si>
  <si>
    <t>En enero se emitió la circular 0009 del 25 de enero dando orientaciones a ETDH; en febrero la circular 0014 del 10 de febrero dando orientaciones a PRIVADOS y en marzo la circular 0017 del 23 de febrero dando orientaciones a los Oficiales.</t>
  </si>
  <si>
    <t>Se creó un grupo de difusión donde se comparte el instructivo para realizar la radicación virtual al SAC.  También se incluyó en las circulares arriba señaladas las indicaciones para la radicación.</t>
  </si>
  <si>
    <t>En enero se realizaron 51 visitas de verificación a establecimientos educativos privados  para la implementación del esquema de alternancia. En febrero a 52 privados formales y 1 ETDH, y en marzo a 42 privados formales y 16 ETDH</t>
  </si>
  <si>
    <t>No se realizaron sanciones, se está en el debido proceso.</t>
  </si>
  <si>
    <t>En el mes de marzo la Oficina de Gestión Administrativa Docente, solicitó acompañamiento en el estudio de planta de oficiales para otorgar horas extras a 6 IED, y la misma Oficina reportó a 183 establecimientos educativos privados para control por no presentar la protocolización.</t>
  </si>
  <si>
    <t>Las fechas establecidas para la presentación de los informes semestrales no corresponden a este primer trimestre.</t>
  </si>
  <si>
    <t>Se emitió la Resolución No. 0814 del 17 de febrero de 2021 adoptando el POAIV 2021</t>
  </si>
  <si>
    <t xml:space="preserve">El seguimiento está programado para abril de 2021, sin embargo, se han alcanzado a revisar 16 establecimientos educativos en el mes de marzo de 2021.  </t>
  </si>
  <si>
    <t xml:space="preserve">1. Realizar seguimiento de matrícula a los Establecimientos Educativos Oficiales mediante certificaciones de matrícula </t>
  </si>
  <si>
    <t>2. Realizar auditoría de matrícula a las IED</t>
  </si>
  <si>
    <t xml:space="preserve">1.12 AVANCE DE LA META DEL PROYECTO A LA FECHA DE CORTE DEL SEGUIMIENTO </t>
  </si>
  <si>
    <t>1.13 PORCENTAJE DE AVANCE AL DESARROLLO DE LAS ACTIVIDADES</t>
  </si>
  <si>
    <t>Auditoria pospuesta para por emergencia de covid-19</t>
  </si>
  <si>
    <t>Prestación de servicios educativos para la vigencia 2021, por la modalidad de prestación del servicio educativo a poblaciones vulnerables del Distrito de Barraquilla.</t>
  </si>
  <si>
    <t>15.468 estudiantes atendidos en las 3 modalidades - 17 contratos (20 contratos en 2020)</t>
  </si>
  <si>
    <t>Concesión del servicio educativo a los estudiantes</t>
  </si>
  <si>
    <t>Prestación de servicios educativos para la vigencia 2021 a población vulnerable del Distrito de Barraquilla, por la modalidad de contratación para la promoción e implementación de estrategias de desarrollo pedagógico con iglesias y confesiones religiosas</t>
  </si>
  <si>
    <t>Proyecto suspendido por emergencia de covid-19</t>
  </si>
  <si>
    <t>Prestación de servicios de apoyo a Instituciones oficiales del Distrito de Barranquilla focalizadas que atiendan estudiantes con discapacidad auditiva, visuales y sordoceguera, para el fortalecimiento de los procesos de enseñanza y aprendizaje.</t>
  </si>
  <si>
    <t>Prestación de servicios profesionales a la Secretaría Distrital de Educación en los procesos de educación inclusiva pertinente y de calidad a estudiantes con discapacidad y con capacidades y/o talentos excepcionales que requieren apoyo académico especial, focalizados, matriculados en instituciones educativas oficiales del Distrito de Barranquilla.</t>
  </si>
  <si>
    <t>Prestación del servicio público de educación a través de las Instituciones Educativas oficiales</t>
  </si>
  <si>
    <t>01/01/2021</t>
  </si>
  <si>
    <t>31/12/2021</t>
  </si>
  <si>
    <t>Valor ejecuta a corte 31 de Marzo de 2021</t>
  </si>
  <si>
    <t>GESTION ADMINISTRATIVA</t>
  </si>
  <si>
    <t>758  Novedades ingresadas al sistema. (Enero 145, febrero 405, marzo 208)</t>
  </si>
  <si>
    <t>39 Traslados realizados</t>
  </si>
  <si>
    <t>Se liquidaron en el trimestre: 6 (seis) nominas correspondiente a Salarios (ICLD y SGP), 2 (dos) Nominas correspondiente a Cesantias (ICLD y SGP) y 2 (dos) nominas correspondiente a certificados de Ingresos y Retenciones (ICLD y SGP).</t>
  </si>
  <si>
    <t>Se elaboran 1.872 certificados. (Enero 685, febrero 572, marzo 619)</t>
  </si>
  <si>
    <t>Se elaboraron en Enero 134, febrero 379 y marzo 235.</t>
  </si>
  <si>
    <t>853 Trámites de prestaciones sociales y economicas</t>
  </si>
  <si>
    <t>Convenio Macro 1062 de 2015 (suscrito entre el MEN y el Munincipio de Barranquilla)
Obejtivo: Anuar espuerzos para el desarrollo de las gestiones necesarias que posibiliten el cumplimiento del plan nacional de infraestructura educativa en el marco de la politica publica de jornada unica</t>
  </si>
  <si>
    <t>Objetivo :Construcción De La Fase 1 De La Institución Educativa Nuevo Bosque En La Ciudad De Barranquilla"</t>
  </si>
  <si>
    <t>Ejecución De Estudios, Diseños, Construcción Y Puesta En Funcionamiento De Un Colegio Y Un Centro De Desarrollo Infantil – Cdi Ubicados En La Urbanizacion Las Gardenias II En El Distrito De Barranquilla, Departamento Del Atlántico.</t>
  </si>
  <si>
    <t>Actividad Suspendida</t>
  </si>
  <si>
    <t>012020000675. Suministro de raciones industrializadas para la población beneficiada del programa de alimentación escolar en las jornadas  regular y única de acuerdo a los lineamientos del Programa de Alimentación Escolar en las instituciones educativas del distrito de barranquilla Grupo 3</t>
  </si>
  <si>
    <t>Se realizaran las adiciones y prorrogas a las que hubiere lugar. e realizo otrosi al contrato en virtud de la declaración de emergencia, y de las indicaciones y reglamentaciones impartidas por el gobierno nacional a traves de las circulares 006 y 007 de 2020 emitidas por la Unidad Administrativa Especial de Alimentación Escolar Alimentos para Aprender.</t>
  </si>
  <si>
    <t>012020000954. Suministro de meriendas para la población beneficiada del programa de alimentación escolar en las jornadas  regular y única de acuerdo a los lineamientos del Programa de Alimentación Escolar en las Instituciones Educativas del Distrito de Barranquilla</t>
  </si>
  <si>
    <t>Se realizaran las adiciones y prorrogas a las que hubiere lugar. Contrato suspendido en virtud de la emergencia declarada por el coronavirus</t>
  </si>
  <si>
    <t>012020000765. Suministro de complemento jornada mañana/tarde almuerzos y raciones industrializadas para la población beneficiada del programa de alimentación escolar en las jornadas  regular y única de acuerdo a los lineamientos del Programa de Alimentación Escolar en las Instituciones Educativas del Distrito de Barranquilla Grupo 1</t>
  </si>
  <si>
    <t>012020000766. Suministro de complemento jornada mañana/tarde almuerzos y raciones industrializadas para la población beneficiada del programa de alimentación escolar en las jornadas  regular y única de acuerdo a los lineamientos del Programa de Alimentación Escolar en las Instituciones Educativas del Distrito de Barranquilla Grupo 2</t>
  </si>
  <si>
    <t>012020000764. Suministro de raciones industrializadas para la población beneficiada del programa de alimentación escolar en las jornadas  regular y única de acuerdo a los lineamientos del Programa de Alimentación Escolar en las instituciones educativas del distrito de barranquilla Grupo 4</t>
  </si>
  <si>
    <t>N/A</t>
  </si>
  <si>
    <t>Se realizaron 147encuestas durante el periodo</t>
  </si>
  <si>
    <t>Se han recibido en total 11,465 PQR vía web en el año.  con un porcentaje de cumplimiento de 97%</t>
  </si>
  <si>
    <t>se han recibido en total 11,465 PQR vía web en el año.  con un porcentaje de cumplimiento de 97%</t>
  </si>
  <si>
    <t>Se reporto totalmente la información en el aplicativo SUIT- gestión de datos de operación</t>
  </si>
  <si>
    <t>Se reporto totalmente la información en el aplicativo SUIT</t>
  </si>
  <si>
    <t>Se realizó la verificacion de trámites ofrecidos en la página de la alcaldía y faltantes en SUIT los cuales serán propuestos para el periodo 2021</t>
  </si>
  <si>
    <t>Se envío correo a los jefes de oficina recordando evaluar los funcionarios a su cargo y establecer los nuevos  compromisos.</t>
  </si>
  <si>
    <t>Se envío correo a los jefes de oficina recordando la fecha limites establecidas para el envío de la información.</t>
  </si>
  <si>
    <t xml:space="preserve">Se realizó curso virtual </t>
  </si>
  <si>
    <t>Asistencia a dos reuniones éticas (Febrero - Marzo)</t>
  </si>
  <si>
    <t>En inducción del SGC 12 de Marzo 2021  se realizó sensibilización de los principios y valores éticos de la entidad a los funcionarios nuevos.</t>
  </si>
  <si>
    <t>Se realizó cronograma de actividades éticas para el 2021 donde se tienes planificado la realización de las pausas.</t>
  </si>
  <si>
    <t>Se ha enviado 3 mensajes éticos a tráves de whatsapp</t>
  </si>
  <si>
    <t>El día de la integridad se celebra durante el mes de septiembre</t>
  </si>
  <si>
    <t>Se realizará informe terminado el cuatrimestre de las actividades.</t>
  </si>
  <si>
    <t>Se elaboró y envío a control interno suscripción del plan de mejoramiento correspondiente a la vigencia 2021
Se realiza seguimiento a las actividades propuestas.</t>
  </si>
  <si>
    <t>Se realizó revisión al cumplimiento de las tablas de retención e inventario documental a las  diferentes dependencias de la SED con el acompañamiento de un funcionario de gestión documental de la alcaldía.</t>
  </si>
  <si>
    <t>Revisión de la información contenida en la pagina web</t>
  </si>
  <si>
    <t>El equipo de gestión organizacional revisó las matrices de activos de información y la de índice de información clasificada y reservada, para luego ser valorada con los diferentes procesos de la SED</t>
  </si>
  <si>
    <t>El equipo de gestión organizacional reviso las matrices de activos de información y la de índice de información clasificada y reservada, para luego ser valorada con los diferentes procesos de la SED</t>
  </si>
  <si>
    <t>Se recibio la información de control interno sobre el formato digital</t>
  </si>
  <si>
    <t>Durante las visitas  trimestral a los procesos se indica  si tienen que actualizar algún formato a o procedimiento.
Se tiene actualizado los formatos solicitados por las dependencias.</t>
  </si>
  <si>
    <t>Se enviaron los formatos para aprobación de control interno de gestión los cuales ya fueron aprobados. Y cargados en el sistema.</t>
  </si>
  <si>
    <t>Actulizado y aprobado el mapa de riesgo según lo sugerido por la gerencia de control interno de gestión - Se realizó seguimiento trimestral a los controles establecidos en el mapa de riesgos.</t>
  </si>
  <si>
    <t>Revisón trimestral a la matriz de oportunidades con los procesos de la SED</t>
  </si>
  <si>
    <t>Actaulizado y aprobado el mapa de riesgo según lo sugerido por la gerencia de control interno de gestión - Se realizó seguimiento trimestral a los controles establecidos en el mapa de riesgos.</t>
  </si>
  <si>
    <t>Elaboración y envío de suscripción del plan de mejoramiento a la gestión 2021.
Seguimiento trimestral a las actividades del plan de mejoramiento a la gestión.</t>
  </si>
  <si>
    <t>En inducción del SGC 12 de Marzo 2021  se realizó sensibilización de los principios y valores eticos de la entidad a los funcionarios nuevos.</t>
  </si>
  <si>
    <t xml:space="preserve">Envío de mensajes éticos a traves de whastapp a los funcionarios de la SED.
Solicitud a tráves de correo electrónico a los jefes de oficina para asignación de funcionarios en el comité de ética de la SED.
Cronograma de actividades del componente ético.
Asistencia mensual a reunión ética
</t>
  </si>
  <si>
    <t xml:space="preserve">Envío correo de funcionarios con requerimientos vencidos.
Envío trimestral de reporte de oportunidad en la respuesta por dependencia.
Envío trimestral de reporte de finalizados fuera de tiempo por oficina
</t>
  </si>
  <si>
    <t>100% de las revisiones y evaluaciones a la gestión realizadas.</t>
  </si>
  <si>
    <t xml:space="preserve">117344
</t>
  </si>
  <si>
    <t>Visitas programadas para los primeros días del mes de mayo. Se elaboró la circular estoy esperando los visto buenos de los jefes</t>
  </si>
  <si>
    <t>Las Ied tienen plazo de entregar el primer informe contable correspondiente al primer trimestre a partir del 12 de abril ya están radicado este informe ya te envío cronograma también</t>
  </si>
  <si>
    <t>38% (resultados de clasificacion 2020 publicados en febrero de 2021)</t>
  </si>
  <si>
    <t>SUMINISTRO DE HERRAMIENTAS PEDAGOGICAS QUE CONTRIBUYEN AL MEJORAMIENTO DE LA CALIDAD DE LA EDUCACION DIRIGIDA A ESTUDIANTES DE LAS INSTITUCIONES EDUCATIVAS DEL DISTRITO DE BARRANQUILLA</t>
  </si>
  <si>
    <t>PRESTACION DE SERVICIOS DE APOYO A LA GESTIÓN A LA SECRETARIA DISTRITAL DE EDUCACIÓN PARA REFORZAR CONTENIDOS CORRESPONDIENTES A LOS COMPONENTES Y COMPENTENCIAS DE LAS AREAS EVALUADAS POR EL ICFES EN LAS PRUEBAS SABER 11º</t>
  </si>
  <si>
    <t>PRESTACIÓN DE SERVICIO DE APOYO A LA GESTIÓN QUE BRINDE SOPORTE AL FUNCIONAMIENTO Y EJECUCIÓN DE LOS DIFERENTES PROYECTOS MISIONALES DE LA SECRETARIA DISTRITAL DE EDUCACIÓN DE BARRANQUILLA.</t>
  </si>
  <si>
    <t>Eejecución del proyecto inicia en el segundo trimestre del 2021.</t>
  </si>
  <si>
    <t xml:space="preserve">
2020080010140</t>
  </si>
  <si>
    <t>2020080010007
2021080010040</t>
  </si>
  <si>
    <t>2020080010004
2020080010005</t>
  </si>
  <si>
    <t>Bajo la Resoluciòn 1529 del 2020, se conforma el comité de Bienar e Incentivo Docente y Directivo Docente de la Secretarìa, dicho comitè esta integrado por:                                                  * Jefe Oficina de Gestiòn Administrativa Docente                   *Jefe Oficina de Calidad Educativa                                         *Jefe Oficia Gestiòn Estratègica y Fortalecimiento Institucional                                                      *Coordinador de Bienestar Docente                                        *Lider de Mejoramiento Eduactivo</t>
  </si>
  <si>
    <t>A la fecha no se ha dado inicio a la programacion de estas actividades, teniendo en cuenta las circunstancias actuales; estas actividades se desarrollan entre el mes de marzo y octubre</t>
  </si>
  <si>
    <t>Se desarrolla en los meses de Septiembre a Octubre</t>
  </si>
  <si>
    <t>Se desarrolla en los meses de Junio a Septiembre</t>
  </si>
  <si>
    <t>Estas actividades se encuentran en planeacion y desarrollo.</t>
  </si>
  <si>
    <t>De las 102 solicitudes recibidas en el trimestre se han dado solución a 86</t>
  </si>
  <si>
    <t>computadores pendientes por repuestos por parte de la gerencia de sistemas</t>
  </si>
  <si>
    <t>No se ha realizado el plan, este se realiza antes de empezar el segundo semestre.</t>
  </si>
  <si>
    <t>Mantenimientos comienzan a realizarse a partir del segundo semestre</t>
  </si>
  <si>
    <t>Se realizan todas asignaciones de claves requeridas</t>
  </si>
  <si>
    <t>Envio de correo masivo a los docentes y directivos docentes</t>
  </si>
  <si>
    <t>Se ha realizado todos los mantenimientos y según lo planeado para el 2021 se encuenta desarrollado y en tregado</t>
  </si>
  <si>
    <t>El proyecto no ha iniciado</t>
  </si>
  <si>
    <t>Se diligenció y envió el primer seguimiento al plan de acción</t>
  </si>
  <si>
    <t>Se atendieron 2.810 estudiantes</t>
  </si>
  <si>
    <t>Se atendieron 6.909 estudiantes</t>
  </si>
  <si>
    <t xml:space="preserve">Se atendieron 19.740 estudiantes </t>
  </si>
  <si>
    <t>mantenimientos comienzan a realizarse a partir del segundo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</si>
</sst>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64" formatCode="_-&quot;$&quot;* #,##0_-;\-&quot;$&quot;* #,##0_-;_-&quot;$&quot;* &quot;-&quot;_-;_-@_-"/>
    <numFmt numFmtId="165" formatCode="_-\$* #,##0_-;&quot;-$&quot;* #,##0_-;_-\$* \-_-;_-@_-"/>
    <numFmt numFmtId="166" formatCode="0;[Red]0"/>
    <numFmt numFmtId="167" formatCode="[$ $]#,##0"/>
    <numFmt numFmtId="168" formatCode="dd/mm/yy"/>
    <numFmt numFmtId="169" formatCode="d/m/yy"/>
    <numFmt numFmtId="170" formatCode="&quot;$&quot;#,##0"/>
    <numFmt numFmtId="171" formatCode="&quot;$&quot;\ #,##0"/>
    <numFmt numFmtId="172" formatCode="0.0%"/>
  </numFmts>
  <fonts count="32" x14ac:knownFonts="1">
    <font>
      <sz val="10"/>
      <name val="Arial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20"/>
      <name val="Arial Narrow"/>
      <family val="2"/>
    </font>
    <font>
      <b/>
      <sz val="16"/>
      <name val="Arial Narrow"/>
      <family val="2"/>
    </font>
    <font>
      <sz val="10"/>
      <name val="Arial"/>
      <family val="2"/>
    </font>
    <font>
      <b/>
      <sz val="9"/>
      <name val="Arial Narrow"/>
      <family val="2"/>
    </font>
    <font>
      <sz val="11"/>
      <color rgb="FFFF000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4"/>
      <color rgb="FFFF0000"/>
      <name val="Arial Narrow"/>
      <family val="2"/>
    </font>
    <font>
      <sz val="10"/>
      <name val="Arial"/>
      <family val="2"/>
    </font>
    <font>
      <b/>
      <sz val="13"/>
      <name val="Arial Narrow"/>
      <family val="2"/>
    </font>
    <font>
      <sz val="13"/>
      <name val="Arial Narrow"/>
      <family val="2"/>
    </font>
    <font>
      <sz val="13"/>
      <color theme="1"/>
      <name val="Arial Narrow"/>
      <family val="2"/>
    </font>
    <font>
      <sz val="13"/>
      <name val="Arial"/>
      <family val="2"/>
    </font>
    <font>
      <sz val="13"/>
      <color rgb="FF000000"/>
      <name val="Arial Narrow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 Narrow"/>
      <family val="2"/>
    </font>
    <font>
      <b/>
      <sz val="12"/>
      <color rgb="FFFF0000"/>
      <name val="Arial"/>
      <family val="2"/>
    </font>
    <font>
      <sz val="13"/>
      <color theme="1"/>
      <name val="Arial"/>
      <family val="2"/>
    </font>
    <font>
      <sz val="13"/>
      <color rgb="FF000000"/>
      <name val="Calibri"/>
      <family val="2"/>
    </font>
    <font>
      <sz val="13"/>
      <color theme="1"/>
      <name val="Calibri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sz val="14"/>
      <name val="Arial Narrow"/>
      <family val="2"/>
    </font>
    <font>
      <sz val="10"/>
      <name val="Arial"/>
      <family val="2"/>
    </font>
    <font>
      <sz val="14"/>
      <color theme="1"/>
      <name val="Arial Narrow"/>
      <family val="2"/>
    </font>
    <font>
      <sz val="1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7"/>
        <bgColor indexed="2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2"/>
        <bgColor theme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00B0F0"/>
      </patternFill>
    </fill>
    <fill>
      <patternFill patternType="solid">
        <fgColor rgb="FF00B0F0"/>
        <bgColor indexed="64"/>
      </patternFill>
    </fill>
  </fills>
  <borders count="4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/>
      <right/>
      <top style="double">
        <color indexed="63"/>
      </top>
      <bottom/>
      <diagonal/>
    </border>
    <border>
      <left/>
      <right style="double">
        <color indexed="63"/>
      </right>
      <top style="double">
        <color indexed="63"/>
      </top>
      <bottom/>
      <diagonal/>
    </border>
    <border>
      <left style="double">
        <color indexed="63"/>
      </left>
      <right/>
      <top/>
      <bottom/>
      <diagonal/>
    </border>
    <border>
      <left/>
      <right style="double">
        <color indexed="63"/>
      </right>
      <top/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4C4C4C"/>
      </left>
      <right style="thin">
        <color rgb="FF4C4C4C"/>
      </right>
      <top style="thin">
        <color rgb="FF4C4C4C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4C4C4C"/>
      </left>
      <right style="thin">
        <color rgb="FF4C4C4C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7">
    <xf numFmtId="0" fontId="0" fillId="0" borderId="0"/>
    <xf numFmtId="165" fontId="6" fillId="0" borderId="0" applyFill="0" applyBorder="0" applyAlignment="0" applyProtection="0"/>
    <xf numFmtId="0" fontId="6" fillId="0" borderId="0"/>
    <xf numFmtId="0" fontId="1" fillId="0" borderId="0"/>
    <xf numFmtId="9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1" fontId="29" fillId="0" borderId="0" applyFont="0" applyFill="0" applyBorder="0" applyAlignment="0" applyProtection="0"/>
  </cellStyleXfs>
  <cellXfs count="422">
    <xf numFmtId="0" fontId="0" fillId="0" borderId="0" xfId="0"/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5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0" borderId="0" xfId="0" applyFont="1"/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6" xfId="0" applyFont="1" applyBorder="1"/>
    <xf numFmtId="0" fontId="2" fillId="0" borderId="5" xfId="0" applyFont="1" applyBorder="1"/>
    <xf numFmtId="0" fontId="3" fillId="0" borderId="10" xfId="0" applyFont="1" applyBorder="1"/>
    <xf numFmtId="0" fontId="2" fillId="0" borderId="11" xfId="0" applyFont="1" applyBorder="1" applyProtection="1">
      <protection locked="0"/>
    </xf>
    <xf numFmtId="0" fontId="2" fillId="0" borderId="11" xfId="0" applyFont="1" applyBorder="1"/>
    <xf numFmtId="0" fontId="3" fillId="0" borderId="11" xfId="0" applyFont="1" applyBorder="1"/>
    <xf numFmtId="0" fontId="2" fillId="0" borderId="7" xfId="0" applyFont="1" applyBorder="1"/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Fill="1"/>
    <xf numFmtId="0" fontId="8" fillId="0" borderId="0" xfId="0" applyFont="1" applyFill="1"/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3" borderId="8" xfId="0" applyFont="1" applyFill="1" applyBorder="1" applyAlignment="1" applyProtection="1">
      <alignment horizontal="justify" vertical="center" wrapText="1"/>
      <protection locked="0"/>
    </xf>
    <xf numFmtId="0" fontId="3" fillId="5" borderId="8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 applyProtection="1">
      <alignment horizontal="justify" vertical="center" wrapText="1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0" fillId="3" borderId="8" xfId="0" applyFont="1" applyFill="1" applyBorder="1" applyAlignment="1" applyProtection="1">
      <alignment horizontal="left" vertical="center" wrapText="1"/>
      <protection locked="0"/>
    </xf>
    <xf numFmtId="166" fontId="11" fillId="4" borderId="9" xfId="3" applyNumberFormat="1" applyFont="1" applyFill="1" applyBorder="1" applyAlignment="1" applyProtection="1">
      <alignment horizontal="left" vertical="top" wrapText="1" indent="1"/>
      <protection locked="0"/>
    </xf>
    <xf numFmtId="166" fontId="11" fillId="4" borderId="9" xfId="3" applyNumberFormat="1" applyFont="1" applyFill="1" applyBorder="1" applyAlignment="1" applyProtection="1">
      <alignment horizontal="center" vertical="top" wrapText="1"/>
      <protection locked="0"/>
    </xf>
    <xf numFmtId="0" fontId="15" fillId="4" borderId="9" xfId="0" applyFont="1" applyFill="1" applyBorder="1" applyAlignment="1">
      <alignment vertical="center" wrapText="1"/>
    </xf>
    <xf numFmtId="0" fontId="15" fillId="4" borderId="9" xfId="0" applyFont="1" applyFill="1" applyBorder="1" applyAlignment="1">
      <alignment horizontal="left" vertical="center" wrapText="1"/>
    </xf>
    <xf numFmtId="0" fontId="14" fillId="0" borderId="9" xfId="0" applyFont="1" applyBorder="1" applyAlignment="1">
      <alignment horizontal="center" vertical="center" wrapText="1"/>
    </xf>
    <xf numFmtId="1" fontId="14" fillId="0" borderId="9" xfId="0" applyNumberFormat="1" applyFont="1" applyBorder="1" applyAlignment="1">
      <alignment horizontal="center" vertical="center" wrapText="1"/>
    </xf>
    <xf numFmtId="0" fontId="14" fillId="0" borderId="9" xfId="0" applyFont="1" applyBorder="1" applyAlignment="1" applyProtection="1">
      <alignment vertical="center" wrapText="1"/>
      <protection locked="0"/>
    </xf>
    <xf numFmtId="0" fontId="14" fillId="0" borderId="9" xfId="3" applyFont="1" applyBorder="1" applyAlignment="1" applyProtection="1">
      <alignment horizontal="left" vertical="center" wrapText="1"/>
      <protection locked="0"/>
    </xf>
    <xf numFmtId="0" fontId="14" fillId="6" borderId="9" xfId="0" applyFont="1" applyFill="1" applyBorder="1" applyAlignment="1">
      <alignment horizontal="center" vertical="center" wrapText="1"/>
    </xf>
    <xf numFmtId="166" fontId="14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/>
    <xf numFmtId="0" fontId="2" fillId="9" borderId="9" xfId="0" applyFont="1" applyFill="1" applyBorder="1"/>
    <xf numFmtId="0" fontId="15" fillId="7" borderId="9" xfId="0" applyFont="1" applyFill="1" applyBorder="1" applyAlignment="1">
      <alignment horizontal="left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 applyProtection="1">
      <alignment horizontal="justify" vertical="center" wrapText="1"/>
      <protection locked="0"/>
    </xf>
    <xf numFmtId="17" fontId="9" fillId="0" borderId="9" xfId="0" applyNumberFormat="1" applyFont="1" applyFill="1" applyBorder="1" applyAlignment="1">
      <alignment horizontal="center" vertical="center" wrapText="1"/>
    </xf>
    <xf numFmtId="17" fontId="20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 indent="1"/>
    </xf>
    <xf numFmtId="0" fontId="18" fillId="0" borderId="9" xfId="0" applyFont="1" applyBorder="1" applyAlignment="1" applyProtection="1">
      <alignment horizontal="left" vertical="center" wrapText="1" indent="1"/>
      <protection locked="0"/>
    </xf>
    <xf numFmtId="0" fontId="18" fillId="0" borderId="9" xfId="0" applyFont="1" applyBorder="1" applyAlignment="1" applyProtection="1">
      <alignment vertical="center" wrapText="1"/>
      <protection locked="0"/>
    </xf>
    <xf numFmtId="0" fontId="18" fillId="4" borderId="9" xfId="0" applyFont="1" applyFill="1" applyBorder="1" applyAlignment="1" applyProtection="1">
      <alignment horizontal="left" vertical="top" wrapText="1"/>
      <protection locked="0"/>
    </xf>
    <xf numFmtId="0" fontId="9" fillId="0" borderId="9" xfId="0" applyFont="1" applyFill="1" applyBorder="1" applyAlignment="1" applyProtection="1">
      <alignment vertical="top" wrapText="1"/>
      <protection locked="0"/>
    </xf>
    <xf numFmtId="0" fontId="9" fillId="4" borderId="9" xfId="0" applyFont="1" applyFill="1" applyBorder="1" applyAlignment="1" applyProtection="1">
      <alignment horizontal="left" vertical="top" wrapText="1" indent="1"/>
      <protection locked="0"/>
    </xf>
    <xf numFmtId="17" fontId="18" fillId="0" borderId="9" xfId="0" applyNumberFormat="1" applyFont="1" applyBorder="1" applyAlignment="1" applyProtection="1">
      <alignment horizontal="center" vertical="center" wrapText="1"/>
      <protection locked="0"/>
    </xf>
    <xf numFmtId="166" fontId="9" fillId="0" borderId="9" xfId="3" applyNumberFormat="1" applyFont="1" applyFill="1" applyBorder="1" applyAlignment="1" applyProtection="1">
      <alignment horizontal="left" vertical="top" wrapText="1" indent="1"/>
      <protection locked="0"/>
    </xf>
    <xf numFmtId="166" fontId="9" fillId="4" borderId="9" xfId="3" applyNumberFormat="1" applyFont="1" applyFill="1" applyBorder="1" applyAlignment="1" applyProtection="1">
      <alignment horizontal="left" vertical="top" wrapText="1" indent="1"/>
      <protection locked="0"/>
    </xf>
    <xf numFmtId="0" fontId="18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14" fontId="9" fillId="0" borderId="9" xfId="0" applyNumberFormat="1" applyFont="1" applyBorder="1" applyAlignment="1" applyProtection="1">
      <alignment horizontal="center" vertical="center" wrapText="1"/>
      <protection locked="0"/>
    </xf>
    <xf numFmtId="14" fontId="9" fillId="4" borderId="9" xfId="3" applyNumberFormat="1" applyFont="1" applyFill="1" applyBorder="1" applyAlignment="1" applyProtection="1">
      <alignment horizontal="center" vertical="center" wrapText="1"/>
      <protection locked="0"/>
    </xf>
    <xf numFmtId="14" fontId="9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left" vertical="top" wrapText="1"/>
      <protection locked="0"/>
    </xf>
    <xf numFmtId="0" fontId="18" fillId="4" borderId="9" xfId="0" applyFont="1" applyFill="1" applyBorder="1" applyAlignment="1" applyProtection="1">
      <alignment vertical="center" wrapText="1"/>
      <protection locked="0"/>
    </xf>
    <xf numFmtId="0" fontId="18" fillId="0" borderId="9" xfId="0" applyFont="1" applyBorder="1" applyAlignment="1">
      <alignment vertical="center" wrapText="1"/>
    </xf>
    <xf numFmtId="0" fontId="18" fillId="0" borderId="9" xfId="0" applyFont="1" applyBorder="1" applyAlignment="1" applyProtection="1">
      <alignment vertical="top" wrapText="1"/>
      <protection locked="0"/>
    </xf>
    <xf numFmtId="0" fontId="18" fillId="0" borderId="9" xfId="0" applyFont="1" applyBorder="1" applyAlignment="1">
      <alignment horizontal="left" wrapText="1"/>
    </xf>
    <xf numFmtId="0" fontId="18" fillId="4" borderId="9" xfId="0" applyFont="1" applyFill="1" applyBorder="1" applyAlignment="1" applyProtection="1">
      <alignment horizontal="justify" vertical="center"/>
      <protection locked="0"/>
    </xf>
    <xf numFmtId="0" fontId="19" fillId="0" borderId="9" xfId="3" applyFont="1" applyBorder="1" applyAlignment="1">
      <alignment horizontal="center" vertical="center" wrapText="1"/>
    </xf>
    <xf numFmtId="0" fontId="22" fillId="4" borderId="9" xfId="3" applyFont="1" applyFill="1" applyBorder="1" applyAlignment="1" applyProtection="1">
      <alignment horizontal="center" vertical="center" wrapText="1"/>
      <protection locked="0"/>
    </xf>
    <xf numFmtId="9" fontId="15" fillId="0" borderId="16" xfId="0" applyNumberFormat="1" applyFont="1" applyBorder="1" applyAlignment="1">
      <alignment horizontal="center" vertical="center" wrapText="1"/>
    </xf>
    <xf numFmtId="168" fontId="15" fillId="0" borderId="16" xfId="0" applyNumberFormat="1" applyFont="1" applyBorder="1" applyAlignment="1">
      <alignment horizontal="center" vertical="center"/>
    </xf>
    <xf numFmtId="169" fontId="15" fillId="0" borderId="16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left" vertical="center" wrapText="1"/>
    </xf>
    <xf numFmtId="9" fontId="16" fillId="0" borderId="16" xfId="0" applyNumberFormat="1" applyFont="1" applyBorder="1" applyAlignment="1">
      <alignment horizontal="center" vertical="center"/>
    </xf>
    <xf numFmtId="9" fontId="16" fillId="0" borderId="27" xfId="0" applyNumberFormat="1" applyFont="1" applyBorder="1" applyAlignment="1">
      <alignment horizontal="center" vertical="center"/>
    </xf>
    <xf numFmtId="0" fontId="15" fillId="0" borderId="26" xfId="0" applyFont="1" applyBorder="1" applyAlignment="1">
      <alignment vertical="center" wrapText="1"/>
    </xf>
    <xf numFmtId="168" fontId="15" fillId="0" borderId="26" xfId="0" applyNumberFormat="1" applyFont="1" applyBorder="1" applyAlignment="1">
      <alignment horizontal="center" vertical="center"/>
    </xf>
    <xf numFmtId="169" fontId="15" fillId="0" borderId="26" xfId="0" applyNumberFormat="1" applyFont="1" applyBorder="1" applyAlignment="1">
      <alignment horizontal="center" vertical="center"/>
    </xf>
    <xf numFmtId="0" fontId="14" fillId="0" borderId="9" xfId="0" applyFont="1" applyFill="1" applyBorder="1"/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 applyProtection="1">
      <alignment horizontal="center" vertical="center" wrapText="1"/>
      <protection locked="0"/>
    </xf>
    <xf numFmtId="9" fontId="14" fillId="0" borderId="9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14" fontId="15" fillId="4" borderId="9" xfId="0" applyNumberFormat="1" applyFont="1" applyFill="1" applyBorder="1" applyAlignment="1">
      <alignment horizontal="center" vertical="center" wrapText="1"/>
    </xf>
    <xf numFmtId="0" fontId="20" fillId="0" borderId="9" xfId="3" applyFont="1" applyBorder="1" applyAlignment="1" applyProtection="1">
      <alignment horizontal="center" vertical="center" wrapText="1"/>
      <protection locked="0"/>
    </xf>
    <xf numFmtId="0" fontId="18" fillId="4" borderId="9" xfId="0" applyFont="1" applyFill="1" applyBorder="1" applyAlignment="1" applyProtection="1">
      <alignment horizontal="left" vertical="center" wrapText="1"/>
      <protection locked="0"/>
    </xf>
    <xf numFmtId="0" fontId="19" fillId="0" borderId="9" xfId="0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left" vertical="center" wrapText="1"/>
      <protection locked="0"/>
    </xf>
    <xf numFmtId="0" fontId="9" fillId="3" borderId="8" xfId="0" applyFont="1" applyFill="1" applyBorder="1" applyAlignment="1" applyProtection="1">
      <alignment horizontal="center" vertical="center" wrapText="1"/>
      <protection locked="0"/>
    </xf>
    <xf numFmtId="0" fontId="9" fillId="3" borderId="1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9" fillId="3" borderId="8" xfId="0" applyFont="1" applyFill="1" applyBorder="1" applyAlignment="1" applyProtection="1">
      <alignment horizontal="left" vertical="center" wrapText="1"/>
      <protection locked="0"/>
    </xf>
    <xf numFmtId="0" fontId="9" fillId="3" borderId="15" xfId="0" applyFont="1" applyFill="1" applyBorder="1" applyAlignment="1" applyProtection="1">
      <alignment horizontal="left" vertical="center" wrapText="1"/>
      <protection locked="0"/>
    </xf>
    <xf numFmtId="9" fontId="9" fillId="0" borderId="0" xfId="0" applyNumberFormat="1" applyFont="1" applyAlignment="1">
      <alignment horizontal="center" vertical="center"/>
    </xf>
    <xf numFmtId="0" fontId="9" fillId="0" borderId="9" xfId="0" applyFont="1" applyBorder="1" applyAlignment="1" applyProtection="1">
      <alignment horizontal="justify" vertical="center" wrapText="1"/>
      <protection locked="0"/>
    </xf>
    <xf numFmtId="9" fontId="9" fillId="0" borderId="9" xfId="0" applyNumberFormat="1" applyFont="1" applyBorder="1" applyAlignment="1">
      <alignment horizontal="center" vertical="center"/>
    </xf>
    <xf numFmtId="9" fontId="9" fillId="0" borderId="9" xfId="0" applyNumberFormat="1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 wrapText="1"/>
    </xf>
    <xf numFmtId="0" fontId="10" fillId="5" borderId="8" xfId="3" applyFont="1" applyFill="1" applyBorder="1" applyAlignment="1">
      <alignment horizontal="center" vertical="center" wrapText="1"/>
    </xf>
    <xf numFmtId="0" fontId="10" fillId="12" borderId="8" xfId="0" applyFont="1" applyFill="1" applyBorder="1" applyAlignment="1">
      <alignment horizontal="center" vertical="center" wrapText="1"/>
    </xf>
    <xf numFmtId="14" fontId="18" fillId="0" borderId="9" xfId="0" applyNumberFormat="1" applyFont="1" applyFill="1" applyBorder="1" applyAlignment="1">
      <alignment horizontal="center" vertical="center" wrapText="1"/>
    </xf>
    <xf numFmtId="9" fontId="19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/>
    </xf>
    <xf numFmtId="14" fontId="18" fillId="0" borderId="9" xfId="0" applyNumberFormat="1" applyFont="1" applyBorder="1" applyAlignment="1">
      <alignment horizontal="center" vertical="center" wrapText="1"/>
    </xf>
    <xf numFmtId="0" fontId="18" fillId="0" borderId="9" xfId="0" applyFont="1" applyFill="1" applyBorder="1" applyAlignment="1" applyProtection="1">
      <alignment horizontal="center" vertical="center" wrapText="1"/>
      <protection locked="0"/>
    </xf>
    <xf numFmtId="0" fontId="18" fillId="0" borderId="9" xfId="0" applyFont="1" applyFill="1" applyBorder="1" applyAlignment="1">
      <alignment horizontal="left" vertical="center"/>
    </xf>
    <xf numFmtId="0" fontId="9" fillId="0" borderId="27" xfId="0" applyFont="1" applyBorder="1" applyAlignment="1">
      <alignment horizontal="left" vertical="center" wrapText="1"/>
    </xf>
    <xf numFmtId="9" fontId="18" fillId="0" borderId="9" xfId="0" applyNumberFormat="1" applyFont="1" applyBorder="1" applyAlignment="1" applyProtection="1">
      <alignment horizontal="center" vertical="center" wrapText="1"/>
      <protection locked="0"/>
    </xf>
    <xf numFmtId="9" fontId="18" fillId="0" borderId="42" xfId="0" applyNumberFormat="1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18" fillId="0" borderId="37" xfId="0" applyFont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/>
    </xf>
    <xf numFmtId="0" fontId="19" fillId="10" borderId="0" xfId="0" applyFont="1" applyFill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0" fontId="15" fillId="4" borderId="9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0" borderId="11" xfId="0" applyFont="1" applyBorder="1" applyAlignment="1">
      <alignment horizontal="left"/>
    </xf>
    <xf numFmtId="0" fontId="15" fillId="0" borderId="9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7" borderId="9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left" vertical="center" wrapText="1"/>
    </xf>
    <xf numFmtId="0" fontId="2" fillId="9" borderId="9" xfId="0" applyFont="1" applyFill="1" applyBorder="1" applyAlignment="1">
      <alignment horizontal="left"/>
    </xf>
    <xf numFmtId="0" fontId="15" fillId="0" borderId="9" xfId="0" applyFont="1" applyBorder="1" applyAlignment="1">
      <alignment horizontal="left" vertical="center" wrapText="1"/>
    </xf>
    <xf numFmtId="9" fontId="15" fillId="0" borderId="24" xfId="0" applyNumberFormat="1" applyFont="1" applyBorder="1" applyAlignment="1">
      <alignment horizontal="center" vertical="center" wrapText="1"/>
    </xf>
    <xf numFmtId="14" fontId="14" fillId="0" borderId="9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left" vertical="center" wrapText="1"/>
    </xf>
    <xf numFmtId="0" fontId="19" fillId="10" borderId="9" xfId="0" applyFont="1" applyFill="1" applyBorder="1" applyAlignment="1">
      <alignment horizontal="left" vertical="center" wrapText="1"/>
    </xf>
    <xf numFmtId="9" fontId="9" fillId="0" borderId="16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 wrapText="1"/>
    </xf>
    <xf numFmtId="9" fontId="9" fillId="0" borderId="16" xfId="0" applyNumberFormat="1" applyFont="1" applyBorder="1" applyAlignment="1">
      <alignment horizontal="center" vertical="center"/>
    </xf>
    <xf numFmtId="0" fontId="9" fillId="0" borderId="27" xfId="0" applyFont="1" applyFill="1" applyBorder="1" applyAlignment="1">
      <alignment horizontal="left" vertical="center" wrapText="1"/>
    </xf>
    <xf numFmtId="9" fontId="15" fillId="0" borderId="26" xfId="0" applyNumberFormat="1" applyFont="1" applyBorder="1" applyAlignment="1">
      <alignment horizontal="center" vertical="center" wrapText="1"/>
    </xf>
    <xf numFmtId="0" fontId="16" fillId="0" borderId="9" xfId="0" applyFont="1" applyFill="1" applyBorder="1"/>
    <xf numFmtId="0" fontId="2" fillId="0" borderId="14" xfId="0" applyFont="1" applyBorder="1"/>
    <xf numFmtId="17" fontId="15" fillId="4" borderId="9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 applyProtection="1">
      <alignment horizontal="center"/>
      <protection locked="0"/>
    </xf>
    <xf numFmtId="0" fontId="14" fillId="0" borderId="9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6" fillId="5" borderId="8" xfId="0" applyFont="1" applyFill="1" applyBorder="1" applyAlignment="1">
      <alignment horizontal="center" vertical="center" wrapText="1"/>
    </xf>
    <xf numFmtId="9" fontId="15" fillId="0" borderId="9" xfId="0" applyNumberFormat="1" applyFont="1" applyBorder="1" applyAlignment="1">
      <alignment horizontal="center" vertical="center" wrapText="1"/>
    </xf>
    <xf numFmtId="9" fontId="23" fillId="0" borderId="16" xfId="0" applyNumberFormat="1" applyFont="1" applyBorder="1" applyAlignment="1">
      <alignment horizontal="center" vertical="center"/>
    </xf>
    <xf numFmtId="172" fontId="2" fillId="0" borderId="9" xfId="4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9" fontId="2" fillId="0" borderId="9" xfId="0" applyNumberFormat="1" applyFont="1" applyBorder="1" applyAlignment="1">
      <alignment horizontal="center" vertical="center"/>
    </xf>
    <xf numFmtId="9" fontId="2" fillId="0" borderId="9" xfId="4" applyFont="1" applyBorder="1" applyAlignment="1">
      <alignment horizontal="center" vertical="center"/>
    </xf>
    <xf numFmtId="0" fontId="14" fillId="0" borderId="9" xfId="0" applyFont="1" applyFill="1" applyBorder="1" applyAlignment="1">
      <alignment horizontal="left" vertical="center" wrapText="1"/>
    </xf>
    <xf numFmtId="0" fontId="18" fillId="4" borderId="9" xfId="0" applyFont="1" applyFill="1" applyBorder="1" applyAlignment="1">
      <alignment horizontal="left" vertical="center" wrapText="1"/>
    </xf>
    <xf numFmtId="0" fontId="28" fillId="0" borderId="9" xfId="0" applyFont="1" applyBorder="1" applyAlignment="1">
      <alignment wrapText="1"/>
    </xf>
    <xf numFmtId="9" fontId="14" fillId="0" borderId="9" xfId="0" applyNumberFormat="1" applyFont="1" applyFill="1" applyBorder="1" applyAlignment="1">
      <alignment horizontal="center" vertical="center" wrapText="1"/>
    </xf>
    <xf numFmtId="9" fontId="14" fillId="0" borderId="9" xfId="4" applyFont="1" applyFill="1" applyBorder="1" applyAlignment="1">
      <alignment horizontal="center" vertical="center" wrapText="1"/>
    </xf>
    <xf numFmtId="9" fontId="14" fillId="4" borderId="9" xfId="0" applyNumberFormat="1" applyFont="1" applyFill="1" applyBorder="1" applyAlignment="1">
      <alignment horizontal="center" vertical="center" wrapText="1"/>
    </xf>
    <xf numFmtId="0" fontId="14" fillId="4" borderId="9" xfId="0" applyNumberFormat="1" applyFont="1" applyFill="1" applyBorder="1" applyAlignment="1">
      <alignment horizontal="center" vertical="center" wrapText="1"/>
    </xf>
    <xf numFmtId="0" fontId="14" fillId="4" borderId="9" xfId="4" applyNumberFormat="1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9" fontId="14" fillId="0" borderId="42" xfId="0" applyNumberFormat="1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9" fontId="14" fillId="0" borderId="9" xfId="0" applyNumberFormat="1" applyFont="1" applyBorder="1" applyAlignment="1">
      <alignment horizontal="center" vertical="center" wrapText="1"/>
    </xf>
    <xf numFmtId="14" fontId="14" fillId="0" borderId="9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167" fontId="25" fillId="0" borderId="27" xfId="0" applyNumberFormat="1" applyFont="1" applyBorder="1" applyAlignment="1">
      <alignment horizontal="center" vertical="center"/>
    </xf>
    <xf numFmtId="0" fontId="16" fillId="0" borderId="28" xfId="0" applyFont="1" applyBorder="1" applyAlignment="1">
      <alignment horizontal="center"/>
    </xf>
    <xf numFmtId="3" fontId="15" fillId="4" borderId="24" xfId="0" applyNumberFormat="1" applyFont="1" applyFill="1" applyBorder="1" applyAlignment="1">
      <alignment horizontal="center" vertical="center" wrapText="1"/>
    </xf>
    <xf numFmtId="0" fontId="16" fillId="4" borderId="25" xfId="0" applyFont="1" applyFill="1" applyBorder="1"/>
    <xf numFmtId="0" fontId="16" fillId="4" borderId="26" xfId="0" applyFont="1" applyFill="1" applyBorder="1"/>
    <xf numFmtId="9" fontId="23" fillId="0" borderId="29" xfId="0" applyNumberFormat="1" applyFont="1" applyBorder="1" applyAlignment="1">
      <alignment horizontal="center" vertical="center"/>
    </xf>
    <xf numFmtId="9" fontId="16" fillId="0" borderId="31" xfId="0" applyNumberFormat="1" applyFont="1" applyBorder="1"/>
    <xf numFmtId="9" fontId="15" fillId="0" borderId="24" xfId="0" applyNumberFormat="1" applyFont="1" applyBorder="1" applyAlignment="1">
      <alignment horizontal="center" vertical="center" wrapText="1"/>
    </xf>
    <xf numFmtId="0" fontId="16" fillId="0" borderId="25" xfId="0" applyFont="1" applyBorder="1"/>
    <xf numFmtId="0" fontId="16" fillId="0" borderId="26" xfId="0" applyFont="1" applyBorder="1"/>
    <xf numFmtId="0" fontId="14" fillId="4" borderId="12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14" fontId="14" fillId="0" borderId="12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170" fontId="14" fillId="0" borderId="33" xfId="5" applyNumberFormat="1" applyFont="1" applyBorder="1" applyAlignment="1">
      <alignment horizontal="center" vertical="center" wrapText="1"/>
    </xf>
    <xf numFmtId="170" fontId="14" fillId="0" borderId="20" xfId="5" applyNumberFormat="1" applyFont="1" applyBorder="1" applyAlignment="1">
      <alignment horizontal="center" vertical="center" wrapText="1"/>
    </xf>
    <xf numFmtId="170" fontId="14" fillId="0" borderId="34" xfId="5" applyNumberFormat="1" applyFont="1" applyBorder="1" applyAlignment="1">
      <alignment horizontal="center" vertical="center" wrapText="1"/>
    </xf>
    <xf numFmtId="170" fontId="14" fillId="0" borderId="22" xfId="5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9" fontId="23" fillId="0" borderId="24" xfId="0" applyNumberFormat="1" applyFont="1" applyBorder="1" applyAlignment="1">
      <alignment horizontal="center" vertical="center"/>
    </xf>
    <xf numFmtId="9" fontId="16" fillId="0" borderId="26" xfId="0" applyNumberFormat="1" applyFont="1" applyBorder="1"/>
    <xf numFmtId="0" fontId="15" fillId="0" borderId="24" xfId="0" applyFont="1" applyBorder="1" applyAlignment="1">
      <alignment horizontal="left" vertical="center" wrapText="1"/>
    </xf>
    <xf numFmtId="167" fontId="24" fillId="0" borderId="29" xfId="0" applyNumberFormat="1" applyFont="1" applyBorder="1" applyAlignment="1">
      <alignment horizontal="center" vertical="center"/>
    </xf>
    <xf numFmtId="0" fontId="16" fillId="0" borderId="30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168" fontId="15" fillId="0" borderId="24" xfId="0" applyNumberFormat="1" applyFont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170" fontId="16" fillId="0" borderId="33" xfId="0" applyNumberFormat="1" applyFont="1" applyFill="1" applyBorder="1" applyAlignment="1">
      <alignment horizontal="center" vertical="center" wrapText="1"/>
    </xf>
    <xf numFmtId="170" fontId="16" fillId="0" borderId="20" xfId="0" applyNumberFormat="1" applyFont="1" applyFill="1" applyBorder="1" applyAlignment="1">
      <alignment horizontal="center" vertical="center" wrapText="1"/>
    </xf>
    <xf numFmtId="170" fontId="16" fillId="0" borderId="39" xfId="0" applyNumberFormat="1" applyFont="1" applyFill="1" applyBorder="1" applyAlignment="1">
      <alignment horizontal="center" vertical="center" wrapText="1"/>
    </xf>
    <xf numFmtId="170" fontId="16" fillId="0" borderId="21" xfId="0" applyNumberFormat="1" applyFont="1" applyFill="1" applyBorder="1" applyAlignment="1">
      <alignment horizontal="center" vertical="center" wrapText="1"/>
    </xf>
    <xf numFmtId="170" fontId="16" fillId="0" borderId="40" xfId="0" applyNumberFormat="1" applyFont="1" applyFill="1" applyBorder="1" applyAlignment="1">
      <alignment horizontal="center" vertical="center" wrapText="1"/>
    </xf>
    <xf numFmtId="170" fontId="16" fillId="0" borderId="41" xfId="0" applyNumberFormat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169" fontId="15" fillId="0" borderId="24" xfId="0" applyNumberFormat="1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167" fontId="24" fillId="0" borderId="27" xfId="0" applyNumberFormat="1" applyFont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 wrapText="1"/>
    </xf>
    <xf numFmtId="0" fontId="16" fillId="4" borderId="9" xfId="0" applyFont="1" applyFill="1" applyBorder="1"/>
    <xf numFmtId="9" fontId="15" fillId="0" borderId="24" xfId="0" applyNumberFormat="1" applyFont="1" applyFill="1" applyBorder="1" applyAlignment="1">
      <alignment horizontal="center" vertical="center" wrapText="1"/>
    </xf>
    <xf numFmtId="9" fontId="16" fillId="0" borderId="25" xfId="0" applyNumberFormat="1" applyFont="1" applyFill="1" applyBorder="1"/>
    <xf numFmtId="9" fontId="16" fillId="0" borderId="26" xfId="0" applyNumberFormat="1" applyFont="1" applyFill="1" applyBorder="1"/>
    <xf numFmtId="0" fontId="15" fillId="0" borderId="25" xfId="0" applyFont="1" applyBorder="1" applyAlignment="1">
      <alignment horizontal="left" vertical="center" wrapText="1"/>
    </xf>
    <xf numFmtId="0" fontId="16" fillId="0" borderId="35" xfId="0" applyFont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9" fontId="15" fillId="4" borderId="12" xfId="0" applyNumberFormat="1" applyFont="1" applyFill="1" applyBorder="1" applyAlignment="1">
      <alignment horizontal="center" vertical="center" wrapText="1"/>
    </xf>
    <xf numFmtId="0" fontId="15" fillId="4" borderId="33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39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15" fillId="4" borderId="40" xfId="0" applyFont="1" applyFill="1" applyBorder="1" applyAlignment="1">
      <alignment horizontal="center" vertical="center" wrapText="1"/>
    </xf>
    <xf numFmtId="0" fontId="15" fillId="4" borderId="41" xfId="0" applyFont="1" applyFill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9" fontId="14" fillId="0" borderId="42" xfId="0" applyNumberFormat="1" applyFont="1" applyBorder="1" applyAlignment="1">
      <alignment horizontal="center" vertical="center" wrapText="1"/>
    </xf>
    <xf numFmtId="9" fontId="14" fillId="0" borderId="14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27" fillId="11" borderId="17" xfId="0" applyFont="1" applyFill="1" applyBorder="1" applyAlignment="1">
      <alignment horizontal="center" vertical="center" wrapText="1"/>
    </xf>
    <xf numFmtId="0" fontId="16" fillId="0" borderId="23" xfId="0" applyFont="1" applyBorder="1"/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66" fontId="14" fillId="0" borderId="9" xfId="0" applyNumberFormat="1" applyFont="1" applyBorder="1" applyAlignment="1" applyProtection="1">
      <alignment horizontal="center" vertical="center" wrapText="1"/>
      <protection locked="0"/>
    </xf>
    <xf numFmtId="166" fontId="15" fillId="6" borderId="9" xfId="0" applyNumberFormat="1" applyFont="1" applyFill="1" applyBorder="1" applyAlignment="1">
      <alignment horizontal="center" vertical="center" wrapText="1"/>
    </xf>
    <xf numFmtId="0" fontId="16" fillId="6" borderId="9" xfId="0" applyFont="1" applyFill="1" applyBorder="1"/>
    <xf numFmtId="9" fontId="15" fillId="6" borderId="9" xfId="0" applyNumberFormat="1" applyFont="1" applyFill="1" applyBorder="1" applyAlignment="1">
      <alignment horizontal="center" vertical="center" wrapText="1"/>
    </xf>
    <xf numFmtId="166" fontId="14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15" fillId="6" borderId="9" xfId="0" applyFont="1" applyFill="1" applyBorder="1" applyAlignment="1">
      <alignment horizontal="center" vertical="center" wrapText="1"/>
    </xf>
    <xf numFmtId="0" fontId="15" fillId="6" borderId="18" xfId="0" applyFont="1" applyFill="1" applyBorder="1" applyAlignment="1">
      <alignment horizontal="center" vertical="center" wrapText="1"/>
    </xf>
    <xf numFmtId="0" fontId="15" fillId="6" borderId="19" xfId="0" applyFont="1" applyFill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" fontId="13" fillId="0" borderId="42" xfId="0" applyNumberFormat="1" applyFont="1" applyBorder="1" applyAlignment="1">
      <alignment horizontal="center" vertical="center" wrapText="1"/>
    </xf>
    <xf numFmtId="1" fontId="13" fillId="0" borderId="13" xfId="0" applyNumberFormat="1" applyFont="1" applyBorder="1" applyAlignment="1">
      <alignment horizontal="center" vertical="center" wrapText="1"/>
    </xf>
    <xf numFmtId="1" fontId="13" fillId="0" borderId="14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0" borderId="9" xfId="0" applyFont="1" applyBorder="1"/>
    <xf numFmtId="0" fontId="14" fillId="0" borderId="9" xfId="0" applyFont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/>
    <xf numFmtId="0" fontId="15" fillId="8" borderId="9" xfId="0" applyFont="1" applyFill="1" applyBorder="1" applyAlignment="1">
      <alignment horizontal="center" vertical="center" wrapText="1"/>
    </xf>
    <xf numFmtId="0" fontId="1" fillId="6" borderId="9" xfId="0" applyFont="1" applyFill="1" applyBorder="1"/>
    <xf numFmtId="0" fontId="13" fillId="0" borderId="9" xfId="0" applyFont="1" applyBorder="1" applyAlignment="1" applyProtection="1">
      <alignment horizontal="center" vertical="center" wrapText="1"/>
      <protection locked="0"/>
    </xf>
    <xf numFmtId="0" fontId="14" fillId="4" borderId="9" xfId="0" applyFont="1" applyFill="1" applyBorder="1" applyAlignment="1" applyProtection="1">
      <alignment horizontal="center" vertical="center" wrapText="1"/>
      <protection locked="0"/>
    </xf>
    <xf numFmtId="0" fontId="14" fillId="6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166" fontId="14" fillId="0" borderId="42" xfId="0" applyNumberFormat="1" applyFont="1" applyBorder="1" applyAlignment="1" applyProtection="1">
      <alignment horizontal="center" vertical="center" wrapText="1"/>
      <protection locked="0"/>
    </xf>
    <xf numFmtId="166" fontId="14" fillId="0" borderId="13" xfId="0" applyNumberFormat="1" applyFont="1" applyBorder="1" applyAlignment="1" applyProtection="1">
      <alignment horizontal="center" vertical="center" wrapText="1"/>
      <protection locked="0"/>
    </xf>
    <xf numFmtId="166" fontId="14" fillId="0" borderId="14" xfId="0" applyNumberFormat="1" applyFont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 applyProtection="1">
      <alignment horizontal="center" vertical="center" wrapText="1"/>
      <protection locked="0"/>
    </xf>
    <xf numFmtId="9" fontId="14" fillId="6" borderId="9" xfId="4" applyFont="1" applyFill="1" applyBorder="1" applyAlignment="1" applyProtection="1">
      <alignment horizontal="center" vertical="center" wrapText="1"/>
      <protection locked="0"/>
    </xf>
    <xf numFmtId="0" fontId="15" fillId="4" borderId="12" xfId="0" applyFont="1" applyFill="1" applyBorder="1" applyAlignment="1">
      <alignment horizontal="left" vertical="center" wrapText="1"/>
    </xf>
    <xf numFmtId="0" fontId="15" fillId="4" borderId="14" xfId="0" applyFont="1" applyFill="1" applyBorder="1" applyAlignment="1">
      <alignment horizontal="left" vertical="center" wrapText="1"/>
    </xf>
    <xf numFmtId="171" fontId="15" fillId="4" borderId="9" xfId="0" applyNumberFormat="1" applyFont="1" applyFill="1" applyBorder="1" applyAlignment="1">
      <alignment horizontal="center" vertical="center" wrapText="1"/>
    </xf>
    <xf numFmtId="171" fontId="15" fillId="4" borderId="37" xfId="0" applyNumberFormat="1" applyFont="1" applyFill="1" applyBorder="1" applyAlignment="1">
      <alignment horizontal="center" vertical="center" wrapText="1"/>
    </xf>
    <xf numFmtId="171" fontId="15" fillId="4" borderId="38" xfId="0" applyNumberFormat="1" applyFont="1" applyFill="1" applyBorder="1" applyAlignment="1">
      <alignment horizontal="center" vertical="center" wrapText="1"/>
    </xf>
    <xf numFmtId="166" fontId="13" fillId="0" borderId="42" xfId="0" applyNumberFormat="1" applyFont="1" applyBorder="1" applyAlignment="1" applyProtection="1">
      <alignment horizontal="center" vertical="center" wrapText="1"/>
      <protection locked="0"/>
    </xf>
    <xf numFmtId="166" fontId="13" fillId="0" borderId="13" xfId="0" applyNumberFormat="1" applyFont="1" applyBorder="1" applyAlignment="1" applyProtection="1">
      <alignment horizontal="center" vertical="center" wrapText="1"/>
      <protection locked="0"/>
    </xf>
    <xf numFmtId="166" fontId="13" fillId="0" borderId="14" xfId="0" applyNumberFormat="1" applyFont="1" applyBorder="1" applyAlignment="1" applyProtection="1">
      <alignment horizontal="center" vertical="center" wrapText="1"/>
      <protection locked="0"/>
    </xf>
    <xf numFmtId="0" fontId="14" fillId="0" borderId="42" xfId="0" applyFont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1" fontId="13" fillId="0" borderId="42" xfId="0" applyNumberFormat="1" applyFont="1" applyBorder="1" applyAlignment="1" applyProtection="1">
      <alignment horizontal="center" vertical="center" wrapText="1"/>
      <protection locked="0"/>
    </xf>
    <xf numFmtId="1" fontId="13" fillId="0" borderId="13" xfId="0" applyNumberFormat="1" applyFont="1" applyBorder="1" applyAlignment="1" applyProtection="1">
      <alignment horizontal="center" vertical="center" wrapText="1"/>
      <protection locked="0"/>
    </xf>
    <xf numFmtId="1" fontId="13" fillId="0" borderId="14" xfId="0" applyNumberFormat="1" applyFont="1" applyBorder="1" applyAlignment="1" applyProtection="1">
      <alignment horizontal="center" vertical="center" wrapText="1"/>
      <protection locked="0"/>
    </xf>
    <xf numFmtId="1" fontId="13" fillId="4" borderId="42" xfId="0" applyNumberFormat="1" applyFont="1" applyFill="1" applyBorder="1" applyAlignment="1" applyProtection="1">
      <alignment horizontal="center" vertical="center" wrapText="1"/>
      <protection locked="0"/>
    </xf>
    <xf numFmtId="1" fontId="13" fillId="4" borderId="13" xfId="0" applyNumberFormat="1" applyFont="1" applyFill="1" applyBorder="1" applyAlignment="1" applyProtection="1">
      <alignment horizontal="center" vertical="center" wrapText="1"/>
      <protection locked="0"/>
    </xf>
    <xf numFmtId="1" fontId="13" fillId="4" borderId="14" xfId="0" applyNumberFormat="1" applyFont="1" applyFill="1" applyBorder="1" applyAlignment="1" applyProtection="1">
      <alignment horizontal="center" vertical="center" wrapText="1"/>
      <protection locked="0"/>
    </xf>
    <xf numFmtId="9" fontId="14" fillId="4" borderId="42" xfId="0" applyNumberFormat="1" applyFont="1" applyFill="1" applyBorder="1" applyAlignment="1">
      <alignment horizontal="center" vertical="center" wrapText="1"/>
    </xf>
    <xf numFmtId="9" fontId="14" fillId="4" borderId="33" xfId="0" applyNumberFormat="1" applyFont="1" applyFill="1" applyBorder="1" applyAlignment="1">
      <alignment horizontal="center" vertical="center" wrapText="1"/>
    </xf>
    <xf numFmtId="0" fontId="14" fillId="4" borderId="39" xfId="0" applyFont="1" applyFill="1" applyBorder="1" applyAlignment="1">
      <alignment horizontal="center" vertical="center" wrapText="1"/>
    </xf>
    <xf numFmtId="0" fontId="14" fillId="4" borderId="34" xfId="0" applyFont="1" applyFill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4" borderId="42" xfId="6" applyNumberFormat="1" applyFont="1" applyFill="1" applyBorder="1" applyAlignment="1">
      <alignment horizontal="center" vertical="center" wrapText="1"/>
    </xf>
    <xf numFmtId="0" fontId="14" fillId="4" borderId="13" xfId="6" applyNumberFormat="1" applyFont="1" applyFill="1" applyBorder="1" applyAlignment="1">
      <alignment horizontal="center" vertical="center" wrapText="1"/>
    </xf>
    <xf numFmtId="0" fontId="14" fillId="4" borderId="14" xfId="6" applyNumberFormat="1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/>
    </xf>
    <xf numFmtId="0" fontId="2" fillId="4" borderId="38" xfId="0" applyFont="1" applyFill="1" applyBorder="1" applyAlignment="1">
      <alignment horizontal="center"/>
    </xf>
    <xf numFmtId="170" fontId="2" fillId="0" borderId="37" xfId="5" applyNumberFormat="1" applyFont="1" applyBorder="1" applyAlignment="1">
      <alignment horizontal="center" vertical="center"/>
    </xf>
    <xf numFmtId="170" fontId="2" fillId="0" borderId="38" xfId="5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170" fontId="2" fillId="0" borderId="33" xfId="5" applyNumberFormat="1" applyFont="1" applyBorder="1" applyAlignment="1">
      <alignment horizontal="center" vertical="center"/>
    </xf>
    <xf numFmtId="170" fontId="2" fillId="0" borderId="20" xfId="5" applyNumberFormat="1" applyFont="1" applyBorder="1" applyAlignment="1">
      <alignment horizontal="center" vertical="center"/>
    </xf>
    <xf numFmtId="170" fontId="2" fillId="0" borderId="39" xfId="5" applyNumberFormat="1" applyFont="1" applyBorder="1" applyAlignment="1">
      <alignment horizontal="center" vertical="center"/>
    </xf>
    <xf numFmtId="170" fontId="2" fillId="0" borderId="21" xfId="5" applyNumberFormat="1" applyFont="1" applyBorder="1" applyAlignment="1">
      <alignment horizontal="center" vertical="center"/>
    </xf>
    <xf numFmtId="170" fontId="2" fillId="0" borderId="34" xfId="5" applyNumberFormat="1" applyFont="1" applyBorder="1" applyAlignment="1">
      <alignment horizontal="center" vertical="center"/>
    </xf>
    <xf numFmtId="170" fontId="2" fillId="0" borderId="22" xfId="5" applyNumberFormat="1" applyFont="1" applyBorder="1" applyAlignment="1">
      <alignment horizontal="center" vertical="center"/>
    </xf>
    <xf numFmtId="17" fontId="15" fillId="4" borderId="42" xfId="0" applyNumberFormat="1" applyFont="1" applyFill="1" applyBorder="1" applyAlignment="1">
      <alignment horizontal="center" vertical="center" wrapText="1"/>
    </xf>
    <xf numFmtId="17" fontId="15" fillId="4" borderId="13" xfId="0" applyNumberFormat="1" applyFont="1" applyFill="1" applyBorder="1" applyAlignment="1">
      <alignment horizontal="center" vertical="center" wrapText="1"/>
    </xf>
    <xf numFmtId="17" fontId="15" fillId="4" borderId="14" xfId="0" applyNumberFormat="1" applyFont="1" applyFill="1" applyBorder="1" applyAlignment="1">
      <alignment horizontal="center" vertical="center" wrapText="1"/>
    </xf>
    <xf numFmtId="0" fontId="14" fillId="4" borderId="42" xfId="0" applyFont="1" applyFill="1" applyBorder="1" applyAlignment="1">
      <alignment horizontal="center" vertical="center" wrapText="1"/>
    </xf>
    <xf numFmtId="9" fontId="14" fillId="0" borderId="42" xfId="0" applyNumberFormat="1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17" fontId="14" fillId="0" borderId="42" xfId="0" applyNumberFormat="1" applyFont="1" applyBorder="1" applyAlignment="1">
      <alignment horizontal="center" vertical="center" wrapText="1"/>
    </xf>
    <xf numFmtId="17" fontId="14" fillId="0" borderId="13" xfId="0" applyNumberFormat="1" applyFont="1" applyBorder="1" applyAlignment="1">
      <alignment horizontal="center" vertical="center" wrapText="1"/>
    </xf>
    <xf numFmtId="17" fontId="14" fillId="0" borderId="14" xfId="0" applyNumberFormat="1" applyFont="1" applyBorder="1" applyAlignment="1">
      <alignment horizontal="center" vertical="center" wrapText="1"/>
    </xf>
    <xf numFmtId="3" fontId="14" fillId="0" borderId="42" xfId="0" applyNumberFormat="1" applyFont="1" applyBorder="1" applyAlignment="1">
      <alignment horizontal="center" vertical="center" wrapText="1"/>
    </xf>
    <xf numFmtId="3" fontId="14" fillId="0" borderId="13" xfId="0" applyNumberFormat="1" applyFont="1" applyBorder="1" applyAlignment="1">
      <alignment horizontal="center" vertical="center" wrapText="1"/>
    </xf>
    <xf numFmtId="3" fontId="14" fillId="0" borderId="14" xfId="0" applyNumberFormat="1" applyFont="1" applyBorder="1" applyAlignment="1">
      <alignment horizontal="center" vertical="center" wrapText="1"/>
    </xf>
    <xf numFmtId="14" fontId="14" fillId="0" borderId="14" xfId="0" applyNumberFormat="1" applyFont="1" applyBorder="1" applyAlignment="1">
      <alignment horizontal="center" vertical="center"/>
    </xf>
    <xf numFmtId="170" fontId="14" fillId="0" borderId="33" xfId="5" applyNumberFormat="1" applyFont="1" applyBorder="1" applyAlignment="1">
      <alignment horizontal="center" vertical="center"/>
    </xf>
    <xf numFmtId="170" fontId="14" fillId="0" borderId="20" xfId="5" applyNumberFormat="1" applyFont="1" applyBorder="1" applyAlignment="1">
      <alignment horizontal="center" vertical="center"/>
    </xf>
    <xf numFmtId="170" fontId="14" fillId="0" borderId="34" xfId="5" applyNumberFormat="1" applyFont="1" applyBorder="1" applyAlignment="1">
      <alignment horizontal="center" vertical="center"/>
    </xf>
    <xf numFmtId="170" fontId="14" fillId="0" borderId="22" xfId="5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 wrapText="1"/>
    </xf>
    <xf numFmtId="170" fontId="14" fillId="0" borderId="9" xfId="5" applyNumberFormat="1" applyFont="1" applyBorder="1" applyAlignment="1">
      <alignment horizontal="center" vertical="center"/>
    </xf>
    <xf numFmtId="0" fontId="14" fillId="0" borderId="42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/>
    </xf>
    <xf numFmtId="0" fontId="16" fillId="0" borderId="38" xfId="0" applyFont="1" applyFill="1" applyBorder="1" applyAlignment="1">
      <alignment horizontal="center"/>
    </xf>
    <xf numFmtId="0" fontId="16" fillId="4" borderId="37" xfId="0" applyFont="1" applyFill="1" applyBorder="1" applyAlignment="1">
      <alignment horizontal="center"/>
    </xf>
    <xf numFmtId="0" fontId="16" fillId="4" borderId="38" xfId="0" applyFont="1" applyFill="1" applyBorder="1" applyAlignment="1">
      <alignment horizontal="center"/>
    </xf>
    <xf numFmtId="0" fontId="18" fillId="4" borderId="9" xfId="0" applyFont="1" applyFill="1" applyBorder="1" applyAlignment="1" applyProtection="1">
      <alignment horizontal="left" vertical="center" wrapText="1"/>
      <protection locked="0"/>
    </xf>
    <xf numFmtId="0" fontId="18" fillId="0" borderId="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19" fillId="0" borderId="9" xfId="0" applyFont="1" applyBorder="1" applyAlignment="1">
      <alignment horizontal="center" vertical="center" wrapText="1"/>
    </xf>
    <xf numFmtId="0" fontId="19" fillId="0" borderId="9" xfId="3" applyFont="1" applyBorder="1" applyAlignment="1">
      <alignment horizontal="justify" vertical="center" wrapText="1"/>
    </xf>
    <xf numFmtId="166" fontId="11" fillId="4" borderId="9" xfId="3" applyNumberFormat="1" applyFont="1" applyFill="1" applyBorder="1" applyAlignment="1" applyProtection="1">
      <alignment horizontal="center" vertical="center" wrapText="1"/>
      <protection locked="0"/>
    </xf>
    <xf numFmtId="166" fontId="11" fillId="4" borderId="12" xfId="3" applyNumberFormat="1" applyFont="1" applyFill="1" applyBorder="1" applyAlignment="1" applyProtection="1">
      <alignment horizontal="center" vertical="center" wrapText="1"/>
      <protection locked="0"/>
    </xf>
    <xf numFmtId="166" fontId="11" fillId="4" borderId="13" xfId="3" applyNumberFormat="1" applyFont="1" applyFill="1" applyBorder="1" applyAlignment="1" applyProtection="1">
      <alignment horizontal="center" vertical="center" wrapText="1"/>
      <protection locked="0"/>
    </xf>
    <xf numFmtId="166" fontId="11" fillId="4" borderId="14" xfId="3" applyNumberFormat="1" applyFont="1" applyFill="1" applyBorder="1" applyAlignment="1" applyProtection="1">
      <alignment horizontal="center" vertical="center" wrapText="1"/>
      <protection locked="0"/>
    </xf>
    <xf numFmtId="0" fontId="18" fillId="0" borderId="9" xfId="0" applyFont="1" applyBorder="1" applyAlignment="1" applyProtection="1">
      <alignment horizontal="left" vertical="center" wrapText="1"/>
      <protection locked="0"/>
    </xf>
    <xf numFmtId="166" fontId="11" fillId="4" borderId="9" xfId="3" applyNumberFormat="1" applyFont="1" applyFill="1" applyBorder="1" applyAlignment="1" applyProtection="1">
      <alignment horizontal="justify" vertical="center" wrapText="1"/>
      <protection locked="0"/>
    </xf>
    <xf numFmtId="0" fontId="0" fillId="0" borderId="9" xfId="0" applyBorder="1" applyAlignment="1">
      <alignment horizontal="justify" vertical="center" wrapText="1"/>
    </xf>
    <xf numFmtId="15" fontId="9" fillId="4" borderId="9" xfId="3" applyNumberFormat="1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20" fillId="4" borderId="9" xfId="3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2" xfId="0" applyFont="1" applyFill="1" applyBorder="1" applyAlignment="1" applyProtection="1">
      <alignment horizontal="center" vertical="center" wrapText="1"/>
      <protection locked="0"/>
    </xf>
    <xf numFmtId="0" fontId="9" fillId="4" borderId="13" xfId="0" applyFont="1" applyFill="1" applyBorder="1" applyAlignment="1" applyProtection="1">
      <alignment horizontal="center" vertical="center" wrapText="1"/>
      <protection locked="0"/>
    </xf>
    <xf numFmtId="0" fontId="9" fillId="4" borderId="14" xfId="0" applyFont="1" applyFill="1" applyBorder="1" applyAlignment="1" applyProtection="1">
      <alignment horizontal="center" vertical="center" wrapText="1"/>
      <protection locked="0"/>
    </xf>
    <xf numFmtId="0" fontId="20" fillId="0" borderId="9" xfId="3" applyFont="1" applyBorder="1" applyAlignment="1" applyProtection="1">
      <alignment horizontal="center" vertical="center" wrapText="1"/>
      <protection locked="0"/>
    </xf>
    <xf numFmtId="166" fontId="11" fillId="4" borderId="9" xfId="3" applyNumberFormat="1" applyFont="1" applyFill="1" applyBorder="1" applyAlignment="1" applyProtection="1">
      <alignment horizontal="left" vertical="top" wrapText="1"/>
      <protection locked="0"/>
    </xf>
    <xf numFmtId="0" fontId="11" fillId="4" borderId="9" xfId="3" applyFont="1" applyFill="1" applyBorder="1" applyAlignment="1" applyProtection="1">
      <alignment horizontal="center" vertical="center" wrapText="1"/>
      <protection locked="0"/>
    </xf>
    <xf numFmtId="0" fontId="18" fillId="0" borderId="9" xfId="0" applyFont="1" applyBorder="1" applyAlignment="1">
      <alignment horizontal="center" vertical="center" wrapText="1"/>
    </xf>
    <xf numFmtId="9" fontId="18" fillId="0" borderId="42" xfId="0" applyNumberFormat="1" applyFont="1" applyBorder="1" applyAlignment="1">
      <alignment horizontal="center" vertical="center"/>
    </xf>
    <xf numFmtId="9" fontId="18" fillId="0" borderId="14" xfId="0" applyNumberFormat="1" applyFont="1" applyBorder="1" applyAlignment="1">
      <alignment horizontal="center" vertical="center"/>
    </xf>
    <xf numFmtId="166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166" fontId="18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0" fontId="16" fillId="4" borderId="9" xfId="0" applyFont="1" applyFill="1" applyBorder="1" applyAlignment="1">
      <alignment wrapText="1"/>
    </xf>
    <xf numFmtId="0" fontId="30" fillId="0" borderId="24" xfId="0" applyFont="1" applyBorder="1" applyAlignment="1">
      <alignment horizontal="left" vertical="center"/>
    </xf>
    <xf numFmtId="0" fontId="31" fillId="0" borderId="25" xfId="0" applyFont="1" applyBorder="1" applyAlignment="1">
      <alignment horizontal="left" vertical="center"/>
    </xf>
    <xf numFmtId="0" fontId="31" fillId="0" borderId="26" xfId="0" applyFont="1" applyBorder="1" applyAlignment="1">
      <alignment horizontal="left" vertical="center"/>
    </xf>
    <xf numFmtId="0" fontId="28" fillId="0" borderId="9" xfId="0" applyFont="1" applyBorder="1" applyAlignment="1">
      <alignment horizontal="left" vertical="center"/>
    </xf>
    <xf numFmtId="0" fontId="2" fillId="9" borderId="37" xfId="0" applyFont="1" applyFill="1" applyBorder="1" applyAlignment="1">
      <alignment horizontal="center"/>
    </xf>
    <xf numFmtId="0" fontId="2" fillId="9" borderId="38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left" vertical="center" wrapText="1"/>
    </xf>
    <xf numFmtId="0" fontId="16" fillId="0" borderId="13" xfId="0" applyFont="1" applyFill="1" applyBorder="1" applyAlignment="1">
      <alignment horizontal="left" vertical="center" wrapText="1"/>
    </xf>
    <xf numFmtId="0" fontId="16" fillId="0" borderId="14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16" fillId="0" borderId="25" xfId="0" applyFont="1" applyBorder="1" applyAlignment="1">
      <alignment horizontal="left"/>
    </xf>
    <xf numFmtId="0" fontId="16" fillId="0" borderId="26" xfId="0" applyFont="1" applyBorder="1" applyAlignment="1">
      <alignment horizontal="left"/>
    </xf>
  </cellXfs>
  <cellStyles count="7">
    <cellStyle name="Millares [0]" xfId="6" builtinId="6"/>
    <cellStyle name="Moneda [0]" xfId="5" builtinId="7"/>
    <cellStyle name="Moneda [0] 3" xfId="1"/>
    <cellStyle name="Normal" xfId="0" builtinId="0"/>
    <cellStyle name="Normal 2" xfId="2"/>
    <cellStyle name="Normal 2 2" xfId="3"/>
    <cellStyle name="Porcentaje" xfId="4" builtinId="5"/>
  </cellStyles>
  <dxfs count="1">
    <dxf>
      <font>
        <color theme="0"/>
      </font>
      <fill>
        <patternFill>
          <bgColor rgb="FF00206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6633"/>
      <rgbColor rgb="00800080"/>
      <rgbColor rgb="00008080"/>
      <rgbColor rgb="00C0C0C0"/>
      <rgbColor rgb="0099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72BF44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C4C4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4</xdr:row>
      <xdr:rowOff>0</xdr:rowOff>
    </xdr:from>
    <xdr:to>
      <xdr:col>12</xdr:col>
      <xdr:colOff>9525</xdr:colOff>
      <xdr:row>4</xdr:row>
      <xdr:rowOff>485775</xdr:rowOff>
    </xdr:to>
    <xdr:sp macro="" textlink="" fLocksText="0">
      <xdr:nvSpPr>
        <xdr:cNvPr id="2" name="Texto 3">
          <a:extLst>
            <a:ext uri="{FF2B5EF4-FFF2-40B4-BE49-F238E27FC236}">
              <a16:creationId xmlns:a16="http://schemas.microsoft.com/office/drawing/2014/main" id="{D0E677FB-12B4-4501-94D1-A95CFED08F7A}"/>
            </a:ext>
          </a:extLst>
        </xdr:cNvPr>
        <xdr:cNvSpPr txBox="1">
          <a:spLocks noChangeArrowheads="1"/>
        </xdr:cNvSpPr>
      </xdr:nvSpPr>
      <xdr:spPr bwMode="auto">
        <a:xfrm>
          <a:off x="19507200" y="1181100"/>
          <a:ext cx="0" cy="485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27360" rIns="27360" bIns="0" anchor="t"/>
        <a:lstStyle/>
        <a:p>
          <a:pPr algn="r" rtl="0">
            <a:defRPr sz="1000"/>
          </a:pPr>
          <a:endParaRPr lang="es-CO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CO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0</xdr:colOff>
      <xdr:row>0</xdr:row>
      <xdr:rowOff>19050</xdr:rowOff>
    </xdr:from>
    <xdr:to>
      <xdr:col>10</xdr:col>
      <xdr:colOff>190500</xdr:colOff>
      <xdr:row>4</xdr:row>
      <xdr:rowOff>485775</xdr:rowOff>
    </xdr:to>
    <xdr:sp macro="" textlink="" fLocksText="0">
      <xdr:nvSpPr>
        <xdr:cNvPr id="3" name="Texto 3">
          <a:extLst>
            <a:ext uri="{FF2B5EF4-FFF2-40B4-BE49-F238E27FC236}">
              <a16:creationId xmlns:a16="http://schemas.microsoft.com/office/drawing/2014/main" id="{E394DA4C-8883-4100-B205-D0E1656B9E4F}"/>
            </a:ext>
          </a:extLst>
        </xdr:cNvPr>
        <xdr:cNvSpPr txBox="1">
          <a:spLocks noChangeArrowheads="1"/>
        </xdr:cNvSpPr>
      </xdr:nvSpPr>
      <xdr:spPr bwMode="auto">
        <a:xfrm>
          <a:off x="19507200" y="19050"/>
          <a:ext cx="0" cy="1647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27360" rIns="27360" bIns="0" anchor="t"/>
        <a:lstStyle/>
        <a:p>
          <a:pPr algn="r" rtl="0">
            <a:defRPr sz="1000"/>
          </a:pPr>
          <a:endParaRPr lang="es-CO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CO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CO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19050</xdr:colOff>
      <xdr:row>4</xdr:row>
      <xdr:rowOff>0</xdr:rowOff>
    </xdr:from>
    <xdr:to>
      <xdr:col>12</xdr:col>
      <xdr:colOff>9525</xdr:colOff>
      <xdr:row>4</xdr:row>
      <xdr:rowOff>485775</xdr:rowOff>
    </xdr:to>
    <xdr:sp macro="" textlink="" fLocksText="0">
      <xdr:nvSpPr>
        <xdr:cNvPr id="4" name="Texto 3">
          <a:extLst>
            <a:ext uri="{FF2B5EF4-FFF2-40B4-BE49-F238E27FC236}">
              <a16:creationId xmlns:a16="http://schemas.microsoft.com/office/drawing/2014/main" id="{A9FAC0CD-3D32-4114-B687-C8EDD84D740E}"/>
            </a:ext>
          </a:extLst>
        </xdr:cNvPr>
        <xdr:cNvSpPr txBox="1">
          <a:spLocks noChangeArrowheads="1"/>
        </xdr:cNvSpPr>
      </xdr:nvSpPr>
      <xdr:spPr bwMode="auto">
        <a:xfrm>
          <a:off x="19507200" y="1181100"/>
          <a:ext cx="0" cy="485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27360" rIns="27360" bIns="0" anchor="t"/>
        <a:lstStyle/>
        <a:p>
          <a:pPr algn="r" rtl="0">
            <a:defRPr sz="1000"/>
          </a:pPr>
          <a:endParaRPr lang="es-CO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CO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0</xdr:colOff>
      <xdr:row>0</xdr:row>
      <xdr:rowOff>19050</xdr:rowOff>
    </xdr:from>
    <xdr:to>
      <xdr:col>10</xdr:col>
      <xdr:colOff>190500</xdr:colOff>
      <xdr:row>4</xdr:row>
      <xdr:rowOff>485775</xdr:rowOff>
    </xdr:to>
    <xdr:sp macro="" textlink="" fLocksText="0">
      <xdr:nvSpPr>
        <xdr:cNvPr id="5" name="Texto 3">
          <a:extLst>
            <a:ext uri="{FF2B5EF4-FFF2-40B4-BE49-F238E27FC236}">
              <a16:creationId xmlns:a16="http://schemas.microsoft.com/office/drawing/2014/main" id="{683F8751-1F81-4F9A-A052-5E92A954C670}"/>
            </a:ext>
          </a:extLst>
        </xdr:cNvPr>
        <xdr:cNvSpPr txBox="1">
          <a:spLocks noChangeArrowheads="1"/>
        </xdr:cNvSpPr>
      </xdr:nvSpPr>
      <xdr:spPr bwMode="auto">
        <a:xfrm>
          <a:off x="19507200" y="19050"/>
          <a:ext cx="0" cy="1647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27360" rIns="27360" bIns="0" anchor="t"/>
        <a:lstStyle/>
        <a:p>
          <a:pPr algn="r" rtl="0">
            <a:defRPr sz="1000"/>
          </a:pPr>
          <a:endParaRPr lang="es-CO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CO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CO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228600</xdr:colOff>
      <xdr:row>1</xdr:row>
      <xdr:rowOff>47625</xdr:rowOff>
    </xdr:from>
    <xdr:to>
      <xdr:col>2</xdr:col>
      <xdr:colOff>1247775</xdr:colOff>
      <xdr:row>4</xdr:row>
      <xdr:rowOff>361950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F514D9D9-D937-4F43-8664-364C8A653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95275"/>
          <a:ext cx="2847975" cy="1247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2</xdr:row>
      <xdr:rowOff>9525</xdr:rowOff>
    </xdr:from>
    <xdr:to>
      <xdr:col>1</xdr:col>
      <xdr:colOff>2962275</xdr:colOff>
      <xdr:row>5</xdr:row>
      <xdr:rowOff>219075</xdr:rowOff>
    </xdr:to>
    <xdr:pic>
      <xdr:nvPicPr>
        <xdr:cNvPr id="2147" name="Imagen 3">
          <a:extLst>
            <a:ext uri="{FF2B5EF4-FFF2-40B4-BE49-F238E27FC236}">
              <a16:creationId xmlns:a16="http://schemas.microsoft.com/office/drawing/2014/main" id="{00000000-0008-0000-0100-00006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66725"/>
          <a:ext cx="2743200" cy="1266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3"/>
  <sheetViews>
    <sheetView topLeftCell="G1" zoomScale="60" zoomScaleNormal="60" workbookViewId="0">
      <selection sqref="A1:Q134"/>
    </sheetView>
  </sheetViews>
  <sheetFormatPr baseColWidth="10" defaultColWidth="11.42578125" defaultRowHeight="16.5" x14ac:dyDescent="0.3"/>
  <cols>
    <col min="1" max="1" width="2.7109375" style="22" customWidth="1"/>
    <col min="2" max="2" width="27.42578125" style="22" customWidth="1"/>
    <col min="3" max="3" width="41.7109375" style="22" customWidth="1"/>
    <col min="4" max="4" width="29.28515625" style="22" customWidth="1"/>
    <col min="5" max="5" width="27.42578125" style="22" customWidth="1"/>
    <col min="6" max="6" width="51.28515625" style="22" customWidth="1"/>
    <col min="7" max="7" width="59" style="1" customWidth="1"/>
    <col min="8" max="8" width="34" style="22" customWidth="1"/>
    <col min="9" max="9" width="47" style="22" customWidth="1"/>
    <col min="10" max="10" width="34" style="22" customWidth="1"/>
    <col min="11" max="11" width="84.140625" style="22" customWidth="1"/>
    <col min="12" max="12" width="20.85546875" style="28" customWidth="1"/>
    <col min="13" max="13" width="22.140625" style="28" customWidth="1"/>
    <col min="14" max="15" width="20.85546875" style="28" customWidth="1"/>
    <col min="16" max="16" width="55.7109375" style="22" customWidth="1"/>
    <col min="17" max="17" width="2.140625" style="22" customWidth="1"/>
    <col min="18" max="18" width="8.42578125" style="22" customWidth="1"/>
    <col min="19" max="16384" width="11.42578125" style="22"/>
  </cols>
  <sheetData>
    <row r="1" spans="1:18" ht="20.100000000000001" customHeight="1" thickTop="1" x14ac:dyDescent="0.3">
      <c r="A1" s="18"/>
      <c r="B1" s="19"/>
      <c r="C1" s="19"/>
      <c r="D1" s="19"/>
      <c r="E1" s="19"/>
      <c r="F1" s="19"/>
      <c r="G1" s="148"/>
      <c r="H1" s="20"/>
      <c r="I1" s="20"/>
      <c r="J1" s="20"/>
      <c r="K1" s="19"/>
      <c r="L1" s="19"/>
      <c r="M1" s="19"/>
      <c r="N1" s="19"/>
      <c r="O1" s="19"/>
      <c r="P1" s="19"/>
      <c r="Q1" s="21"/>
    </row>
    <row r="2" spans="1:18" s="1" customFormat="1" ht="30.75" customHeight="1" x14ac:dyDescent="0.3">
      <c r="A2" s="23"/>
      <c r="B2" s="268" t="s">
        <v>15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4"/>
    </row>
    <row r="3" spans="1:18" ht="26.25" customHeight="1" x14ac:dyDescent="0.3">
      <c r="A3" s="23"/>
      <c r="B3" s="269" t="s">
        <v>34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4"/>
    </row>
    <row r="4" spans="1:18" ht="16.5" customHeight="1" x14ac:dyDescent="0.3">
      <c r="A4" s="23"/>
      <c r="B4" s="25"/>
      <c r="C4" s="25"/>
      <c r="D4" s="25"/>
      <c r="E4" s="25"/>
      <c r="F4" s="25"/>
      <c r="G4" s="149"/>
      <c r="H4" s="26"/>
      <c r="I4" s="26"/>
      <c r="J4" s="26"/>
      <c r="K4" s="25"/>
      <c r="L4" s="25"/>
      <c r="M4" s="25"/>
      <c r="N4" s="25"/>
      <c r="O4" s="270" t="s">
        <v>0</v>
      </c>
      <c r="P4" s="270"/>
      <c r="Q4" s="24"/>
    </row>
    <row r="5" spans="1:18" ht="38.25" customHeight="1" x14ac:dyDescent="0.3">
      <c r="A5" s="23"/>
      <c r="B5" s="27"/>
      <c r="C5" s="27"/>
      <c r="D5" s="27"/>
      <c r="E5" s="27"/>
      <c r="F5" s="27"/>
      <c r="G5" s="150"/>
      <c r="H5" s="28"/>
      <c r="I5" s="28"/>
      <c r="J5" s="28"/>
      <c r="K5" s="27"/>
      <c r="L5" s="27"/>
      <c r="M5" s="27"/>
      <c r="N5" s="27"/>
      <c r="O5" s="270"/>
      <c r="P5" s="270"/>
      <c r="Q5" s="29"/>
    </row>
    <row r="6" spans="1:18" x14ac:dyDescent="0.3">
      <c r="A6" s="23"/>
      <c r="B6" s="27"/>
      <c r="C6" s="27"/>
      <c r="D6" s="27"/>
      <c r="E6" s="27"/>
      <c r="F6" s="27"/>
      <c r="G6" s="150"/>
      <c r="H6" s="28"/>
      <c r="I6" s="28"/>
      <c r="J6" s="28"/>
      <c r="K6" s="27"/>
      <c r="L6" s="27"/>
      <c r="M6" s="27"/>
      <c r="N6" s="27"/>
      <c r="O6" s="27"/>
      <c r="P6" s="27"/>
      <c r="Q6" s="29"/>
    </row>
    <row r="7" spans="1:18" ht="24" customHeight="1" x14ac:dyDescent="0.3">
      <c r="A7" s="2"/>
      <c r="B7" s="271" t="s">
        <v>16</v>
      </c>
      <c r="C7" s="271"/>
      <c r="D7" s="271"/>
      <c r="E7" s="271"/>
      <c r="F7" s="271"/>
      <c r="G7" s="271" t="s">
        <v>213</v>
      </c>
      <c r="H7" s="271"/>
      <c r="I7" s="271"/>
      <c r="J7" s="271"/>
      <c r="K7" s="271"/>
      <c r="L7" s="271"/>
      <c r="M7" s="271"/>
      <c r="N7" s="271"/>
      <c r="O7" s="271"/>
      <c r="P7" s="271"/>
      <c r="Q7" s="30"/>
    </row>
    <row r="8" spans="1:18" ht="36" customHeight="1" x14ac:dyDescent="0.3">
      <c r="A8" s="2"/>
      <c r="B8" s="271" t="s">
        <v>17</v>
      </c>
      <c r="C8" s="271"/>
      <c r="D8" s="271"/>
      <c r="E8" s="271"/>
      <c r="F8" s="271"/>
      <c r="G8" s="271" t="s">
        <v>214</v>
      </c>
      <c r="H8" s="271"/>
      <c r="I8" s="271"/>
      <c r="J8" s="271"/>
      <c r="K8" s="271"/>
      <c r="L8" s="271"/>
      <c r="M8" s="271"/>
      <c r="N8" s="271"/>
      <c r="O8" s="271"/>
      <c r="P8" s="271"/>
      <c r="Q8" s="30"/>
    </row>
    <row r="9" spans="1:18" ht="23.25" customHeight="1" x14ac:dyDescent="0.3">
      <c r="A9" s="2"/>
      <c r="B9" s="271" t="s">
        <v>18</v>
      </c>
      <c r="C9" s="271"/>
      <c r="D9" s="271"/>
      <c r="E9" s="271"/>
      <c r="F9" s="271"/>
      <c r="G9" s="271" t="s">
        <v>215</v>
      </c>
      <c r="H9" s="271"/>
      <c r="I9" s="271"/>
      <c r="J9" s="271"/>
      <c r="K9" s="271"/>
      <c r="L9" s="271"/>
      <c r="M9" s="271"/>
      <c r="N9" s="271"/>
      <c r="O9" s="271"/>
      <c r="P9" s="271"/>
      <c r="Q9" s="30"/>
    </row>
    <row r="10" spans="1:18" ht="21.75" customHeight="1" x14ac:dyDescent="0.3">
      <c r="A10" s="2"/>
      <c r="B10" s="271" t="s">
        <v>19</v>
      </c>
      <c r="C10" s="271"/>
      <c r="D10" s="271"/>
      <c r="E10" s="271"/>
      <c r="F10" s="271"/>
      <c r="G10" s="271"/>
      <c r="H10" s="271"/>
      <c r="I10" s="271"/>
      <c r="J10" s="271"/>
      <c r="K10" s="271"/>
      <c r="L10" s="271"/>
      <c r="M10" s="271"/>
      <c r="N10" s="271"/>
      <c r="O10" s="271"/>
      <c r="P10" s="271"/>
      <c r="Q10" s="30"/>
    </row>
    <row r="11" spans="1:18" ht="23.25" customHeight="1" x14ac:dyDescent="0.3">
      <c r="A11" s="31"/>
      <c r="B11" s="32"/>
      <c r="C11" s="33"/>
      <c r="D11" s="33"/>
      <c r="E11" s="34"/>
      <c r="F11" s="34"/>
      <c r="G11" s="151"/>
      <c r="H11" s="34"/>
      <c r="I11" s="34"/>
      <c r="J11" s="34"/>
      <c r="K11" s="35"/>
      <c r="L11" s="174"/>
      <c r="M11" s="174"/>
      <c r="N11" s="175"/>
      <c r="O11" s="174"/>
      <c r="P11" s="36"/>
      <c r="Q11" s="30"/>
    </row>
    <row r="12" spans="1:18" ht="79.5" customHeight="1" x14ac:dyDescent="0.3">
      <c r="A12" s="37"/>
      <c r="B12" s="279" t="s">
        <v>20</v>
      </c>
      <c r="C12" s="279" t="s">
        <v>21</v>
      </c>
      <c r="D12" s="273" t="s">
        <v>22</v>
      </c>
      <c r="E12" s="273" t="s">
        <v>23</v>
      </c>
      <c r="F12" s="273" t="s">
        <v>24</v>
      </c>
      <c r="G12" s="273" t="s">
        <v>25</v>
      </c>
      <c r="H12" s="273" t="s">
        <v>26</v>
      </c>
      <c r="I12" s="274" t="s">
        <v>386</v>
      </c>
      <c r="J12" s="274" t="s">
        <v>387</v>
      </c>
      <c r="K12" s="273" t="s">
        <v>27</v>
      </c>
      <c r="L12" s="273"/>
      <c r="M12" s="273"/>
      <c r="N12" s="273"/>
      <c r="O12" s="273"/>
      <c r="P12" s="272" t="s">
        <v>28</v>
      </c>
      <c r="Q12" s="38"/>
      <c r="R12" s="39"/>
    </row>
    <row r="13" spans="1:18" ht="53.25" customHeight="1" x14ac:dyDescent="0.3">
      <c r="A13" s="37"/>
      <c r="B13" s="280"/>
      <c r="C13" s="280"/>
      <c r="D13" s="273"/>
      <c r="E13" s="273"/>
      <c r="F13" s="273"/>
      <c r="G13" s="273"/>
      <c r="H13" s="273"/>
      <c r="I13" s="275"/>
      <c r="J13" s="275"/>
      <c r="K13" s="178" t="s">
        <v>29</v>
      </c>
      <c r="L13" s="273" t="s">
        <v>30</v>
      </c>
      <c r="M13" s="273"/>
      <c r="N13" s="178" t="s">
        <v>31</v>
      </c>
      <c r="O13" s="178" t="s">
        <v>32</v>
      </c>
      <c r="P13" s="273"/>
      <c r="Q13" s="38"/>
      <c r="R13" s="39"/>
    </row>
    <row r="14" spans="1:18" ht="134.25" customHeight="1" x14ac:dyDescent="0.3">
      <c r="B14" s="281" t="s">
        <v>49</v>
      </c>
      <c r="C14" s="281" t="s">
        <v>50</v>
      </c>
      <c r="D14" s="290" t="s">
        <v>458</v>
      </c>
      <c r="E14" s="282" t="s">
        <v>51</v>
      </c>
      <c r="F14" s="283" t="s">
        <v>52</v>
      </c>
      <c r="G14" s="157" t="s">
        <v>53</v>
      </c>
      <c r="H14" s="276" t="s">
        <v>78</v>
      </c>
      <c r="I14" s="204">
        <v>214113</v>
      </c>
      <c r="J14" s="94">
        <v>1</v>
      </c>
      <c r="K14" s="232" t="s">
        <v>396</v>
      </c>
      <c r="L14" s="235">
        <v>126731721596.56</v>
      </c>
      <c r="M14" s="236"/>
      <c r="N14" s="241" t="s">
        <v>397</v>
      </c>
      <c r="O14" s="241" t="s">
        <v>398</v>
      </c>
      <c r="P14" s="416" t="s">
        <v>399</v>
      </c>
      <c r="R14" s="40"/>
    </row>
    <row r="15" spans="1:18" ht="87" customHeight="1" x14ac:dyDescent="0.3">
      <c r="B15" s="281"/>
      <c r="C15" s="281"/>
      <c r="D15" s="291"/>
      <c r="E15" s="282"/>
      <c r="F15" s="284"/>
      <c r="G15" s="153" t="s">
        <v>54</v>
      </c>
      <c r="H15" s="277"/>
      <c r="I15" s="205"/>
      <c r="J15" s="94">
        <v>1</v>
      </c>
      <c r="K15" s="233"/>
      <c r="L15" s="237"/>
      <c r="M15" s="238"/>
      <c r="N15" s="241"/>
      <c r="O15" s="241"/>
      <c r="P15" s="417"/>
      <c r="R15" s="41"/>
    </row>
    <row r="16" spans="1:18" ht="81" customHeight="1" x14ac:dyDescent="0.3">
      <c r="B16" s="281"/>
      <c r="C16" s="281"/>
      <c r="D16" s="291"/>
      <c r="E16" s="282"/>
      <c r="F16" s="284"/>
      <c r="G16" s="153" t="s">
        <v>55</v>
      </c>
      <c r="H16" s="277"/>
      <c r="I16" s="205"/>
      <c r="J16" s="94">
        <v>1</v>
      </c>
      <c r="K16" s="233"/>
      <c r="L16" s="237"/>
      <c r="M16" s="238"/>
      <c r="N16" s="241"/>
      <c r="O16" s="241"/>
      <c r="P16" s="417"/>
      <c r="R16" s="40"/>
    </row>
    <row r="17" spans="2:18" ht="69" customHeight="1" x14ac:dyDescent="0.3">
      <c r="B17" s="281"/>
      <c r="C17" s="281"/>
      <c r="D17" s="291"/>
      <c r="E17" s="282"/>
      <c r="F17" s="284"/>
      <c r="G17" s="157" t="s">
        <v>56</v>
      </c>
      <c r="H17" s="277"/>
      <c r="I17" s="206"/>
      <c r="J17" s="158">
        <v>0.25</v>
      </c>
      <c r="K17" s="233"/>
      <c r="L17" s="237"/>
      <c r="M17" s="238"/>
      <c r="N17" s="241"/>
      <c r="O17" s="241"/>
      <c r="P17" s="418"/>
      <c r="R17" s="40"/>
    </row>
    <row r="18" spans="2:18" ht="87.95" customHeight="1" x14ac:dyDescent="0.3">
      <c r="B18" s="281"/>
      <c r="C18" s="281"/>
      <c r="D18" s="291"/>
      <c r="E18" s="282"/>
      <c r="F18" s="288" t="s">
        <v>57</v>
      </c>
      <c r="G18" s="155" t="s">
        <v>384</v>
      </c>
      <c r="H18" s="277"/>
      <c r="I18" s="207">
        <v>1</v>
      </c>
      <c r="J18" s="179">
        <v>1</v>
      </c>
      <c r="K18" s="233"/>
      <c r="L18" s="237"/>
      <c r="M18" s="238"/>
      <c r="N18" s="241"/>
      <c r="O18" s="241"/>
      <c r="P18" s="419" t="s">
        <v>477</v>
      </c>
      <c r="R18" s="40"/>
    </row>
    <row r="19" spans="2:18" ht="94.5" customHeight="1" x14ac:dyDescent="0.3">
      <c r="B19" s="281"/>
      <c r="C19" s="281"/>
      <c r="D19" s="292"/>
      <c r="E19" s="282"/>
      <c r="F19" s="289"/>
      <c r="G19" s="155" t="s">
        <v>385</v>
      </c>
      <c r="H19" s="278"/>
      <c r="I19" s="208"/>
      <c r="J19" s="179">
        <v>0</v>
      </c>
      <c r="K19" s="234"/>
      <c r="L19" s="239"/>
      <c r="M19" s="240"/>
      <c r="N19" s="241"/>
      <c r="O19" s="241"/>
      <c r="P19" s="419" t="s">
        <v>388</v>
      </c>
      <c r="R19" s="40"/>
    </row>
    <row r="20" spans="2:18" ht="80.25" customHeight="1" x14ac:dyDescent="0.3">
      <c r="B20" s="281"/>
      <c r="C20" s="281"/>
      <c r="D20" s="293">
        <v>2020080010006</v>
      </c>
      <c r="E20" s="282" t="s">
        <v>58</v>
      </c>
      <c r="F20" s="285" t="s">
        <v>59</v>
      </c>
      <c r="G20" s="157" t="s">
        <v>60</v>
      </c>
      <c r="H20" s="296" t="s">
        <v>78</v>
      </c>
      <c r="I20" s="209">
        <v>1</v>
      </c>
      <c r="J20" s="167">
        <v>1</v>
      </c>
      <c r="K20" s="100" t="s">
        <v>389</v>
      </c>
      <c r="L20" s="244">
        <v>6217690000</v>
      </c>
      <c r="M20" s="203"/>
      <c r="N20" s="101">
        <v>44284</v>
      </c>
      <c r="O20" s="102">
        <v>44542</v>
      </c>
      <c r="P20" s="226" t="s">
        <v>390</v>
      </c>
    </row>
    <row r="21" spans="2:18" ht="70.5" customHeight="1" x14ac:dyDescent="0.3">
      <c r="B21" s="281"/>
      <c r="C21" s="281"/>
      <c r="D21" s="294"/>
      <c r="E21" s="282"/>
      <c r="F21" s="284"/>
      <c r="G21" s="157" t="s">
        <v>61</v>
      </c>
      <c r="H21" s="297"/>
      <c r="I21" s="210"/>
      <c r="J21" s="180">
        <v>1</v>
      </c>
      <c r="K21" s="97" t="s">
        <v>391</v>
      </c>
      <c r="L21" s="202">
        <v>12111664840</v>
      </c>
      <c r="M21" s="203"/>
      <c r="N21" s="95">
        <v>44197</v>
      </c>
      <c r="O21" s="96">
        <v>44561</v>
      </c>
      <c r="P21" s="420"/>
    </row>
    <row r="22" spans="2:18" ht="54" customHeight="1" x14ac:dyDescent="0.3">
      <c r="B22" s="281"/>
      <c r="C22" s="281"/>
      <c r="D22" s="294"/>
      <c r="E22" s="282"/>
      <c r="F22" s="284"/>
      <c r="G22" s="157" t="s">
        <v>62</v>
      </c>
      <c r="H22" s="297"/>
      <c r="I22" s="210"/>
      <c r="J22" s="180">
        <v>1</v>
      </c>
      <c r="K22" s="226" t="s">
        <v>392</v>
      </c>
      <c r="L22" s="227">
        <v>12507048080</v>
      </c>
      <c r="M22" s="228"/>
      <c r="N22" s="231">
        <v>44239</v>
      </c>
      <c r="O22" s="242">
        <v>44542</v>
      </c>
      <c r="P22" s="420"/>
    </row>
    <row r="23" spans="2:18" ht="54" customHeight="1" x14ac:dyDescent="0.3">
      <c r="B23" s="281"/>
      <c r="C23" s="281"/>
      <c r="D23" s="295"/>
      <c r="E23" s="282"/>
      <c r="F23" s="284"/>
      <c r="G23" s="157" t="s">
        <v>63</v>
      </c>
      <c r="H23" s="297"/>
      <c r="I23" s="211"/>
      <c r="J23" s="180">
        <v>0.25</v>
      </c>
      <c r="K23" s="211"/>
      <c r="L23" s="229"/>
      <c r="M23" s="230"/>
      <c r="N23" s="201"/>
      <c r="O23" s="243"/>
      <c r="P23" s="421"/>
    </row>
    <row r="24" spans="2:18" ht="156.75" customHeight="1" x14ac:dyDescent="0.3">
      <c r="B24" s="281"/>
      <c r="C24" s="281"/>
      <c r="D24" s="293">
        <v>2020080010002</v>
      </c>
      <c r="E24" s="282" t="s">
        <v>64</v>
      </c>
      <c r="F24" s="286" t="s">
        <v>65</v>
      </c>
      <c r="G24" s="313" t="s">
        <v>66</v>
      </c>
      <c r="H24" s="298" t="s">
        <v>79</v>
      </c>
      <c r="I24" s="263" t="s">
        <v>450</v>
      </c>
      <c r="J24" s="266">
        <v>1</v>
      </c>
      <c r="K24" s="55" t="s">
        <v>411</v>
      </c>
      <c r="L24" s="315">
        <f>11404930800+5702465400</f>
        <v>17107396200</v>
      </c>
      <c r="M24" s="315"/>
      <c r="N24" s="108">
        <v>43872</v>
      </c>
      <c r="O24" s="159">
        <v>44307</v>
      </c>
      <c r="P24" s="56" t="s">
        <v>412</v>
      </c>
    </row>
    <row r="25" spans="2:18" ht="117.75" customHeight="1" x14ac:dyDescent="0.3">
      <c r="B25" s="281"/>
      <c r="C25" s="281"/>
      <c r="D25" s="294"/>
      <c r="E25" s="282"/>
      <c r="F25" s="286"/>
      <c r="G25" s="314"/>
      <c r="H25" s="298"/>
      <c r="I25" s="264"/>
      <c r="J25" s="267"/>
      <c r="K25" s="55" t="s">
        <v>413</v>
      </c>
      <c r="L25" s="315">
        <v>3181800300</v>
      </c>
      <c r="M25" s="315"/>
      <c r="N25" s="108">
        <v>43903</v>
      </c>
      <c r="O25" s="107" t="s">
        <v>418</v>
      </c>
      <c r="P25" s="56" t="s">
        <v>414</v>
      </c>
    </row>
    <row r="26" spans="2:18" ht="170.25" customHeight="1" x14ac:dyDescent="0.3">
      <c r="B26" s="281"/>
      <c r="C26" s="281"/>
      <c r="D26" s="294"/>
      <c r="E26" s="282"/>
      <c r="F26" s="286"/>
      <c r="G26" s="313" t="s">
        <v>67</v>
      </c>
      <c r="H26" s="298"/>
      <c r="I26" s="264"/>
      <c r="J26" s="266">
        <v>0.8</v>
      </c>
      <c r="K26" s="55" t="s">
        <v>415</v>
      </c>
      <c r="L26" s="316">
        <f>5483043348+1597257724+1144263950</f>
        <v>8224565022</v>
      </c>
      <c r="M26" s="317"/>
      <c r="N26" s="108">
        <v>43983</v>
      </c>
      <c r="O26" s="159">
        <v>44301</v>
      </c>
      <c r="P26" s="56" t="s">
        <v>412</v>
      </c>
    </row>
    <row r="27" spans="2:18" ht="198" customHeight="1" x14ac:dyDescent="0.3">
      <c r="B27" s="281"/>
      <c r="C27" s="281"/>
      <c r="D27" s="294"/>
      <c r="E27" s="282"/>
      <c r="F27" s="286"/>
      <c r="G27" s="314"/>
      <c r="H27" s="298"/>
      <c r="I27" s="264"/>
      <c r="J27" s="267"/>
      <c r="K27" s="55" t="s">
        <v>416</v>
      </c>
      <c r="L27" s="316">
        <f>5042047425+1921309908+599713804</f>
        <v>7563071137</v>
      </c>
      <c r="M27" s="317"/>
      <c r="N27" s="108">
        <v>43990</v>
      </c>
      <c r="O27" s="159">
        <v>44302</v>
      </c>
      <c r="P27" s="56" t="s">
        <v>412</v>
      </c>
    </row>
    <row r="28" spans="2:18" ht="180" customHeight="1" x14ac:dyDescent="0.3">
      <c r="B28" s="281"/>
      <c r="C28" s="281"/>
      <c r="D28" s="295"/>
      <c r="E28" s="282"/>
      <c r="F28" s="286"/>
      <c r="G28" s="56" t="s">
        <v>68</v>
      </c>
      <c r="H28" s="298"/>
      <c r="I28" s="265"/>
      <c r="J28" s="106">
        <v>0.25</v>
      </c>
      <c r="K28" s="55" t="s">
        <v>417</v>
      </c>
      <c r="L28" s="315">
        <f>5966252041+2983126020</f>
        <v>8949378061</v>
      </c>
      <c r="M28" s="315"/>
      <c r="N28" s="108">
        <v>43955</v>
      </c>
      <c r="O28" s="159">
        <v>44307</v>
      </c>
      <c r="P28" s="56" t="s">
        <v>412</v>
      </c>
    </row>
    <row r="29" spans="2:18" ht="54" customHeight="1" x14ac:dyDescent="0.3">
      <c r="B29" s="281"/>
      <c r="C29" s="281"/>
      <c r="D29" s="290">
        <v>2020080010126</v>
      </c>
      <c r="E29" s="282" t="s">
        <v>69</v>
      </c>
      <c r="F29" s="287" t="s">
        <v>70</v>
      </c>
      <c r="G29" s="157" t="s">
        <v>66</v>
      </c>
      <c r="H29" s="245" t="s">
        <v>78</v>
      </c>
      <c r="I29" s="253">
        <v>0</v>
      </c>
      <c r="J29" s="256">
        <v>0</v>
      </c>
      <c r="K29" s="245"/>
      <c r="L29" s="257"/>
      <c r="M29" s="258"/>
      <c r="N29" s="257"/>
      <c r="O29" s="258"/>
      <c r="P29" s="245" t="s">
        <v>393</v>
      </c>
    </row>
    <row r="30" spans="2:18" ht="54" customHeight="1" x14ac:dyDescent="0.3">
      <c r="B30" s="281"/>
      <c r="C30" s="281"/>
      <c r="D30" s="291"/>
      <c r="E30" s="282"/>
      <c r="F30" s="284"/>
      <c r="G30" s="157" t="s">
        <v>67</v>
      </c>
      <c r="H30" s="246"/>
      <c r="I30" s="254"/>
      <c r="J30" s="254"/>
      <c r="K30" s="246"/>
      <c r="L30" s="259"/>
      <c r="M30" s="260"/>
      <c r="N30" s="259"/>
      <c r="O30" s="260"/>
      <c r="P30" s="409"/>
    </row>
    <row r="31" spans="2:18" ht="54" customHeight="1" x14ac:dyDescent="0.3">
      <c r="B31" s="281"/>
      <c r="C31" s="281"/>
      <c r="D31" s="292"/>
      <c r="E31" s="282"/>
      <c r="F31" s="284"/>
      <c r="G31" s="157" t="s">
        <v>68</v>
      </c>
      <c r="H31" s="246"/>
      <c r="I31" s="255"/>
      <c r="J31" s="255"/>
      <c r="K31" s="246"/>
      <c r="L31" s="261"/>
      <c r="M31" s="262"/>
      <c r="N31" s="261"/>
      <c r="O31" s="262"/>
      <c r="P31" s="409"/>
    </row>
    <row r="32" spans="2:18" ht="54" customHeight="1" x14ac:dyDescent="0.3">
      <c r="B32" s="281"/>
      <c r="C32" s="281"/>
      <c r="D32" s="293">
        <v>2020080010008</v>
      </c>
      <c r="E32" s="282" t="s">
        <v>71</v>
      </c>
      <c r="F32" s="285" t="s">
        <v>72</v>
      </c>
      <c r="G32" s="153" t="s">
        <v>73</v>
      </c>
      <c r="H32" s="296" t="s">
        <v>78</v>
      </c>
      <c r="I32" s="247">
        <v>1</v>
      </c>
      <c r="J32" s="180">
        <v>1</v>
      </c>
      <c r="K32" s="226" t="s">
        <v>394</v>
      </c>
      <c r="L32" s="227">
        <v>821632000</v>
      </c>
      <c r="M32" s="228"/>
      <c r="N32" s="242">
        <v>44259</v>
      </c>
      <c r="O32" s="242">
        <v>44530</v>
      </c>
      <c r="P32" s="410" t="s">
        <v>475</v>
      </c>
    </row>
    <row r="33" spans="2:16" ht="54" customHeight="1" x14ac:dyDescent="0.3">
      <c r="B33" s="281"/>
      <c r="C33" s="281"/>
      <c r="D33" s="294"/>
      <c r="E33" s="282"/>
      <c r="F33" s="285"/>
      <c r="G33" s="153" t="s">
        <v>74</v>
      </c>
      <c r="H33" s="297"/>
      <c r="I33" s="248"/>
      <c r="J33" s="180">
        <v>1</v>
      </c>
      <c r="K33" s="211"/>
      <c r="L33" s="229"/>
      <c r="M33" s="230"/>
      <c r="N33" s="201"/>
      <c r="O33" s="201"/>
      <c r="P33" s="411"/>
    </row>
    <row r="34" spans="2:16" ht="54" customHeight="1" x14ac:dyDescent="0.3">
      <c r="B34" s="281"/>
      <c r="C34" s="281"/>
      <c r="D34" s="294"/>
      <c r="E34" s="282"/>
      <c r="F34" s="285"/>
      <c r="G34" s="154" t="s">
        <v>75</v>
      </c>
      <c r="H34" s="297"/>
      <c r="I34" s="248"/>
      <c r="J34" s="180">
        <v>1</v>
      </c>
      <c r="K34" s="250" t="s">
        <v>395</v>
      </c>
      <c r="L34" s="227">
        <v>946204783</v>
      </c>
      <c r="M34" s="228"/>
      <c r="N34" s="242">
        <v>44253</v>
      </c>
      <c r="O34" s="242">
        <v>44530</v>
      </c>
      <c r="P34" s="411"/>
    </row>
    <row r="35" spans="2:16" ht="54" customHeight="1" x14ac:dyDescent="0.3">
      <c r="B35" s="281"/>
      <c r="C35" s="281"/>
      <c r="D35" s="294"/>
      <c r="E35" s="282"/>
      <c r="F35" s="285"/>
      <c r="G35" s="157" t="s">
        <v>76</v>
      </c>
      <c r="H35" s="297"/>
      <c r="I35" s="249"/>
      <c r="J35" s="180">
        <v>0.25</v>
      </c>
      <c r="K35" s="210"/>
      <c r="L35" s="251"/>
      <c r="M35" s="252"/>
      <c r="N35" s="200"/>
      <c r="O35" s="200"/>
      <c r="P35" s="412"/>
    </row>
    <row r="36" spans="2:16" ht="54" customHeight="1" x14ac:dyDescent="0.3">
      <c r="B36" s="281"/>
      <c r="C36" s="281"/>
      <c r="D36" s="294"/>
      <c r="E36" s="282"/>
      <c r="F36" s="288" t="s">
        <v>77</v>
      </c>
      <c r="G36" s="155" t="s">
        <v>384</v>
      </c>
      <c r="H36" s="297"/>
      <c r="I36" s="224">
        <v>1</v>
      </c>
      <c r="J36" s="99">
        <v>1</v>
      </c>
      <c r="K36" s="168"/>
      <c r="L36" s="371"/>
      <c r="M36" s="372"/>
      <c r="N36" s="173"/>
      <c r="O36" s="173"/>
      <c r="P36" s="410" t="s">
        <v>476</v>
      </c>
    </row>
    <row r="37" spans="2:16" ht="78.75" customHeight="1" x14ac:dyDescent="0.3">
      <c r="B37" s="281"/>
      <c r="C37" s="281"/>
      <c r="D37" s="295"/>
      <c r="E37" s="282"/>
      <c r="F37" s="289"/>
      <c r="G37" s="155" t="s">
        <v>385</v>
      </c>
      <c r="H37" s="297"/>
      <c r="I37" s="225"/>
      <c r="J37" s="98">
        <v>0</v>
      </c>
      <c r="K37" s="103"/>
      <c r="L37" s="371"/>
      <c r="M37" s="372"/>
      <c r="N37" s="176"/>
      <c r="O37" s="176"/>
      <c r="P37" s="412"/>
    </row>
    <row r="38" spans="2:16" x14ac:dyDescent="0.3">
      <c r="B38" s="64"/>
      <c r="C38" s="64"/>
      <c r="D38" s="64"/>
      <c r="E38" s="64"/>
      <c r="F38" s="64"/>
      <c r="G38" s="156"/>
      <c r="H38" s="64"/>
      <c r="I38" s="64"/>
      <c r="J38" s="64"/>
      <c r="K38" s="64"/>
      <c r="L38" s="414"/>
      <c r="M38" s="415"/>
      <c r="N38" s="177"/>
      <c r="O38" s="177"/>
      <c r="P38" s="64"/>
    </row>
    <row r="39" spans="2:16" ht="57.75" customHeight="1" x14ac:dyDescent="0.3">
      <c r="B39" s="303" t="s">
        <v>80</v>
      </c>
      <c r="C39" s="311" t="s">
        <v>81</v>
      </c>
      <c r="D39" s="318">
        <v>2020080010132</v>
      </c>
      <c r="E39" s="282" t="s">
        <v>82</v>
      </c>
      <c r="F39" s="312" t="s">
        <v>83</v>
      </c>
      <c r="G39" s="147" t="s">
        <v>84</v>
      </c>
      <c r="H39" s="57" t="s">
        <v>85</v>
      </c>
      <c r="I39" s="330">
        <v>0.7</v>
      </c>
      <c r="J39" s="331">
        <v>0.59443333333333337</v>
      </c>
      <c r="K39" s="63"/>
      <c r="L39" s="373"/>
      <c r="M39" s="374"/>
      <c r="N39" s="172"/>
      <c r="O39" s="172"/>
      <c r="P39" s="63"/>
    </row>
    <row r="40" spans="2:16" ht="57.75" customHeight="1" x14ac:dyDescent="0.3">
      <c r="B40" s="303"/>
      <c r="C40" s="311"/>
      <c r="D40" s="319"/>
      <c r="E40" s="282"/>
      <c r="F40" s="312"/>
      <c r="G40" s="147" t="s">
        <v>86</v>
      </c>
      <c r="H40" s="57" t="s">
        <v>85</v>
      </c>
      <c r="I40" s="213"/>
      <c r="J40" s="332"/>
      <c r="K40" s="63"/>
      <c r="L40" s="373"/>
      <c r="M40" s="374"/>
      <c r="N40" s="172"/>
      <c r="O40" s="172"/>
      <c r="P40" s="63"/>
    </row>
    <row r="41" spans="2:16" ht="57.75" customHeight="1" x14ac:dyDescent="0.3">
      <c r="B41" s="303"/>
      <c r="C41" s="311"/>
      <c r="D41" s="320"/>
      <c r="E41" s="282"/>
      <c r="F41" s="312"/>
      <c r="G41" s="147" t="s">
        <v>87</v>
      </c>
      <c r="H41" s="57" t="s">
        <v>85</v>
      </c>
      <c r="I41" s="214"/>
      <c r="J41" s="333"/>
      <c r="K41" s="63"/>
      <c r="L41" s="373"/>
      <c r="M41" s="374"/>
      <c r="N41" s="172"/>
      <c r="O41" s="172"/>
      <c r="P41" s="63"/>
    </row>
    <row r="42" spans="2:16" ht="57.75" customHeight="1" x14ac:dyDescent="0.3">
      <c r="B42" s="303"/>
      <c r="C42" s="311"/>
      <c r="D42" s="318">
        <v>2020080010013</v>
      </c>
      <c r="E42" s="245" t="s">
        <v>88</v>
      </c>
      <c r="F42" s="287" t="s">
        <v>89</v>
      </c>
      <c r="G42" s="147" t="s">
        <v>90</v>
      </c>
      <c r="H42" s="57" t="s">
        <v>85</v>
      </c>
      <c r="I42" s="266" t="s">
        <v>453</v>
      </c>
      <c r="J42" s="266">
        <v>0.27</v>
      </c>
      <c r="K42" s="169"/>
      <c r="L42" s="338"/>
      <c r="M42" s="339"/>
      <c r="N42" s="170"/>
      <c r="O42" s="170"/>
      <c r="P42" s="63"/>
    </row>
    <row r="43" spans="2:16" ht="90" customHeight="1" x14ac:dyDescent="0.3">
      <c r="B43" s="303"/>
      <c r="C43" s="311"/>
      <c r="D43" s="319"/>
      <c r="E43" s="245"/>
      <c r="F43" s="287"/>
      <c r="G43" s="147" t="s">
        <v>91</v>
      </c>
      <c r="H43" s="57" t="s">
        <v>85</v>
      </c>
      <c r="I43" s="264"/>
      <c r="J43" s="264"/>
      <c r="K43" s="171" t="s">
        <v>454</v>
      </c>
      <c r="L43" s="340">
        <v>1499737800</v>
      </c>
      <c r="M43" s="341"/>
      <c r="N43" s="170">
        <v>44237</v>
      </c>
      <c r="O43" s="170">
        <v>44438</v>
      </c>
      <c r="P43" s="63"/>
    </row>
    <row r="44" spans="2:16" ht="47.1" customHeight="1" x14ac:dyDescent="0.3">
      <c r="B44" s="303"/>
      <c r="C44" s="311"/>
      <c r="D44" s="319"/>
      <c r="E44" s="245"/>
      <c r="F44" s="287"/>
      <c r="G44" s="147" t="s">
        <v>92</v>
      </c>
      <c r="H44" s="57" t="s">
        <v>85</v>
      </c>
      <c r="I44" s="264"/>
      <c r="J44" s="264"/>
      <c r="K44" s="342" t="s">
        <v>455</v>
      </c>
      <c r="L44" s="345">
        <v>2700000000</v>
      </c>
      <c r="M44" s="346"/>
      <c r="N44" s="351">
        <v>44235</v>
      </c>
      <c r="O44" s="351">
        <v>44385</v>
      </c>
      <c r="P44" s="351"/>
    </row>
    <row r="45" spans="2:16" ht="69" customHeight="1" x14ac:dyDescent="0.3">
      <c r="B45" s="303"/>
      <c r="C45" s="311"/>
      <c r="D45" s="319"/>
      <c r="E45" s="245"/>
      <c r="F45" s="287"/>
      <c r="G45" s="147" t="s">
        <v>93</v>
      </c>
      <c r="H45" s="57" t="s">
        <v>85</v>
      </c>
      <c r="I45" s="264"/>
      <c r="J45" s="264"/>
      <c r="K45" s="343"/>
      <c r="L45" s="347"/>
      <c r="M45" s="348"/>
      <c r="N45" s="352"/>
      <c r="O45" s="352"/>
      <c r="P45" s="352"/>
    </row>
    <row r="46" spans="2:16" ht="99" customHeight="1" x14ac:dyDescent="0.3">
      <c r="B46" s="303"/>
      <c r="C46" s="311"/>
      <c r="D46" s="319"/>
      <c r="E46" s="245"/>
      <c r="F46" s="287"/>
      <c r="G46" s="147" t="s">
        <v>94</v>
      </c>
      <c r="H46" s="57" t="s">
        <v>85</v>
      </c>
      <c r="I46" s="264"/>
      <c r="J46" s="264"/>
      <c r="K46" s="343"/>
      <c r="L46" s="347"/>
      <c r="M46" s="348"/>
      <c r="N46" s="352"/>
      <c r="O46" s="352"/>
      <c r="P46" s="352"/>
    </row>
    <row r="47" spans="2:16" ht="47.1" customHeight="1" x14ac:dyDescent="0.3">
      <c r="B47" s="303"/>
      <c r="C47" s="311"/>
      <c r="D47" s="319"/>
      <c r="E47" s="245"/>
      <c r="F47" s="287"/>
      <c r="G47" s="147" t="s">
        <v>95</v>
      </c>
      <c r="H47" s="57" t="s">
        <v>85</v>
      </c>
      <c r="I47" s="264"/>
      <c r="J47" s="264"/>
      <c r="K47" s="344"/>
      <c r="L47" s="349"/>
      <c r="M47" s="350"/>
      <c r="N47" s="353"/>
      <c r="O47" s="353"/>
      <c r="P47" s="353"/>
    </row>
    <row r="48" spans="2:16" ht="57.75" customHeight="1" x14ac:dyDescent="0.3">
      <c r="B48" s="303"/>
      <c r="C48" s="311"/>
      <c r="D48" s="319"/>
      <c r="E48" s="245"/>
      <c r="F48" s="287"/>
      <c r="G48" s="147" t="s">
        <v>96</v>
      </c>
      <c r="H48" s="57" t="s">
        <v>85</v>
      </c>
      <c r="I48" s="264"/>
      <c r="J48" s="264"/>
      <c r="K48" s="63"/>
      <c r="L48" s="194"/>
      <c r="M48" s="195"/>
      <c r="N48" s="170"/>
      <c r="O48" s="170"/>
      <c r="P48" s="63"/>
    </row>
    <row r="49" spans="2:16" ht="57.75" customHeight="1" x14ac:dyDescent="0.3">
      <c r="B49" s="303"/>
      <c r="C49" s="311"/>
      <c r="D49" s="319"/>
      <c r="E49" s="245"/>
      <c r="F49" s="287"/>
      <c r="G49" s="147" t="s">
        <v>97</v>
      </c>
      <c r="H49" s="57" t="s">
        <v>85</v>
      </c>
      <c r="I49" s="264"/>
      <c r="J49" s="264"/>
      <c r="K49" s="63"/>
      <c r="L49" s="194"/>
      <c r="M49" s="195"/>
      <c r="N49" s="170"/>
      <c r="O49" s="170"/>
      <c r="P49" s="63"/>
    </row>
    <row r="50" spans="2:16" ht="57.75" customHeight="1" x14ac:dyDescent="0.3">
      <c r="B50" s="303"/>
      <c r="C50" s="311"/>
      <c r="D50" s="319"/>
      <c r="E50" s="245"/>
      <c r="F50" s="287"/>
      <c r="G50" s="147" t="s">
        <v>98</v>
      </c>
      <c r="H50" s="57" t="s">
        <v>85</v>
      </c>
      <c r="I50" s="264"/>
      <c r="J50" s="264"/>
      <c r="K50" s="63"/>
      <c r="L50" s="194"/>
      <c r="M50" s="195"/>
      <c r="N50" s="170"/>
      <c r="O50" s="170"/>
      <c r="P50" s="63"/>
    </row>
    <row r="51" spans="2:16" ht="57.75" customHeight="1" x14ac:dyDescent="0.3">
      <c r="B51" s="303"/>
      <c r="C51" s="311"/>
      <c r="D51" s="319"/>
      <c r="E51" s="245"/>
      <c r="F51" s="287"/>
      <c r="G51" s="147" t="s">
        <v>99</v>
      </c>
      <c r="H51" s="57" t="s">
        <v>85</v>
      </c>
      <c r="I51" s="264"/>
      <c r="J51" s="264"/>
      <c r="K51" s="63"/>
      <c r="L51" s="194"/>
      <c r="M51" s="195"/>
      <c r="N51" s="170"/>
      <c r="O51" s="170"/>
      <c r="P51" s="63"/>
    </row>
    <row r="52" spans="2:16" ht="78" customHeight="1" x14ac:dyDescent="0.3">
      <c r="B52" s="303"/>
      <c r="C52" s="311"/>
      <c r="D52" s="319"/>
      <c r="E52" s="245"/>
      <c r="F52" s="287"/>
      <c r="G52" s="147" t="s">
        <v>100</v>
      </c>
      <c r="H52" s="57" t="s">
        <v>85</v>
      </c>
      <c r="I52" s="264"/>
      <c r="J52" s="264"/>
      <c r="K52" s="63"/>
      <c r="L52" s="194"/>
      <c r="M52" s="195"/>
      <c r="N52" s="170"/>
      <c r="O52" s="170"/>
      <c r="P52" s="63"/>
    </row>
    <row r="53" spans="2:16" ht="57.75" customHeight="1" x14ac:dyDescent="0.3">
      <c r="B53" s="303"/>
      <c r="C53" s="311"/>
      <c r="D53" s="319"/>
      <c r="E53" s="245"/>
      <c r="F53" s="287"/>
      <c r="G53" s="147" t="s">
        <v>101</v>
      </c>
      <c r="H53" s="57" t="s">
        <v>85</v>
      </c>
      <c r="I53" s="264"/>
      <c r="J53" s="264"/>
      <c r="K53" s="63"/>
      <c r="L53" s="194"/>
      <c r="M53" s="195"/>
      <c r="N53" s="170"/>
      <c r="O53" s="170"/>
      <c r="P53" s="63"/>
    </row>
    <row r="54" spans="2:16" ht="57.75" customHeight="1" x14ac:dyDescent="0.3">
      <c r="B54" s="303"/>
      <c r="C54" s="311"/>
      <c r="D54" s="320"/>
      <c r="E54" s="245"/>
      <c r="F54" s="287"/>
      <c r="G54" s="147" t="s">
        <v>102</v>
      </c>
      <c r="H54" s="57" t="s">
        <v>85</v>
      </c>
      <c r="I54" s="265"/>
      <c r="J54" s="265"/>
      <c r="K54" s="63"/>
      <c r="L54" s="194"/>
      <c r="M54" s="195"/>
      <c r="N54" s="170"/>
      <c r="O54" s="170"/>
      <c r="P54" s="63"/>
    </row>
    <row r="55" spans="2:16" ht="61.5" customHeight="1" x14ac:dyDescent="0.3">
      <c r="B55" s="303"/>
      <c r="C55" s="311"/>
      <c r="D55" s="293">
        <v>2021080010089</v>
      </c>
      <c r="E55" s="245" t="s">
        <v>103</v>
      </c>
      <c r="F55" s="287" t="s">
        <v>104</v>
      </c>
      <c r="G55" s="147" t="s">
        <v>105</v>
      </c>
      <c r="H55" s="57" t="s">
        <v>85</v>
      </c>
      <c r="I55" s="354">
        <v>148</v>
      </c>
      <c r="J55" s="330">
        <v>0.16666666666666666</v>
      </c>
      <c r="K55" s="63"/>
      <c r="L55" s="194"/>
      <c r="M55" s="195"/>
      <c r="N55" s="172"/>
      <c r="O55" s="172"/>
      <c r="P55" s="63"/>
    </row>
    <row r="56" spans="2:16" ht="71.25" customHeight="1" x14ac:dyDescent="0.3">
      <c r="B56" s="303"/>
      <c r="C56" s="311"/>
      <c r="D56" s="294"/>
      <c r="E56" s="245"/>
      <c r="F56" s="287"/>
      <c r="G56" s="147" t="s">
        <v>106</v>
      </c>
      <c r="H56" s="57" t="s">
        <v>85</v>
      </c>
      <c r="I56" s="213"/>
      <c r="J56" s="213"/>
      <c r="K56" s="63"/>
      <c r="L56" s="194"/>
      <c r="M56" s="195"/>
      <c r="N56" s="172"/>
      <c r="O56" s="172"/>
      <c r="P56" s="63"/>
    </row>
    <row r="57" spans="2:16" ht="70.5" customHeight="1" x14ac:dyDescent="0.3">
      <c r="B57" s="303"/>
      <c r="C57" s="311"/>
      <c r="D57" s="294"/>
      <c r="E57" s="245"/>
      <c r="F57" s="287"/>
      <c r="G57" s="147" t="s">
        <v>107</v>
      </c>
      <c r="H57" s="57" t="s">
        <v>85</v>
      </c>
      <c r="I57" s="213"/>
      <c r="J57" s="213"/>
      <c r="K57" s="63"/>
      <c r="L57" s="194"/>
      <c r="M57" s="195"/>
      <c r="N57" s="172"/>
      <c r="O57" s="172"/>
      <c r="P57" s="63"/>
    </row>
    <row r="58" spans="2:16" ht="72" customHeight="1" x14ac:dyDescent="0.3">
      <c r="B58" s="303"/>
      <c r="C58" s="311"/>
      <c r="D58" s="294"/>
      <c r="E58" s="245"/>
      <c r="F58" s="287"/>
      <c r="G58" s="147" t="s">
        <v>108</v>
      </c>
      <c r="H58" s="57" t="s">
        <v>85</v>
      </c>
      <c r="I58" s="213"/>
      <c r="J58" s="213"/>
      <c r="K58" s="63"/>
      <c r="L58" s="194"/>
      <c r="M58" s="195"/>
      <c r="N58" s="172"/>
      <c r="O58" s="172"/>
      <c r="P58" s="63"/>
    </row>
    <row r="59" spans="2:16" ht="48.75" customHeight="1" x14ac:dyDescent="0.3">
      <c r="B59" s="303"/>
      <c r="C59" s="311"/>
      <c r="D59" s="294"/>
      <c r="E59" s="245"/>
      <c r="F59" s="287"/>
      <c r="G59" s="147" t="s">
        <v>109</v>
      </c>
      <c r="H59" s="57" t="s">
        <v>85</v>
      </c>
      <c r="I59" s="213"/>
      <c r="J59" s="213"/>
      <c r="K59" s="63"/>
      <c r="L59" s="194"/>
      <c r="M59" s="195"/>
      <c r="N59" s="172"/>
      <c r="O59" s="172"/>
      <c r="P59" s="63"/>
    </row>
    <row r="60" spans="2:16" ht="54.75" customHeight="1" x14ac:dyDescent="0.3">
      <c r="B60" s="303"/>
      <c r="C60" s="311"/>
      <c r="D60" s="295"/>
      <c r="E60" s="245"/>
      <c r="F60" s="287"/>
      <c r="G60" s="147" t="s">
        <v>110</v>
      </c>
      <c r="H60" s="57" t="s">
        <v>85</v>
      </c>
      <c r="I60" s="214"/>
      <c r="J60" s="214"/>
      <c r="K60" s="63"/>
      <c r="L60" s="194"/>
      <c r="M60" s="195"/>
      <c r="N60" s="172"/>
      <c r="O60" s="172"/>
      <c r="P60" s="63"/>
    </row>
    <row r="61" spans="2:16" ht="76.5" customHeight="1" x14ac:dyDescent="0.3">
      <c r="B61" s="303"/>
      <c r="C61" s="311"/>
      <c r="D61" s="293">
        <v>2021080010001</v>
      </c>
      <c r="E61" s="245" t="s">
        <v>111</v>
      </c>
      <c r="F61" s="287" t="s">
        <v>112</v>
      </c>
      <c r="G61" s="56" t="s">
        <v>113</v>
      </c>
      <c r="H61" s="57" t="s">
        <v>85</v>
      </c>
      <c r="I61" s="330">
        <v>1</v>
      </c>
      <c r="J61" s="330">
        <v>0.27500000000000002</v>
      </c>
      <c r="K61" s="355" t="s">
        <v>456</v>
      </c>
      <c r="L61" s="345">
        <v>2500000000</v>
      </c>
      <c r="M61" s="346"/>
      <c r="N61" s="357">
        <v>44264</v>
      </c>
      <c r="O61" s="357">
        <v>44264</v>
      </c>
      <c r="P61" s="351"/>
    </row>
    <row r="62" spans="2:16" ht="51" customHeight="1" x14ac:dyDescent="0.3">
      <c r="B62" s="303"/>
      <c r="C62" s="311"/>
      <c r="D62" s="294"/>
      <c r="E62" s="245"/>
      <c r="F62" s="287"/>
      <c r="G62" s="56" t="s">
        <v>114</v>
      </c>
      <c r="H62" s="57" t="s">
        <v>85</v>
      </c>
      <c r="I62" s="213"/>
      <c r="J62" s="213"/>
      <c r="K62" s="356"/>
      <c r="L62" s="347"/>
      <c r="M62" s="348"/>
      <c r="N62" s="358"/>
      <c r="O62" s="358"/>
      <c r="P62" s="352"/>
    </row>
    <row r="63" spans="2:16" ht="51" customHeight="1" x14ac:dyDescent="0.3">
      <c r="B63" s="303"/>
      <c r="C63" s="311"/>
      <c r="D63" s="294"/>
      <c r="E63" s="245"/>
      <c r="F63" s="287"/>
      <c r="G63" s="56" t="s">
        <v>115</v>
      </c>
      <c r="H63" s="57" t="s">
        <v>85</v>
      </c>
      <c r="I63" s="213"/>
      <c r="J63" s="213"/>
      <c r="K63" s="356"/>
      <c r="L63" s="347"/>
      <c r="M63" s="348"/>
      <c r="N63" s="358"/>
      <c r="O63" s="358"/>
      <c r="P63" s="352"/>
    </row>
    <row r="64" spans="2:16" ht="66" customHeight="1" x14ac:dyDescent="0.3">
      <c r="B64" s="303"/>
      <c r="C64" s="311"/>
      <c r="D64" s="294"/>
      <c r="E64" s="245"/>
      <c r="F64" s="287"/>
      <c r="G64" s="56" t="s">
        <v>116</v>
      </c>
      <c r="H64" s="57" t="s">
        <v>85</v>
      </c>
      <c r="I64" s="213"/>
      <c r="J64" s="213"/>
      <c r="K64" s="356"/>
      <c r="L64" s="347"/>
      <c r="M64" s="348"/>
      <c r="N64" s="358"/>
      <c r="O64" s="358"/>
      <c r="P64" s="352"/>
    </row>
    <row r="65" spans="2:16" ht="63.75" customHeight="1" x14ac:dyDescent="0.3">
      <c r="B65" s="303"/>
      <c r="C65" s="311"/>
      <c r="D65" s="295"/>
      <c r="E65" s="245"/>
      <c r="F65" s="287"/>
      <c r="G65" s="56" t="s">
        <v>117</v>
      </c>
      <c r="H65" s="57" t="s">
        <v>85</v>
      </c>
      <c r="I65" s="214"/>
      <c r="J65" s="214"/>
      <c r="K65" s="218"/>
      <c r="L65" s="349"/>
      <c r="M65" s="350"/>
      <c r="N65" s="359"/>
      <c r="O65" s="359"/>
      <c r="P65" s="353"/>
    </row>
    <row r="66" spans="2:16" ht="72" customHeight="1" x14ac:dyDescent="0.3">
      <c r="B66" s="303"/>
      <c r="C66" s="311"/>
      <c r="D66" s="293" t="s">
        <v>459</v>
      </c>
      <c r="E66" s="245" t="s">
        <v>118</v>
      </c>
      <c r="F66" s="287" t="s">
        <v>119</v>
      </c>
      <c r="G66" s="56" t="s">
        <v>120</v>
      </c>
      <c r="H66" s="57" t="s">
        <v>85</v>
      </c>
      <c r="I66" s="330">
        <v>1</v>
      </c>
      <c r="J66" s="330">
        <v>0.4</v>
      </c>
      <c r="K66" s="63"/>
      <c r="L66" s="194"/>
      <c r="M66" s="195"/>
      <c r="N66" s="172"/>
      <c r="O66" s="172"/>
      <c r="P66" s="63"/>
    </row>
    <row r="67" spans="2:16" ht="27.75" customHeight="1" x14ac:dyDescent="0.3">
      <c r="B67" s="303"/>
      <c r="C67" s="311"/>
      <c r="D67" s="294"/>
      <c r="E67" s="245"/>
      <c r="F67" s="287"/>
      <c r="G67" s="56" t="s">
        <v>121</v>
      </c>
      <c r="H67" s="57" t="s">
        <v>85</v>
      </c>
      <c r="I67" s="213"/>
      <c r="J67" s="213"/>
      <c r="K67" s="63"/>
      <c r="L67" s="194"/>
      <c r="M67" s="195"/>
      <c r="N67" s="172"/>
      <c r="O67" s="172"/>
      <c r="P67" s="63"/>
    </row>
    <row r="68" spans="2:16" ht="51" customHeight="1" x14ac:dyDescent="0.3">
      <c r="B68" s="303"/>
      <c r="C68" s="311"/>
      <c r="D68" s="294"/>
      <c r="E68" s="245"/>
      <c r="F68" s="287"/>
      <c r="G68" s="56" t="s">
        <v>122</v>
      </c>
      <c r="H68" s="57" t="s">
        <v>85</v>
      </c>
      <c r="I68" s="213"/>
      <c r="J68" s="213"/>
      <c r="K68" s="63"/>
      <c r="L68" s="194"/>
      <c r="M68" s="195"/>
      <c r="N68" s="172"/>
      <c r="O68" s="172"/>
      <c r="P68" s="63"/>
    </row>
    <row r="69" spans="2:16" ht="34.5" x14ac:dyDescent="0.3">
      <c r="B69" s="303"/>
      <c r="C69" s="311"/>
      <c r="D69" s="295"/>
      <c r="E69" s="245"/>
      <c r="F69" s="287"/>
      <c r="G69" s="56" t="s">
        <v>123</v>
      </c>
      <c r="H69" s="57" t="s">
        <v>85</v>
      </c>
      <c r="I69" s="214"/>
      <c r="J69" s="214"/>
      <c r="K69" s="63"/>
      <c r="L69" s="194"/>
      <c r="M69" s="195"/>
      <c r="N69" s="172"/>
      <c r="O69" s="172"/>
      <c r="P69" s="63"/>
    </row>
    <row r="70" spans="2:16" ht="59.25" customHeight="1" x14ac:dyDescent="0.3">
      <c r="B70" s="303"/>
      <c r="C70" s="311"/>
      <c r="D70" s="321"/>
      <c r="E70" s="299" t="s">
        <v>124</v>
      </c>
      <c r="F70" s="301" t="s">
        <v>125</v>
      </c>
      <c r="G70" s="65" t="s">
        <v>126</v>
      </c>
      <c r="H70" s="57" t="s">
        <v>127</v>
      </c>
      <c r="I70" s="188">
        <v>1</v>
      </c>
      <c r="J70" s="188">
        <v>1</v>
      </c>
      <c r="K70" s="63"/>
      <c r="L70" s="194"/>
      <c r="M70" s="195"/>
      <c r="N70" s="172"/>
      <c r="O70" s="172"/>
      <c r="P70" s="187" t="s">
        <v>461</v>
      </c>
    </row>
    <row r="71" spans="2:16" ht="83.25" customHeight="1" x14ac:dyDescent="0.3">
      <c r="B71" s="303"/>
      <c r="C71" s="311"/>
      <c r="D71" s="322"/>
      <c r="E71" s="300"/>
      <c r="F71" s="302"/>
      <c r="G71" s="65" t="s">
        <v>128</v>
      </c>
      <c r="H71" s="57" t="s">
        <v>127</v>
      </c>
      <c r="I71" s="189">
        <v>0.25</v>
      </c>
      <c r="J71" s="189">
        <v>0.25</v>
      </c>
      <c r="K71" s="63"/>
      <c r="L71" s="194"/>
      <c r="M71" s="195"/>
      <c r="N71" s="172"/>
      <c r="O71" s="172"/>
      <c r="P71" s="63"/>
    </row>
    <row r="72" spans="2:16" ht="54" customHeight="1" x14ac:dyDescent="0.3">
      <c r="B72" s="303"/>
      <c r="C72" s="311"/>
      <c r="D72" s="322"/>
      <c r="E72" s="300"/>
      <c r="F72" s="302"/>
      <c r="G72" s="65" t="s">
        <v>129</v>
      </c>
      <c r="H72" s="57" t="s">
        <v>127</v>
      </c>
      <c r="I72" s="189">
        <v>0.25</v>
      </c>
      <c r="J72" s="189">
        <v>0.25</v>
      </c>
      <c r="K72" s="63"/>
      <c r="L72" s="194"/>
      <c r="M72" s="195"/>
      <c r="N72" s="172"/>
      <c r="O72" s="172"/>
      <c r="P72" s="63"/>
    </row>
    <row r="73" spans="2:16" ht="107.25" customHeight="1" x14ac:dyDescent="0.3">
      <c r="B73" s="303"/>
      <c r="C73" s="311"/>
      <c r="D73" s="322"/>
      <c r="E73" s="300"/>
      <c r="F73" s="302"/>
      <c r="G73" s="65" t="s">
        <v>130</v>
      </c>
      <c r="H73" s="57" t="s">
        <v>127</v>
      </c>
      <c r="I73" s="188">
        <v>0</v>
      </c>
      <c r="J73" s="188">
        <v>0</v>
      </c>
      <c r="K73" s="63"/>
      <c r="L73" s="194"/>
      <c r="M73" s="195"/>
      <c r="N73" s="172"/>
      <c r="O73" s="172"/>
      <c r="P73" s="185" t="s">
        <v>462</v>
      </c>
    </row>
    <row r="74" spans="2:16" ht="60" customHeight="1" x14ac:dyDescent="0.3">
      <c r="B74" s="303"/>
      <c r="C74" s="311"/>
      <c r="D74" s="322"/>
      <c r="E74" s="300"/>
      <c r="F74" s="302"/>
      <c r="G74" s="65" t="s">
        <v>131</v>
      </c>
      <c r="H74" s="57" t="s">
        <v>127</v>
      </c>
      <c r="I74" s="188">
        <v>0</v>
      </c>
      <c r="J74" s="188">
        <v>0</v>
      </c>
      <c r="K74" s="63"/>
      <c r="L74" s="194"/>
      <c r="M74" s="195"/>
      <c r="N74" s="172"/>
      <c r="O74" s="172"/>
      <c r="P74" s="185" t="s">
        <v>463</v>
      </c>
    </row>
    <row r="75" spans="2:16" ht="60" customHeight="1" x14ac:dyDescent="0.3">
      <c r="B75" s="303"/>
      <c r="C75" s="311"/>
      <c r="D75" s="322"/>
      <c r="E75" s="300"/>
      <c r="F75" s="302"/>
      <c r="G75" s="65" t="s">
        <v>132</v>
      </c>
      <c r="H75" s="57" t="s">
        <v>127</v>
      </c>
      <c r="I75" s="188">
        <v>0</v>
      </c>
      <c r="J75" s="188">
        <v>0</v>
      </c>
      <c r="K75" s="63"/>
      <c r="L75" s="194"/>
      <c r="M75" s="195"/>
      <c r="N75" s="172"/>
      <c r="O75" s="172"/>
      <c r="P75" s="185" t="s">
        <v>464</v>
      </c>
    </row>
    <row r="76" spans="2:16" ht="45" customHeight="1" x14ac:dyDescent="0.3">
      <c r="B76" s="303"/>
      <c r="C76" s="311"/>
      <c r="D76" s="323"/>
      <c r="E76" s="300"/>
      <c r="F76" s="302"/>
      <c r="G76" s="65" t="s">
        <v>133</v>
      </c>
      <c r="H76" s="57" t="s">
        <v>127</v>
      </c>
      <c r="I76" s="188">
        <v>0</v>
      </c>
      <c r="J76" s="188">
        <v>0</v>
      </c>
      <c r="K76" s="63"/>
      <c r="L76" s="194"/>
      <c r="M76" s="195"/>
      <c r="N76" s="172"/>
      <c r="O76" s="172"/>
      <c r="P76" s="185" t="s">
        <v>465</v>
      </c>
    </row>
    <row r="77" spans="2:16" ht="72.95" customHeight="1" x14ac:dyDescent="0.3">
      <c r="B77" s="303"/>
      <c r="C77" s="311"/>
      <c r="D77" s="324">
        <v>2020080010124</v>
      </c>
      <c r="E77" s="245" t="s">
        <v>134</v>
      </c>
      <c r="F77" s="287" t="s">
        <v>135</v>
      </c>
      <c r="G77" s="60" t="s">
        <v>136</v>
      </c>
      <c r="H77" s="298" t="s">
        <v>137</v>
      </c>
      <c r="I77" s="212">
        <v>44</v>
      </c>
      <c r="J77" s="190">
        <v>1</v>
      </c>
      <c r="K77" s="217" t="s">
        <v>407</v>
      </c>
      <c r="L77" s="219">
        <v>20000000000</v>
      </c>
      <c r="M77" s="220"/>
      <c r="N77" s="215">
        <v>44197</v>
      </c>
      <c r="O77" s="215">
        <v>44561</v>
      </c>
      <c r="P77" s="223"/>
    </row>
    <row r="78" spans="2:16" ht="72.95" customHeight="1" x14ac:dyDescent="0.3">
      <c r="B78" s="303"/>
      <c r="C78" s="311"/>
      <c r="D78" s="325"/>
      <c r="E78" s="245"/>
      <c r="F78" s="287"/>
      <c r="G78" s="60" t="s">
        <v>138</v>
      </c>
      <c r="H78" s="298"/>
      <c r="I78" s="213"/>
      <c r="J78" s="190">
        <v>1</v>
      </c>
      <c r="K78" s="218"/>
      <c r="L78" s="221"/>
      <c r="M78" s="222"/>
      <c r="N78" s="216"/>
      <c r="O78" s="216"/>
      <c r="P78" s="216"/>
    </row>
    <row r="79" spans="2:16" ht="72.95" customHeight="1" x14ac:dyDescent="0.3">
      <c r="B79" s="303"/>
      <c r="C79" s="311"/>
      <c r="D79" s="325"/>
      <c r="E79" s="245"/>
      <c r="F79" s="287"/>
      <c r="G79" s="60" t="s">
        <v>139</v>
      </c>
      <c r="H79" s="298"/>
      <c r="I79" s="213"/>
      <c r="J79" s="190">
        <v>1</v>
      </c>
      <c r="K79" s="368" t="s">
        <v>408</v>
      </c>
      <c r="L79" s="369">
        <v>5803297580</v>
      </c>
      <c r="M79" s="369"/>
      <c r="N79" s="199">
        <v>43685</v>
      </c>
      <c r="O79" s="199">
        <v>44561</v>
      </c>
      <c r="P79" s="193" t="s">
        <v>410</v>
      </c>
    </row>
    <row r="80" spans="2:16" ht="72.95" customHeight="1" x14ac:dyDescent="0.3">
      <c r="B80" s="303"/>
      <c r="C80" s="311"/>
      <c r="D80" s="325"/>
      <c r="E80" s="245"/>
      <c r="F80" s="287"/>
      <c r="G80" s="60" t="s">
        <v>140</v>
      </c>
      <c r="H80" s="298"/>
      <c r="I80" s="213"/>
      <c r="J80" s="190">
        <v>1</v>
      </c>
      <c r="K80" s="368"/>
      <c r="L80" s="369"/>
      <c r="M80" s="369"/>
      <c r="N80" s="199"/>
      <c r="O80" s="199"/>
      <c r="P80" s="107"/>
    </row>
    <row r="81" spans="2:16" ht="72.95" customHeight="1" x14ac:dyDescent="0.3">
      <c r="B81" s="303"/>
      <c r="C81" s="311"/>
      <c r="D81" s="325"/>
      <c r="E81" s="245"/>
      <c r="F81" s="287"/>
      <c r="G81" s="60" t="s">
        <v>141</v>
      </c>
      <c r="H81" s="298"/>
      <c r="I81" s="213"/>
      <c r="J81" s="190">
        <v>0.38</v>
      </c>
      <c r="K81" s="217" t="s">
        <v>409</v>
      </c>
      <c r="L81" s="364">
        <v>12474958375</v>
      </c>
      <c r="M81" s="365"/>
      <c r="N81" s="215">
        <v>43682</v>
      </c>
      <c r="O81" s="215">
        <v>44561</v>
      </c>
      <c r="P81" s="63"/>
    </row>
    <row r="82" spans="2:16" ht="72.95" customHeight="1" x14ac:dyDescent="0.3">
      <c r="B82" s="303"/>
      <c r="C82" s="311"/>
      <c r="D82" s="326"/>
      <c r="E82" s="245"/>
      <c r="F82" s="287"/>
      <c r="G82" s="60" t="s">
        <v>142</v>
      </c>
      <c r="H82" s="298"/>
      <c r="I82" s="214"/>
      <c r="J82" s="190">
        <v>0.06</v>
      </c>
      <c r="K82" s="218"/>
      <c r="L82" s="366"/>
      <c r="M82" s="367"/>
      <c r="N82" s="363"/>
      <c r="O82" s="363"/>
      <c r="P82" s="63"/>
    </row>
    <row r="83" spans="2:16" ht="44.1" customHeight="1" x14ac:dyDescent="0.3">
      <c r="B83" s="303"/>
      <c r="C83" s="311"/>
      <c r="D83" s="59"/>
      <c r="E83" s="66" t="s">
        <v>143</v>
      </c>
      <c r="F83" s="67" t="s">
        <v>144</v>
      </c>
      <c r="G83" s="60" t="s">
        <v>145</v>
      </c>
      <c r="H83" s="57" t="s">
        <v>137</v>
      </c>
      <c r="I83" s="57">
        <v>0</v>
      </c>
      <c r="J83" s="106">
        <v>0.25</v>
      </c>
      <c r="K83" s="63"/>
      <c r="L83" s="194"/>
      <c r="M83" s="195"/>
      <c r="N83" s="172"/>
      <c r="O83" s="172"/>
      <c r="P83" s="413" t="s">
        <v>473</v>
      </c>
    </row>
    <row r="84" spans="2:16" ht="74.25" customHeight="1" x14ac:dyDescent="0.3">
      <c r="B84" s="303"/>
      <c r="C84" s="311"/>
      <c r="D84" s="324">
        <v>2020080010003</v>
      </c>
      <c r="E84" s="245" t="s">
        <v>146</v>
      </c>
      <c r="F84" s="287" t="s">
        <v>147</v>
      </c>
      <c r="G84" s="56" t="s">
        <v>148</v>
      </c>
      <c r="H84" s="57" t="s">
        <v>85</v>
      </c>
      <c r="I84" s="360">
        <v>49375</v>
      </c>
      <c r="J84" s="266">
        <v>0.51666666666666672</v>
      </c>
      <c r="K84" s="63"/>
      <c r="L84" s="194"/>
      <c r="M84" s="195"/>
      <c r="N84" s="172"/>
      <c r="O84" s="172"/>
      <c r="P84" s="63"/>
    </row>
    <row r="85" spans="2:16" ht="33.75" customHeight="1" x14ac:dyDescent="0.3">
      <c r="B85" s="303"/>
      <c r="C85" s="311"/>
      <c r="D85" s="325"/>
      <c r="E85" s="245"/>
      <c r="F85" s="287"/>
      <c r="G85" s="56" t="s">
        <v>149</v>
      </c>
      <c r="H85" s="57" t="s">
        <v>85</v>
      </c>
      <c r="I85" s="361"/>
      <c r="J85" s="264"/>
      <c r="K85" s="63"/>
      <c r="L85" s="194"/>
      <c r="M85" s="195"/>
      <c r="N85" s="172"/>
      <c r="O85" s="172"/>
      <c r="P85" s="63"/>
    </row>
    <row r="86" spans="2:16" ht="78.75" customHeight="1" x14ac:dyDescent="0.3">
      <c r="B86" s="303"/>
      <c r="C86" s="311"/>
      <c r="D86" s="326"/>
      <c r="E86" s="245"/>
      <c r="F86" s="287"/>
      <c r="G86" s="56" t="s">
        <v>150</v>
      </c>
      <c r="H86" s="57" t="s">
        <v>85</v>
      </c>
      <c r="I86" s="362"/>
      <c r="J86" s="265"/>
      <c r="K86" s="63"/>
      <c r="L86" s="194"/>
      <c r="M86" s="195"/>
      <c r="N86" s="172"/>
      <c r="O86" s="172"/>
      <c r="P86" s="63"/>
    </row>
    <row r="87" spans="2:16" ht="50.25" customHeight="1" x14ac:dyDescent="0.3">
      <c r="B87" s="303"/>
      <c r="C87" s="311"/>
      <c r="D87" s="324">
        <v>2021080010113</v>
      </c>
      <c r="E87" s="245" t="s">
        <v>151</v>
      </c>
      <c r="F87" s="287" t="s">
        <v>152</v>
      </c>
      <c r="G87" s="56" t="s">
        <v>153</v>
      </c>
      <c r="H87" s="57" t="s">
        <v>85</v>
      </c>
      <c r="I87" s="266">
        <v>0.5</v>
      </c>
      <c r="J87" s="266">
        <v>0.36</v>
      </c>
      <c r="K87" s="63"/>
      <c r="L87" s="194"/>
      <c r="M87" s="195"/>
      <c r="N87" s="172"/>
      <c r="O87" s="172"/>
      <c r="P87" s="63"/>
    </row>
    <row r="88" spans="2:16" ht="93.75" customHeight="1" x14ac:dyDescent="0.3">
      <c r="B88" s="303"/>
      <c r="C88" s="311"/>
      <c r="D88" s="325"/>
      <c r="E88" s="245"/>
      <c r="F88" s="287"/>
      <c r="G88" s="56" t="s">
        <v>154</v>
      </c>
      <c r="H88" s="57" t="s">
        <v>85</v>
      </c>
      <c r="I88" s="264"/>
      <c r="J88" s="264"/>
      <c r="K88" s="63"/>
      <c r="L88" s="194"/>
      <c r="M88" s="195"/>
      <c r="N88" s="172"/>
      <c r="O88" s="172"/>
      <c r="P88" s="63"/>
    </row>
    <row r="89" spans="2:16" ht="100.5" customHeight="1" x14ac:dyDescent="0.3">
      <c r="B89" s="303"/>
      <c r="C89" s="311"/>
      <c r="D89" s="325"/>
      <c r="E89" s="245"/>
      <c r="F89" s="287"/>
      <c r="G89" s="56" t="s">
        <v>155</v>
      </c>
      <c r="H89" s="57" t="s">
        <v>85</v>
      </c>
      <c r="I89" s="264"/>
      <c r="J89" s="264"/>
      <c r="K89" s="63"/>
      <c r="L89" s="194"/>
      <c r="M89" s="195"/>
      <c r="N89" s="172"/>
      <c r="O89" s="172"/>
      <c r="P89" s="63"/>
    </row>
    <row r="90" spans="2:16" ht="96" customHeight="1" x14ac:dyDescent="0.3">
      <c r="B90" s="303"/>
      <c r="C90" s="311"/>
      <c r="D90" s="325"/>
      <c r="E90" s="245"/>
      <c r="F90" s="287"/>
      <c r="G90" s="56" t="s">
        <v>156</v>
      </c>
      <c r="H90" s="57" t="s">
        <v>85</v>
      </c>
      <c r="I90" s="264"/>
      <c r="J90" s="264"/>
      <c r="K90" s="63"/>
      <c r="L90" s="194"/>
      <c r="M90" s="195"/>
      <c r="N90" s="172"/>
      <c r="O90" s="172"/>
      <c r="P90" s="63"/>
    </row>
    <row r="91" spans="2:16" ht="83.25" customHeight="1" x14ac:dyDescent="0.3">
      <c r="B91" s="303"/>
      <c r="C91" s="311"/>
      <c r="D91" s="325"/>
      <c r="E91" s="245"/>
      <c r="F91" s="287"/>
      <c r="G91" s="56" t="s">
        <v>157</v>
      </c>
      <c r="H91" s="57" t="s">
        <v>85</v>
      </c>
      <c r="I91" s="265"/>
      <c r="J91" s="265"/>
      <c r="K91" s="63"/>
      <c r="L91" s="194"/>
      <c r="M91" s="195"/>
      <c r="N91" s="172"/>
      <c r="O91" s="172"/>
      <c r="P91" s="63"/>
    </row>
    <row r="92" spans="2:16" ht="80.25" customHeight="1" x14ac:dyDescent="0.3">
      <c r="B92" s="303"/>
      <c r="C92" s="311"/>
      <c r="D92" s="325"/>
      <c r="E92" s="245"/>
      <c r="F92" s="287" t="s">
        <v>158</v>
      </c>
      <c r="G92" s="56" t="s">
        <v>159</v>
      </c>
      <c r="H92" s="57" t="s">
        <v>85</v>
      </c>
      <c r="I92" s="266">
        <v>0.6</v>
      </c>
      <c r="J92" s="266">
        <v>0.39999999999999997</v>
      </c>
      <c r="K92" s="63"/>
      <c r="L92" s="194"/>
      <c r="M92" s="195"/>
      <c r="N92" s="172"/>
      <c r="O92" s="172"/>
      <c r="P92" s="63"/>
    </row>
    <row r="93" spans="2:16" ht="47.25" customHeight="1" x14ac:dyDescent="0.3">
      <c r="B93" s="303"/>
      <c r="C93" s="311"/>
      <c r="D93" s="325"/>
      <c r="E93" s="245"/>
      <c r="F93" s="287"/>
      <c r="G93" s="56" t="s">
        <v>160</v>
      </c>
      <c r="H93" s="57" t="s">
        <v>85</v>
      </c>
      <c r="I93" s="264"/>
      <c r="J93" s="264"/>
      <c r="K93" s="63"/>
      <c r="L93" s="194"/>
      <c r="M93" s="195"/>
      <c r="N93" s="172"/>
      <c r="O93" s="172"/>
      <c r="P93" s="63"/>
    </row>
    <row r="94" spans="2:16" ht="93" customHeight="1" x14ac:dyDescent="0.3">
      <c r="B94" s="303"/>
      <c r="C94" s="311"/>
      <c r="D94" s="325"/>
      <c r="E94" s="245"/>
      <c r="F94" s="287"/>
      <c r="G94" s="56" t="s">
        <v>161</v>
      </c>
      <c r="H94" s="57" t="s">
        <v>85</v>
      </c>
      <c r="I94" s="264"/>
      <c r="J94" s="264"/>
      <c r="K94" s="63"/>
      <c r="L94" s="194"/>
      <c r="M94" s="195"/>
      <c r="N94" s="172"/>
      <c r="O94" s="172"/>
      <c r="P94" s="63"/>
    </row>
    <row r="95" spans="2:16" ht="97.5" customHeight="1" x14ac:dyDescent="0.3">
      <c r="B95" s="303"/>
      <c r="C95" s="311"/>
      <c r="D95" s="326"/>
      <c r="E95" s="245"/>
      <c r="F95" s="287"/>
      <c r="G95" s="56" t="s">
        <v>162</v>
      </c>
      <c r="H95" s="57" t="s">
        <v>85</v>
      </c>
      <c r="I95" s="265"/>
      <c r="J95" s="265"/>
      <c r="K95" s="63"/>
      <c r="L95" s="194"/>
      <c r="M95" s="195"/>
      <c r="N95" s="172"/>
      <c r="O95" s="172"/>
      <c r="P95" s="63"/>
    </row>
    <row r="96" spans="2:16" ht="56.25" customHeight="1" x14ac:dyDescent="0.3">
      <c r="B96" s="303"/>
      <c r="C96" s="311"/>
      <c r="D96" s="324">
        <v>2021080010090</v>
      </c>
      <c r="E96" s="245" t="s">
        <v>163</v>
      </c>
      <c r="F96" s="287" t="s">
        <v>164</v>
      </c>
      <c r="G96" s="56" t="s">
        <v>165</v>
      </c>
      <c r="H96" s="57" t="s">
        <v>85</v>
      </c>
      <c r="I96" s="334">
        <v>80</v>
      </c>
      <c r="J96" s="266">
        <v>0.25</v>
      </c>
      <c r="K96" s="63"/>
      <c r="L96" s="194"/>
      <c r="M96" s="195"/>
      <c r="N96" s="172"/>
      <c r="O96" s="172"/>
      <c r="P96" s="63"/>
    </row>
    <row r="97" spans="2:16" ht="56.25" customHeight="1" x14ac:dyDescent="0.3">
      <c r="B97" s="303"/>
      <c r="C97" s="311"/>
      <c r="D97" s="325"/>
      <c r="E97" s="245"/>
      <c r="F97" s="287"/>
      <c r="G97" s="56" t="s">
        <v>166</v>
      </c>
      <c r="H97" s="57" t="s">
        <v>85</v>
      </c>
      <c r="I97" s="264"/>
      <c r="J97" s="264"/>
      <c r="K97" s="63"/>
      <c r="L97" s="194"/>
      <c r="M97" s="195"/>
      <c r="N97" s="172"/>
      <c r="O97" s="172"/>
      <c r="P97" s="63"/>
    </row>
    <row r="98" spans="2:16" ht="56.25" customHeight="1" x14ac:dyDescent="0.3">
      <c r="B98" s="303"/>
      <c r="C98" s="311"/>
      <c r="D98" s="325"/>
      <c r="E98" s="245"/>
      <c r="F98" s="287"/>
      <c r="G98" s="56" t="s">
        <v>167</v>
      </c>
      <c r="H98" s="57" t="s">
        <v>85</v>
      </c>
      <c r="I98" s="264"/>
      <c r="J98" s="264"/>
      <c r="K98" s="63"/>
      <c r="L98" s="194"/>
      <c r="M98" s="195"/>
      <c r="N98" s="172"/>
      <c r="O98" s="172"/>
      <c r="P98" s="63"/>
    </row>
    <row r="99" spans="2:16" ht="56.25" customHeight="1" x14ac:dyDescent="0.3">
      <c r="B99" s="303"/>
      <c r="C99" s="311"/>
      <c r="D99" s="325"/>
      <c r="E99" s="245"/>
      <c r="F99" s="287"/>
      <c r="G99" s="56" t="s">
        <v>168</v>
      </c>
      <c r="H99" s="57" t="s">
        <v>85</v>
      </c>
      <c r="I99" s="264"/>
      <c r="J99" s="264"/>
      <c r="K99" s="63"/>
      <c r="L99" s="194"/>
      <c r="M99" s="195"/>
      <c r="N99" s="172"/>
      <c r="O99" s="172"/>
      <c r="P99" s="63"/>
    </row>
    <row r="100" spans="2:16" ht="56.25" customHeight="1" x14ac:dyDescent="0.3">
      <c r="B100" s="303"/>
      <c r="C100" s="311"/>
      <c r="D100" s="325"/>
      <c r="E100" s="245"/>
      <c r="F100" s="287"/>
      <c r="G100" s="56" t="s">
        <v>169</v>
      </c>
      <c r="H100" s="57" t="s">
        <v>85</v>
      </c>
      <c r="I100" s="264"/>
      <c r="J100" s="264"/>
      <c r="K100" s="63"/>
      <c r="L100" s="194"/>
      <c r="M100" s="195"/>
      <c r="N100" s="172"/>
      <c r="O100" s="172"/>
      <c r="P100" s="63"/>
    </row>
    <row r="101" spans="2:16" ht="56.25" customHeight="1" x14ac:dyDescent="0.3">
      <c r="B101" s="303"/>
      <c r="C101" s="311"/>
      <c r="D101" s="325"/>
      <c r="E101" s="245"/>
      <c r="F101" s="287"/>
      <c r="G101" s="56" t="s">
        <v>170</v>
      </c>
      <c r="H101" s="57" t="s">
        <v>85</v>
      </c>
      <c r="I101" s="264"/>
      <c r="J101" s="264"/>
      <c r="K101" s="63"/>
      <c r="L101" s="194"/>
      <c r="M101" s="195"/>
      <c r="N101" s="172"/>
      <c r="O101" s="172"/>
      <c r="P101" s="63"/>
    </row>
    <row r="102" spans="2:16" ht="56.25" customHeight="1" x14ac:dyDescent="0.3">
      <c r="B102" s="303"/>
      <c r="C102" s="311"/>
      <c r="D102" s="325"/>
      <c r="E102" s="245"/>
      <c r="F102" s="287"/>
      <c r="G102" s="56" t="s">
        <v>171</v>
      </c>
      <c r="H102" s="57" t="s">
        <v>85</v>
      </c>
      <c r="I102" s="264"/>
      <c r="J102" s="264"/>
      <c r="K102" s="63"/>
      <c r="L102" s="194"/>
      <c r="M102" s="195"/>
      <c r="N102" s="172"/>
      <c r="O102" s="172"/>
      <c r="P102" s="63"/>
    </row>
    <row r="103" spans="2:16" ht="79.5" customHeight="1" x14ac:dyDescent="0.3">
      <c r="B103" s="303"/>
      <c r="C103" s="311"/>
      <c r="D103" s="326"/>
      <c r="E103" s="245"/>
      <c r="F103" s="287"/>
      <c r="G103" s="56" t="s">
        <v>172</v>
      </c>
      <c r="H103" s="57" t="s">
        <v>85</v>
      </c>
      <c r="I103" s="265"/>
      <c r="J103" s="265"/>
      <c r="K103" s="63"/>
      <c r="L103" s="194"/>
      <c r="M103" s="195"/>
      <c r="N103" s="172"/>
      <c r="O103" s="172"/>
      <c r="P103" s="63"/>
    </row>
    <row r="104" spans="2:16" ht="44.25" customHeight="1" x14ac:dyDescent="0.3">
      <c r="B104" s="303"/>
      <c r="C104" s="311"/>
      <c r="D104" s="324">
        <v>2020080010094</v>
      </c>
      <c r="E104" s="245" t="s">
        <v>173</v>
      </c>
      <c r="F104" s="287" t="s">
        <v>174</v>
      </c>
      <c r="G104" s="56" t="s">
        <v>175</v>
      </c>
      <c r="H104" s="57" t="s">
        <v>85</v>
      </c>
      <c r="I104" s="334">
        <v>20</v>
      </c>
      <c r="J104" s="266">
        <v>0.24444444444444446</v>
      </c>
      <c r="K104" s="63"/>
      <c r="L104" s="194"/>
      <c r="M104" s="195"/>
      <c r="N104" s="172"/>
      <c r="O104" s="172"/>
      <c r="P104" s="63"/>
    </row>
    <row r="105" spans="2:16" ht="44.25" customHeight="1" x14ac:dyDescent="0.3">
      <c r="B105" s="303"/>
      <c r="C105" s="311"/>
      <c r="D105" s="325"/>
      <c r="E105" s="245"/>
      <c r="F105" s="287"/>
      <c r="G105" s="56" t="s">
        <v>176</v>
      </c>
      <c r="H105" s="57" t="s">
        <v>85</v>
      </c>
      <c r="I105" s="264"/>
      <c r="J105" s="264"/>
      <c r="K105" s="63"/>
      <c r="L105" s="194"/>
      <c r="M105" s="195"/>
      <c r="N105" s="172"/>
      <c r="O105" s="172"/>
      <c r="P105" s="63"/>
    </row>
    <row r="106" spans="2:16" ht="44.25" customHeight="1" x14ac:dyDescent="0.3">
      <c r="B106" s="303"/>
      <c r="C106" s="311"/>
      <c r="D106" s="325"/>
      <c r="E106" s="245"/>
      <c r="F106" s="287"/>
      <c r="G106" s="56" t="s">
        <v>177</v>
      </c>
      <c r="H106" s="57" t="s">
        <v>85</v>
      </c>
      <c r="I106" s="264"/>
      <c r="J106" s="264"/>
      <c r="K106" s="63"/>
      <c r="L106" s="194"/>
      <c r="M106" s="195"/>
      <c r="N106" s="172"/>
      <c r="O106" s="172"/>
      <c r="P106" s="63"/>
    </row>
    <row r="107" spans="2:16" ht="44.25" customHeight="1" x14ac:dyDescent="0.3">
      <c r="B107" s="303"/>
      <c r="C107" s="311"/>
      <c r="D107" s="325"/>
      <c r="E107" s="245"/>
      <c r="F107" s="287"/>
      <c r="G107" s="56" t="s">
        <v>178</v>
      </c>
      <c r="H107" s="57" t="s">
        <v>85</v>
      </c>
      <c r="I107" s="264"/>
      <c r="J107" s="264"/>
      <c r="K107" s="63"/>
      <c r="L107" s="194"/>
      <c r="M107" s="195"/>
      <c r="N107" s="172"/>
      <c r="O107" s="172"/>
      <c r="P107" s="63"/>
    </row>
    <row r="108" spans="2:16" ht="44.25" customHeight="1" x14ac:dyDescent="0.3">
      <c r="B108" s="303"/>
      <c r="C108" s="311"/>
      <c r="D108" s="325"/>
      <c r="E108" s="245"/>
      <c r="F108" s="287"/>
      <c r="G108" s="56" t="s">
        <v>179</v>
      </c>
      <c r="H108" s="57" t="s">
        <v>85</v>
      </c>
      <c r="I108" s="264"/>
      <c r="J108" s="264"/>
      <c r="K108" s="63"/>
      <c r="L108" s="194"/>
      <c r="M108" s="195"/>
      <c r="N108" s="172"/>
      <c r="O108" s="172"/>
      <c r="P108" s="63"/>
    </row>
    <row r="109" spans="2:16" ht="44.25" customHeight="1" x14ac:dyDescent="0.3">
      <c r="B109" s="303"/>
      <c r="C109" s="311"/>
      <c r="D109" s="325"/>
      <c r="E109" s="245"/>
      <c r="F109" s="287"/>
      <c r="G109" s="56" t="s">
        <v>180</v>
      </c>
      <c r="H109" s="57" t="s">
        <v>85</v>
      </c>
      <c r="I109" s="264"/>
      <c r="J109" s="264"/>
      <c r="K109" s="63"/>
      <c r="L109" s="194"/>
      <c r="M109" s="195"/>
      <c r="N109" s="172"/>
      <c r="O109" s="172"/>
      <c r="P109" s="63"/>
    </row>
    <row r="110" spans="2:16" ht="44.25" customHeight="1" x14ac:dyDescent="0.3">
      <c r="B110" s="303"/>
      <c r="C110" s="311"/>
      <c r="D110" s="325"/>
      <c r="E110" s="245"/>
      <c r="F110" s="287"/>
      <c r="G110" s="56" t="s">
        <v>181</v>
      </c>
      <c r="H110" s="57" t="s">
        <v>85</v>
      </c>
      <c r="I110" s="264"/>
      <c r="J110" s="264"/>
      <c r="K110" s="63"/>
      <c r="L110" s="194"/>
      <c r="M110" s="195"/>
      <c r="N110" s="172"/>
      <c r="O110" s="172"/>
      <c r="P110" s="63"/>
    </row>
    <row r="111" spans="2:16" ht="44.25" customHeight="1" x14ac:dyDescent="0.3">
      <c r="B111" s="303"/>
      <c r="C111" s="311"/>
      <c r="D111" s="325"/>
      <c r="E111" s="245"/>
      <c r="F111" s="287"/>
      <c r="G111" s="56" t="s">
        <v>182</v>
      </c>
      <c r="H111" s="57" t="s">
        <v>85</v>
      </c>
      <c r="I111" s="264"/>
      <c r="J111" s="264"/>
      <c r="K111" s="63"/>
      <c r="L111" s="194"/>
      <c r="M111" s="195"/>
      <c r="N111" s="172"/>
      <c r="O111" s="172"/>
      <c r="P111" s="63"/>
    </row>
    <row r="112" spans="2:16" ht="44.25" customHeight="1" x14ac:dyDescent="0.3">
      <c r="B112" s="303"/>
      <c r="C112" s="311"/>
      <c r="D112" s="325"/>
      <c r="E112" s="245"/>
      <c r="F112" s="287"/>
      <c r="G112" s="56" t="s">
        <v>183</v>
      </c>
      <c r="H112" s="57" t="s">
        <v>85</v>
      </c>
      <c r="I112" s="265"/>
      <c r="J112" s="265"/>
      <c r="K112" s="63"/>
      <c r="L112" s="194"/>
      <c r="M112" s="195"/>
      <c r="N112" s="172"/>
      <c r="O112" s="172"/>
      <c r="P112" s="63"/>
    </row>
    <row r="113" spans="2:16" ht="44.25" customHeight="1" x14ac:dyDescent="0.3">
      <c r="B113" s="303"/>
      <c r="C113" s="311"/>
      <c r="D113" s="325"/>
      <c r="E113" s="245"/>
      <c r="F113" s="287" t="s">
        <v>184</v>
      </c>
      <c r="G113" s="60" t="s">
        <v>185</v>
      </c>
      <c r="H113" s="298" t="s">
        <v>186</v>
      </c>
      <c r="I113" s="370">
        <v>8</v>
      </c>
      <c r="J113" s="196">
        <v>0.25</v>
      </c>
      <c r="K113" s="63"/>
      <c r="L113" s="194"/>
      <c r="M113" s="195"/>
      <c r="N113" s="172"/>
      <c r="O113" s="172"/>
      <c r="P113" s="63"/>
    </row>
    <row r="114" spans="2:16" ht="44.25" customHeight="1" x14ac:dyDescent="0.3">
      <c r="B114" s="303"/>
      <c r="C114" s="311"/>
      <c r="D114" s="326"/>
      <c r="E114" s="245"/>
      <c r="F114" s="287"/>
      <c r="G114" s="60" t="s">
        <v>187</v>
      </c>
      <c r="H114" s="298"/>
      <c r="I114" s="197"/>
      <c r="J114" s="197"/>
      <c r="K114" s="63"/>
      <c r="L114" s="194"/>
      <c r="M114" s="195"/>
      <c r="N114" s="172"/>
      <c r="O114" s="172"/>
      <c r="P114" s="63"/>
    </row>
    <row r="115" spans="2:16" x14ac:dyDescent="0.3">
      <c r="B115" s="64"/>
      <c r="C115" s="64"/>
      <c r="D115" s="64"/>
      <c r="E115" s="64"/>
      <c r="F115" s="64"/>
      <c r="G115" s="156"/>
      <c r="H115" s="64"/>
      <c r="I115" s="64"/>
      <c r="J115" s="64"/>
      <c r="K115" s="64"/>
      <c r="L115" s="414"/>
      <c r="M115" s="415"/>
      <c r="N115" s="177"/>
      <c r="O115" s="177"/>
      <c r="P115" s="64"/>
    </row>
    <row r="116" spans="2:16" ht="45" customHeight="1" x14ac:dyDescent="0.3">
      <c r="B116" s="303" t="s">
        <v>188</v>
      </c>
      <c r="C116" s="304" t="s">
        <v>81</v>
      </c>
      <c r="D116" s="327">
        <v>2021080010085</v>
      </c>
      <c r="E116" s="245" t="s">
        <v>189</v>
      </c>
      <c r="F116" s="287" t="s">
        <v>190</v>
      </c>
      <c r="G116" s="56" t="s">
        <v>191</v>
      </c>
      <c r="H116" s="57" t="s">
        <v>85</v>
      </c>
      <c r="I116" s="334">
        <v>151</v>
      </c>
      <c r="J116" s="330">
        <v>0.57499999999999996</v>
      </c>
      <c r="K116" s="63"/>
      <c r="L116" s="194"/>
      <c r="M116" s="195"/>
      <c r="N116" s="172"/>
      <c r="O116" s="172"/>
      <c r="P116" s="63"/>
    </row>
    <row r="117" spans="2:16" ht="45" customHeight="1" x14ac:dyDescent="0.3">
      <c r="B117" s="303"/>
      <c r="C117" s="304"/>
      <c r="D117" s="328"/>
      <c r="E117" s="245"/>
      <c r="F117" s="287"/>
      <c r="G117" s="56" t="s">
        <v>192</v>
      </c>
      <c r="H117" s="57" t="s">
        <v>85</v>
      </c>
      <c r="I117" s="264"/>
      <c r="J117" s="213"/>
      <c r="K117" s="63"/>
      <c r="L117" s="194"/>
      <c r="M117" s="195"/>
      <c r="N117" s="172"/>
      <c r="O117" s="172"/>
      <c r="P117" s="63"/>
    </row>
    <row r="118" spans="2:16" ht="45" customHeight="1" x14ac:dyDescent="0.3">
      <c r="B118" s="303"/>
      <c r="C118" s="304"/>
      <c r="D118" s="328"/>
      <c r="E118" s="245"/>
      <c r="F118" s="287"/>
      <c r="G118" s="56" t="s">
        <v>193</v>
      </c>
      <c r="H118" s="57" t="s">
        <v>85</v>
      </c>
      <c r="I118" s="264"/>
      <c r="J118" s="213"/>
      <c r="K118" s="63"/>
      <c r="L118" s="194"/>
      <c r="M118" s="195"/>
      <c r="N118" s="172"/>
      <c r="O118" s="172"/>
      <c r="P118" s="63"/>
    </row>
    <row r="119" spans="2:16" ht="45" customHeight="1" x14ac:dyDescent="0.3">
      <c r="B119" s="303"/>
      <c r="C119" s="304"/>
      <c r="D119" s="329"/>
      <c r="E119" s="245"/>
      <c r="F119" s="287"/>
      <c r="G119" s="56" t="s">
        <v>194</v>
      </c>
      <c r="H119" s="57" t="s">
        <v>85</v>
      </c>
      <c r="I119" s="265"/>
      <c r="J119" s="214"/>
      <c r="K119" s="63"/>
      <c r="L119" s="194"/>
      <c r="M119" s="195"/>
      <c r="N119" s="172"/>
      <c r="O119" s="172"/>
      <c r="P119" s="63"/>
    </row>
    <row r="120" spans="2:16" ht="45" customHeight="1" x14ac:dyDescent="0.3">
      <c r="B120" s="303"/>
      <c r="C120" s="304"/>
      <c r="D120" s="308">
        <v>2021080010049</v>
      </c>
      <c r="E120" s="298" t="s">
        <v>195</v>
      </c>
      <c r="F120" s="305" t="s">
        <v>196</v>
      </c>
      <c r="G120" s="152" t="s">
        <v>197</v>
      </c>
      <c r="H120" s="57" t="s">
        <v>85</v>
      </c>
      <c r="I120" s="335">
        <v>0</v>
      </c>
      <c r="J120" s="198">
        <v>0.4</v>
      </c>
      <c r="K120" s="63"/>
      <c r="L120" s="194"/>
      <c r="M120" s="195"/>
      <c r="N120" s="172"/>
      <c r="O120" s="172"/>
      <c r="P120" s="63"/>
    </row>
    <row r="121" spans="2:16" ht="63.75" customHeight="1" x14ac:dyDescent="0.3">
      <c r="B121" s="303"/>
      <c r="C121" s="304"/>
      <c r="D121" s="309"/>
      <c r="E121" s="298"/>
      <c r="F121" s="305"/>
      <c r="G121" s="152" t="s">
        <v>198</v>
      </c>
      <c r="H121" s="57" t="s">
        <v>85</v>
      </c>
      <c r="I121" s="336"/>
      <c r="J121" s="198"/>
      <c r="K121" s="63"/>
      <c r="L121" s="194"/>
      <c r="M121" s="195"/>
      <c r="N121" s="172"/>
      <c r="O121" s="172"/>
      <c r="P121" s="63"/>
    </row>
    <row r="122" spans="2:16" ht="38.25" customHeight="1" x14ac:dyDescent="0.3">
      <c r="B122" s="303"/>
      <c r="C122" s="304"/>
      <c r="D122" s="309"/>
      <c r="E122" s="298"/>
      <c r="F122" s="305"/>
      <c r="G122" s="306" t="s">
        <v>199</v>
      </c>
      <c r="H122" s="57" t="s">
        <v>85</v>
      </c>
      <c r="I122" s="336"/>
      <c r="J122" s="198"/>
      <c r="K122" s="63"/>
      <c r="L122" s="194"/>
      <c r="M122" s="195"/>
      <c r="N122" s="172"/>
      <c r="O122" s="172"/>
      <c r="P122" s="63"/>
    </row>
    <row r="123" spans="2:16" ht="45" customHeight="1" x14ac:dyDescent="0.3">
      <c r="B123" s="303"/>
      <c r="C123" s="304"/>
      <c r="D123" s="309"/>
      <c r="E123" s="298"/>
      <c r="F123" s="305"/>
      <c r="G123" s="306"/>
      <c r="H123" s="57" t="s">
        <v>85</v>
      </c>
      <c r="I123" s="336"/>
      <c r="J123" s="198"/>
      <c r="K123" s="63"/>
      <c r="L123" s="194"/>
      <c r="M123" s="195"/>
      <c r="N123" s="172"/>
      <c r="O123" s="172"/>
      <c r="P123" s="63"/>
    </row>
    <row r="124" spans="2:16" ht="45" customHeight="1" x14ac:dyDescent="0.3">
      <c r="B124" s="303"/>
      <c r="C124" s="304"/>
      <c r="D124" s="309"/>
      <c r="E124" s="298"/>
      <c r="F124" s="305"/>
      <c r="G124" s="152" t="s">
        <v>200</v>
      </c>
      <c r="H124" s="57" t="s">
        <v>85</v>
      </c>
      <c r="I124" s="337"/>
      <c r="J124" s="198"/>
      <c r="K124" s="63"/>
      <c r="L124" s="194"/>
      <c r="M124" s="195"/>
      <c r="N124" s="172"/>
      <c r="O124" s="172"/>
      <c r="P124" s="63"/>
    </row>
    <row r="125" spans="2:16" ht="97.5" customHeight="1" x14ac:dyDescent="0.3">
      <c r="B125" s="303"/>
      <c r="C125" s="304"/>
      <c r="D125" s="309"/>
      <c r="E125" s="298"/>
      <c r="F125" s="61" t="s">
        <v>201</v>
      </c>
      <c r="G125" s="307" t="s">
        <v>202</v>
      </c>
      <c r="H125" s="57" t="s">
        <v>85</v>
      </c>
      <c r="I125" s="191">
        <v>0</v>
      </c>
      <c r="J125" s="106">
        <v>0.4</v>
      </c>
      <c r="K125" s="63"/>
      <c r="L125" s="194"/>
      <c r="M125" s="195"/>
      <c r="N125" s="172"/>
      <c r="O125" s="172"/>
      <c r="P125" s="342" t="s">
        <v>457</v>
      </c>
    </row>
    <row r="126" spans="2:16" ht="63" customHeight="1" x14ac:dyDescent="0.3">
      <c r="B126" s="303"/>
      <c r="C126" s="304"/>
      <c r="D126" s="310"/>
      <c r="E126" s="298"/>
      <c r="F126" s="61" t="s">
        <v>203</v>
      </c>
      <c r="G126" s="307"/>
      <c r="H126" s="57" t="s">
        <v>85</v>
      </c>
      <c r="I126" s="192">
        <v>0</v>
      </c>
      <c r="J126" s="106">
        <v>0.4</v>
      </c>
      <c r="K126" s="63"/>
      <c r="L126" s="194"/>
      <c r="M126" s="195"/>
      <c r="N126" s="172"/>
      <c r="O126" s="172"/>
      <c r="P126" s="344"/>
    </row>
    <row r="127" spans="2:16" ht="54.75" customHeight="1" x14ac:dyDescent="0.3">
      <c r="B127" s="303"/>
      <c r="C127" s="304"/>
      <c r="D127" s="308" t="s">
        <v>460</v>
      </c>
      <c r="E127" s="298" t="s">
        <v>204</v>
      </c>
      <c r="F127" s="286" t="s">
        <v>205</v>
      </c>
      <c r="G127" s="56" t="s">
        <v>206</v>
      </c>
      <c r="H127" s="57" t="s">
        <v>85</v>
      </c>
      <c r="I127" s="360">
        <v>1286</v>
      </c>
      <c r="J127" s="266">
        <v>0.4</v>
      </c>
      <c r="K127" s="63"/>
      <c r="L127" s="194"/>
      <c r="M127" s="195"/>
      <c r="N127" s="172"/>
      <c r="O127" s="172"/>
      <c r="P127" s="63"/>
    </row>
    <row r="128" spans="2:16" ht="54.75" customHeight="1" x14ac:dyDescent="0.3">
      <c r="B128" s="303"/>
      <c r="C128" s="304"/>
      <c r="D128" s="309"/>
      <c r="E128" s="298"/>
      <c r="F128" s="286"/>
      <c r="G128" s="56" t="s">
        <v>207</v>
      </c>
      <c r="H128" s="57" t="s">
        <v>85</v>
      </c>
      <c r="I128" s="361"/>
      <c r="J128" s="264"/>
      <c r="K128" s="63"/>
      <c r="L128" s="194"/>
      <c r="M128" s="195"/>
      <c r="N128" s="172"/>
      <c r="O128" s="172"/>
      <c r="P128" s="63"/>
    </row>
    <row r="129" spans="2:16" ht="54.75" customHeight="1" x14ac:dyDescent="0.3">
      <c r="B129" s="303"/>
      <c r="C129" s="304"/>
      <c r="D129" s="309"/>
      <c r="E129" s="298"/>
      <c r="F129" s="286"/>
      <c r="G129" s="56" t="s">
        <v>208</v>
      </c>
      <c r="H129" s="57" t="s">
        <v>85</v>
      </c>
      <c r="I129" s="361"/>
      <c r="J129" s="264"/>
      <c r="K129" s="63"/>
      <c r="L129" s="194"/>
      <c r="M129" s="195"/>
      <c r="N129" s="172"/>
      <c r="O129" s="172"/>
      <c r="P129" s="63"/>
    </row>
    <row r="130" spans="2:16" ht="54.75" customHeight="1" x14ac:dyDescent="0.3">
      <c r="B130" s="303"/>
      <c r="C130" s="304"/>
      <c r="D130" s="309"/>
      <c r="E130" s="298"/>
      <c r="F130" s="286"/>
      <c r="G130" s="56" t="s">
        <v>209</v>
      </c>
      <c r="H130" s="57" t="s">
        <v>85</v>
      </c>
      <c r="I130" s="361"/>
      <c r="J130" s="264"/>
      <c r="K130" s="63"/>
      <c r="L130" s="194"/>
      <c r="M130" s="195"/>
      <c r="N130" s="172"/>
      <c r="O130" s="172"/>
      <c r="P130" s="63"/>
    </row>
    <row r="131" spans="2:16" ht="54.75" customHeight="1" x14ac:dyDescent="0.3">
      <c r="B131" s="303"/>
      <c r="C131" s="304"/>
      <c r="D131" s="310"/>
      <c r="E131" s="298"/>
      <c r="F131" s="286"/>
      <c r="G131" s="56" t="s">
        <v>202</v>
      </c>
      <c r="H131" s="57" t="s">
        <v>85</v>
      </c>
      <c r="I131" s="362"/>
      <c r="J131" s="265"/>
      <c r="K131" s="63"/>
      <c r="L131" s="194"/>
      <c r="M131" s="195"/>
      <c r="N131" s="172"/>
      <c r="O131" s="172"/>
      <c r="P131" s="63"/>
    </row>
    <row r="132" spans="2:16" ht="51.75" x14ac:dyDescent="0.3">
      <c r="B132" s="303"/>
      <c r="C132" s="304"/>
      <c r="D132" s="58"/>
      <c r="E132" s="57" t="s">
        <v>210</v>
      </c>
      <c r="F132" s="62" t="s">
        <v>211</v>
      </c>
      <c r="G132" s="56" t="s">
        <v>212</v>
      </c>
      <c r="H132" s="57" t="s">
        <v>85</v>
      </c>
      <c r="I132" s="106">
        <v>0.25</v>
      </c>
      <c r="J132" s="106">
        <v>0.4</v>
      </c>
      <c r="K132" s="63"/>
      <c r="L132" s="194"/>
      <c r="M132" s="195"/>
      <c r="N132" s="172"/>
      <c r="O132" s="172"/>
      <c r="P132" s="63"/>
    </row>
    <row r="133" spans="2:16" x14ac:dyDescent="0.3">
      <c r="B133" s="64"/>
      <c r="C133" s="64"/>
      <c r="D133" s="64"/>
      <c r="E133" s="64"/>
      <c r="F133" s="64"/>
      <c r="G133" s="156"/>
      <c r="H133" s="64"/>
      <c r="I133" s="64"/>
      <c r="J133" s="64"/>
      <c r="K133" s="64"/>
      <c r="L133" s="414"/>
      <c r="M133" s="415"/>
      <c r="N133" s="177"/>
      <c r="O133" s="177"/>
      <c r="P133" s="64"/>
    </row>
  </sheetData>
  <sheetProtection password="C827" sheet="1" objects="1" scenarios="1" selectLockedCells="1" selectUnlockedCells="1"/>
  <mergeCells count="278">
    <mergeCell ref="L115:M115"/>
    <mergeCell ref="L133:M133"/>
    <mergeCell ref="L38:M38"/>
    <mergeCell ref="P36:P37"/>
    <mergeCell ref="L129:M129"/>
    <mergeCell ref="L130:M130"/>
    <mergeCell ref="L131:M131"/>
    <mergeCell ref="L132:M132"/>
    <mergeCell ref="L120:M120"/>
    <mergeCell ref="L121:M121"/>
    <mergeCell ref="L122:M122"/>
    <mergeCell ref="L123:M123"/>
    <mergeCell ref="L124:M124"/>
    <mergeCell ref="L125:M125"/>
    <mergeCell ref="L126:M126"/>
    <mergeCell ref="L127:M127"/>
    <mergeCell ref="L128:M128"/>
    <mergeCell ref="L110:M110"/>
    <mergeCell ref="L111:M111"/>
    <mergeCell ref="L112:M112"/>
    <mergeCell ref="L113:M113"/>
    <mergeCell ref="L114:M114"/>
    <mergeCell ref="L116:M116"/>
    <mergeCell ref="L117:M117"/>
    <mergeCell ref="L118:M118"/>
    <mergeCell ref="L119:M119"/>
    <mergeCell ref="L101:M101"/>
    <mergeCell ref="L102:M102"/>
    <mergeCell ref="L103:M103"/>
    <mergeCell ref="L104:M104"/>
    <mergeCell ref="L105:M105"/>
    <mergeCell ref="L106:M106"/>
    <mergeCell ref="L107:M107"/>
    <mergeCell ref="L108:M108"/>
    <mergeCell ref="L109:M109"/>
    <mergeCell ref="L92:M92"/>
    <mergeCell ref="L93:M93"/>
    <mergeCell ref="L94:M94"/>
    <mergeCell ref="L95:M95"/>
    <mergeCell ref="L96:M96"/>
    <mergeCell ref="L97:M97"/>
    <mergeCell ref="L98:M98"/>
    <mergeCell ref="L99:M99"/>
    <mergeCell ref="L100:M100"/>
    <mergeCell ref="I127:I131"/>
    <mergeCell ref="J127:J131"/>
    <mergeCell ref="P125:P126"/>
    <mergeCell ref="I113:I114"/>
    <mergeCell ref="L36:M36"/>
    <mergeCell ref="L37:M37"/>
    <mergeCell ref="L39:M39"/>
    <mergeCell ref="L40:M40"/>
    <mergeCell ref="L41:M41"/>
    <mergeCell ref="L55:M55"/>
    <mergeCell ref="L56:M56"/>
    <mergeCell ref="L57:M57"/>
    <mergeCell ref="L58:M58"/>
    <mergeCell ref="L59:M59"/>
    <mergeCell ref="L60:M60"/>
    <mergeCell ref="L66:M66"/>
    <mergeCell ref="L67:M67"/>
    <mergeCell ref="L68:M68"/>
    <mergeCell ref="L69:M69"/>
    <mergeCell ref="L70:M70"/>
    <mergeCell ref="L83:M83"/>
    <mergeCell ref="L84:M84"/>
    <mergeCell ref="L85:M85"/>
    <mergeCell ref="L86:M86"/>
    <mergeCell ref="N61:N65"/>
    <mergeCell ref="O61:O65"/>
    <mergeCell ref="P61:P65"/>
    <mergeCell ref="I66:I69"/>
    <mergeCell ref="J66:J69"/>
    <mergeCell ref="I84:I86"/>
    <mergeCell ref="J84:J86"/>
    <mergeCell ref="I87:I91"/>
    <mergeCell ref="J87:J91"/>
    <mergeCell ref="L87:M87"/>
    <mergeCell ref="L88:M88"/>
    <mergeCell ref="L89:M89"/>
    <mergeCell ref="L90:M90"/>
    <mergeCell ref="L91:M91"/>
    <mergeCell ref="L72:M72"/>
    <mergeCell ref="L73:M73"/>
    <mergeCell ref="L74:M74"/>
    <mergeCell ref="L75:M75"/>
    <mergeCell ref="L76:M76"/>
    <mergeCell ref="N81:N82"/>
    <mergeCell ref="O81:O82"/>
    <mergeCell ref="L81:M82"/>
    <mergeCell ref="K79:K80"/>
    <mergeCell ref="L79:M80"/>
    <mergeCell ref="L51:M51"/>
    <mergeCell ref="L52:M52"/>
    <mergeCell ref="L53:M53"/>
    <mergeCell ref="L54:M54"/>
    <mergeCell ref="I55:I60"/>
    <mergeCell ref="J55:J60"/>
    <mergeCell ref="I61:I65"/>
    <mergeCell ref="J61:J65"/>
    <mergeCell ref="K61:K65"/>
    <mergeCell ref="L61:M65"/>
    <mergeCell ref="L42:M42"/>
    <mergeCell ref="L43:M43"/>
    <mergeCell ref="K44:K47"/>
    <mergeCell ref="L44:M47"/>
    <mergeCell ref="N44:N47"/>
    <mergeCell ref="P44:P47"/>
    <mergeCell ref="L48:M48"/>
    <mergeCell ref="L49:M49"/>
    <mergeCell ref="L50:M50"/>
    <mergeCell ref="O44:O47"/>
    <mergeCell ref="D87:D95"/>
    <mergeCell ref="D96:D103"/>
    <mergeCell ref="D104:D114"/>
    <mergeCell ref="D116:D119"/>
    <mergeCell ref="D120:D126"/>
    <mergeCell ref="I39:I41"/>
    <mergeCell ref="J39:J41"/>
    <mergeCell ref="I42:I54"/>
    <mergeCell ref="J42:J54"/>
    <mergeCell ref="I92:I95"/>
    <mergeCell ref="J92:J95"/>
    <mergeCell ref="I96:I103"/>
    <mergeCell ref="J96:J103"/>
    <mergeCell ref="I104:I112"/>
    <mergeCell ref="J104:J112"/>
    <mergeCell ref="I116:I119"/>
    <mergeCell ref="J116:J119"/>
    <mergeCell ref="I120:I124"/>
    <mergeCell ref="E61:E65"/>
    <mergeCell ref="F61:F65"/>
    <mergeCell ref="H77:H82"/>
    <mergeCell ref="E84:E86"/>
    <mergeCell ref="F84:F86"/>
    <mergeCell ref="D32:D37"/>
    <mergeCell ref="D39:D41"/>
    <mergeCell ref="D42:D54"/>
    <mergeCell ref="D55:D60"/>
    <mergeCell ref="D61:D65"/>
    <mergeCell ref="D66:D69"/>
    <mergeCell ref="D70:D76"/>
    <mergeCell ref="D77:D82"/>
    <mergeCell ref="D84:D86"/>
    <mergeCell ref="B39:B114"/>
    <mergeCell ref="C39:C114"/>
    <mergeCell ref="E39:E41"/>
    <mergeCell ref="F39:F41"/>
    <mergeCell ref="E42:E54"/>
    <mergeCell ref="G26:G27"/>
    <mergeCell ref="G24:G25"/>
    <mergeCell ref="L24:M24"/>
    <mergeCell ref="L25:M25"/>
    <mergeCell ref="L26:M26"/>
    <mergeCell ref="L27:M27"/>
    <mergeCell ref="L28:M28"/>
    <mergeCell ref="E87:E95"/>
    <mergeCell ref="F87:F91"/>
    <mergeCell ref="F92:F95"/>
    <mergeCell ref="E96:E103"/>
    <mergeCell ref="F96:F103"/>
    <mergeCell ref="E104:E114"/>
    <mergeCell ref="F104:F112"/>
    <mergeCell ref="F113:F114"/>
    <mergeCell ref="H113:H114"/>
    <mergeCell ref="E77:E82"/>
    <mergeCell ref="F77:F82"/>
    <mergeCell ref="F42:F54"/>
    <mergeCell ref="B116:B132"/>
    <mergeCell ref="C116:C132"/>
    <mergeCell ref="E116:E119"/>
    <mergeCell ref="F116:F119"/>
    <mergeCell ref="E120:E126"/>
    <mergeCell ref="F120:F124"/>
    <mergeCell ref="G122:G123"/>
    <mergeCell ref="G125:G126"/>
    <mergeCell ref="E127:E131"/>
    <mergeCell ref="F127:F131"/>
    <mergeCell ref="D127:D131"/>
    <mergeCell ref="H20:H23"/>
    <mergeCell ref="H24:H28"/>
    <mergeCell ref="H29:H31"/>
    <mergeCell ref="H32:H37"/>
    <mergeCell ref="E66:E69"/>
    <mergeCell ref="F66:F69"/>
    <mergeCell ref="E70:E76"/>
    <mergeCell ref="F70:F76"/>
    <mergeCell ref="E55:E60"/>
    <mergeCell ref="F55:F60"/>
    <mergeCell ref="H14:H19"/>
    <mergeCell ref="P14:P17"/>
    <mergeCell ref="B12:B13"/>
    <mergeCell ref="C12:C13"/>
    <mergeCell ref="D12:D13"/>
    <mergeCell ref="E12:E13"/>
    <mergeCell ref="B14:B37"/>
    <mergeCell ref="C14:C37"/>
    <mergeCell ref="E14:E19"/>
    <mergeCell ref="F14:F17"/>
    <mergeCell ref="E20:E23"/>
    <mergeCell ref="F20:F23"/>
    <mergeCell ref="E24:E28"/>
    <mergeCell ref="F24:F28"/>
    <mergeCell ref="E29:E31"/>
    <mergeCell ref="F29:F31"/>
    <mergeCell ref="F18:F19"/>
    <mergeCell ref="E32:E37"/>
    <mergeCell ref="F32:F35"/>
    <mergeCell ref="F36:F37"/>
    <mergeCell ref="D14:D19"/>
    <mergeCell ref="D20:D23"/>
    <mergeCell ref="D24:D28"/>
    <mergeCell ref="D29:D31"/>
    <mergeCell ref="P12:P13"/>
    <mergeCell ref="L13:M13"/>
    <mergeCell ref="K12:O12"/>
    <mergeCell ref="F12:F13"/>
    <mergeCell ref="G12:G13"/>
    <mergeCell ref="H12:H13"/>
    <mergeCell ref="I12:I13"/>
    <mergeCell ref="J12:J13"/>
    <mergeCell ref="G8:P8"/>
    <mergeCell ref="B2:P2"/>
    <mergeCell ref="B3:P3"/>
    <mergeCell ref="O4:P5"/>
    <mergeCell ref="B7:F7"/>
    <mergeCell ref="G7:P7"/>
    <mergeCell ref="B8:F8"/>
    <mergeCell ref="G9:P9"/>
    <mergeCell ref="B10:F10"/>
    <mergeCell ref="G10:P10"/>
    <mergeCell ref="B9:F9"/>
    <mergeCell ref="O14:O19"/>
    <mergeCell ref="O22:O23"/>
    <mergeCell ref="L20:M20"/>
    <mergeCell ref="P29:P31"/>
    <mergeCell ref="I32:I35"/>
    <mergeCell ref="K32:K33"/>
    <mergeCell ref="L32:M33"/>
    <mergeCell ref="N32:N33"/>
    <mergeCell ref="O32:O33"/>
    <mergeCell ref="K34:K35"/>
    <mergeCell ref="L34:M35"/>
    <mergeCell ref="N34:N35"/>
    <mergeCell ref="O34:O35"/>
    <mergeCell ref="I29:I31"/>
    <mergeCell ref="J29:J31"/>
    <mergeCell ref="K29:K31"/>
    <mergeCell ref="L29:M31"/>
    <mergeCell ref="N29:O31"/>
    <mergeCell ref="I24:I28"/>
    <mergeCell ref="J26:J27"/>
    <mergeCell ref="J24:J25"/>
    <mergeCell ref="P32:P35"/>
    <mergeCell ref="L71:M71"/>
    <mergeCell ref="J113:J114"/>
    <mergeCell ref="J120:J124"/>
    <mergeCell ref="N79:N80"/>
    <mergeCell ref="O79:O80"/>
    <mergeCell ref="P20:P23"/>
    <mergeCell ref="L21:M21"/>
    <mergeCell ref="I14:I17"/>
    <mergeCell ref="I18:I19"/>
    <mergeCell ref="I20:I23"/>
    <mergeCell ref="I77:I82"/>
    <mergeCell ref="N77:N78"/>
    <mergeCell ref="O77:O78"/>
    <mergeCell ref="K77:K78"/>
    <mergeCell ref="L77:M78"/>
    <mergeCell ref="P77:P78"/>
    <mergeCell ref="I36:I37"/>
    <mergeCell ref="K81:K82"/>
    <mergeCell ref="K22:K23"/>
    <mergeCell ref="L22:M23"/>
    <mergeCell ref="N22:N23"/>
    <mergeCell ref="K14:K19"/>
    <mergeCell ref="L14:M19"/>
    <mergeCell ref="N14:N19"/>
  </mergeCells>
  <conditionalFormatting sqref="D55">
    <cfRule type="expression" dxfId="0" priority="1">
      <formula>AND(ISNUMBER(SEARCH(#REF!,$A55,1)),VALUE(MID($A55,1,LEN(#REF!)))=#REF!)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95"/>
  <sheetViews>
    <sheetView showGridLines="0" tabSelected="1" zoomScale="60" zoomScaleNormal="60" workbookViewId="0">
      <selection activeCell="A2" sqref="A2:J95"/>
    </sheetView>
  </sheetViews>
  <sheetFormatPr baseColWidth="10" defaultColWidth="11.42578125" defaultRowHeight="16.5" x14ac:dyDescent="0.3"/>
  <cols>
    <col min="1" max="1" width="2.7109375" style="1" customWidth="1"/>
    <col min="2" max="2" width="51" style="51" customWidth="1"/>
    <col min="3" max="3" width="49.140625" style="1" customWidth="1"/>
    <col min="4" max="4" width="65.42578125" style="1" customWidth="1"/>
    <col min="5" max="5" width="34.28515625" style="1" customWidth="1"/>
    <col min="6" max="6" width="18" style="116" customWidth="1"/>
    <col min="7" max="7" width="22.28515625" style="116" customWidth="1"/>
    <col min="8" max="8" width="21" style="116" customWidth="1"/>
    <col min="9" max="9" width="31.140625" style="51" customWidth="1"/>
    <col min="10" max="10" width="35.7109375" style="51" customWidth="1"/>
    <col min="11" max="11" width="2" style="1" customWidth="1"/>
    <col min="12" max="16384" width="11.42578125" style="1"/>
  </cols>
  <sheetData>
    <row r="2" spans="1:11" ht="20.100000000000001" customHeight="1" x14ac:dyDescent="0.3">
      <c r="A2" s="3"/>
      <c r="B2" s="48"/>
      <c r="C2" s="4"/>
      <c r="D2" s="4"/>
      <c r="E2" s="4"/>
      <c r="F2" s="160"/>
      <c r="G2" s="48"/>
      <c r="H2" s="48"/>
      <c r="I2" s="118"/>
      <c r="J2" s="391" t="s">
        <v>0</v>
      </c>
      <c r="K2" s="5"/>
    </row>
    <row r="3" spans="1:11" ht="31.5" customHeight="1" x14ac:dyDescent="0.3">
      <c r="A3" s="6"/>
      <c r="B3" s="49"/>
      <c r="C3" s="7"/>
      <c r="D3" s="7"/>
      <c r="E3" s="7"/>
      <c r="F3" s="49"/>
      <c r="G3" s="49"/>
      <c r="H3" s="49"/>
      <c r="I3" s="119"/>
      <c r="J3" s="391"/>
      <c r="K3" s="8"/>
    </row>
    <row r="4" spans="1:11" ht="36.75" customHeight="1" x14ac:dyDescent="0.3">
      <c r="A4" s="6"/>
      <c r="B4" s="392" t="s">
        <v>1</v>
      </c>
      <c r="C4" s="392"/>
      <c r="D4" s="392"/>
      <c r="E4" s="392"/>
      <c r="F4" s="392"/>
      <c r="G4" s="392"/>
      <c r="H4" s="392"/>
      <c r="I4" s="392"/>
      <c r="J4" s="392"/>
      <c r="K4" s="8"/>
    </row>
    <row r="5" spans="1:11" ht="15" customHeight="1" x14ac:dyDescent="0.3">
      <c r="A5" s="6"/>
      <c r="B5" s="393" t="s">
        <v>33</v>
      </c>
      <c r="C5" s="393"/>
      <c r="D5" s="393"/>
      <c r="E5" s="393"/>
      <c r="F5" s="393"/>
      <c r="G5" s="393"/>
      <c r="H5" s="393"/>
      <c r="I5" s="393"/>
      <c r="J5" s="393"/>
      <c r="K5" s="8"/>
    </row>
    <row r="6" spans="1:11" ht="36" customHeight="1" x14ac:dyDescent="0.3">
      <c r="A6" s="6"/>
      <c r="B6" s="49"/>
      <c r="C6" s="7"/>
      <c r="D6" s="7"/>
      <c r="E6" s="7"/>
      <c r="F6" s="49"/>
      <c r="G6" s="49"/>
      <c r="H6" s="49"/>
      <c r="I6" s="119"/>
      <c r="J6" s="49"/>
      <c r="K6" s="8"/>
    </row>
    <row r="7" spans="1:11" x14ac:dyDescent="0.3">
      <c r="A7" s="9"/>
      <c r="B7" s="50"/>
      <c r="C7" s="10"/>
      <c r="D7" s="10"/>
      <c r="E7" s="10"/>
      <c r="F7" s="50"/>
      <c r="G7" s="50"/>
      <c r="H7" s="50"/>
      <c r="I7" s="120"/>
      <c r="J7" s="50"/>
      <c r="K7" s="11"/>
    </row>
    <row r="8" spans="1:11" ht="27" customHeight="1" x14ac:dyDescent="0.3">
      <c r="A8" s="2"/>
      <c r="B8" s="377" t="s">
        <v>2</v>
      </c>
      <c r="C8" s="377"/>
      <c r="D8" s="377" t="s">
        <v>213</v>
      </c>
      <c r="E8" s="377"/>
      <c r="F8" s="377"/>
      <c r="G8" s="377"/>
      <c r="H8" s="377"/>
      <c r="I8" s="377"/>
      <c r="J8" s="377"/>
      <c r="K8" s="12"/>
    </row>
    <row r="9" spans="1:11" ht="18" customHeight="1" x14ac:dyDescent="0.3">
      <c r="A9" s="2"/>
      <c r="B9" s="377" t="s">
        <v>3</v>
      </c>
      <c r="C9" s="377"/>
      <c r="D9" s="377"/>
      <c r="E9" s="377"/>
      <c r="F9" s="377"/>
      <c r="G9" s="377"/>
      <c r="H9" s="377"/>
      <c r="I9" s="377"/>
      <c r="J9" s="377"/>
      <c r="K9" s="12"/>
    </row>
    <row r="10" spans="1:11" ht="19.5" customHeight="1" x14ac:dyDescent="0.3">
      <c r="A10" s="2"/>
      <c r="B10" s="377" t="s">
        <v>4</v>
      </c>
      <c r="C10" s="377"/>
      <c r="D10" s="377"/>
      <c r="E10" s="377"/>
      <c r="F10" s="377"/>
      <c r="G10" s="377"/>
      <c r="H10" s="377"/>
      <c r="I10" s="377"/>
      <c r="J10" s="377"/>
      <c r="K10" s="12"/>
    </row>
    <row r="11" spans="1:11" ht="14.25" customHeight="1" x14ac:dyDescent="0.3">
      <c r="A11" s="2"/>
      <c r="C11" s="13"/>
      <c r="D11" s="13"/>
      <c r="E11" s="13"/>
      <c r="F11" s="115"/>
      <c r="G11" s="115"/>
      <c r="H11" s="115"/>
      <c r="I11" s="16"/>
      <c r="K11" s="12"/>
    </row>
    <row r="12" spans="1:11" ht="65.25" customHeight="1" x14ac:dyDescent="0.3">
      <c r="A12" s="14"/>
      <c r="B12" s="46" t="s">
        <v>5</v>
      </c>
      <c r="C12" s="127" t="s">
        <v>6</v>
      </c>
      <c r="D12" s="128" t="s">
        <v>7</v>
      </c>
      <c r="E12" s="128" t="s">
        <v>8</v>
      </c>
      <c r="F12" s="127" t="s">
        <v>9</v>
      </c>
      <c r="G12" s="127" t="s">
        <v>10</v>
      </c>
      <c r="H12" s="129" t="s">
        <v>11</v>
      </c>
      <c r="I12" s="129" t="s">
        <v>12</v>
      </c>
      <c r="J12" s="127" t="s">
        <v>13</v>
      </c>
      <c r="K12" s="15"/>
    </row>
    <row r="13" spans="1:11" s="44" customFormat="1" ht="41.25" customHeight="1" x14ac:dyDescent="0.25">
      <c r="A13" s="42"/>
      <c r="B13" s="52" t="s">
        <v>14</v>
      </c>
      <c r="C13" s="45"/>
      <c r="D13" s="45"/>
      <c r="E13" s="45"/>
      <c r="F13" s="113"/>
      <c r="G13" s="113"/>
      <c r="H13" s="113"/>
      <c r="I13" s="121"/>
      <c r="J13" s="45"/>
      <c r="K13" s="43"/>
    </row>
    <row r="14" spans="1:11" ht="90" customHeight="1" x14ac:dyDescent="0.3">
      <c r="A14" s="14"/>
      <c r="B14" s="381" t="s">
        <v>46</v>
      </c>
      <c r="C14" s="384" t="s">
        <v>216</v>
      </c>
      <c r="D14" s="112" t="s">
        <v>217</v>
      </c>
      <c r="E14" s="378" t="s">
        <v>218</v>
      </c>
      <c r="F14" s="70">
        <v>44197</v>
      </c>
      <c r="G14" s="70">
        <v>44531</v>
      </c>
      <c r="H14" s="125">
        <v>0.25</v>
      </c>
      <c r="I14" s="112" t="s">
        <v>425</v>
      </c>
      <c r="J14" s="130"/>
      <c r="K14" s="15"/>
    </row>
    <row r="15" spans="1:11" s="44" customFormat="1" ht="90" customHeight="1" x14ac:dyDescent="0.25">
      <c r="A15" s="42"/>
      <c r="B15" s="382"/>
      <c r="C15" s="384"/>
      <c r="D15" s="112" t="s">
        <v>219</v>
      </c>
      <c r="E15" s="378"/>
      <c r="F15" s="70">
        <v>44197</v>
      </c>
      <c r="G15" s="70">
        <v>44531</v>
      </c>
      <c r="H15" s="123">
        <v>0.25</v>
      </c>
      <c r="I15" s="112" t="s">
        <v>426</v>
      </c>
      <c r="J15" s="68"/>
      <c r="K15" s="43"/>
    </row>
    <row r="16" spans="1:11" ht="83.25" customHeight="1" x14ac:dyDescent="0.3">
      <c r="A16" s="14"/>
      <c r="B16" s="382"/>
      <c r="C16" s="112" t="s">
        <v>220</v>
      </c>
      <c r="D16" s="71" t="s">
        <v>221</v>
      </c>
      <c r="E16" s="44"/>
      <c r="F16" s="70">
        <v>44197</v>
      </c>
      <c r="G16" s="70">
        <v>44531</v>
      </c>
      <c r="H16" s="131">
        <v>0.25</v>
      </c>
      <c r="I16" s="80" t="s">
        <v>401</v>
      </c>
      <c r="J16" s="132"/>
      <c r="K16" s="15"/>
    </row>
    <row r="17" spans="1:12" ht="74.25" customHeight="1" x14ac:dyDescent="0.3">
      <c r="A17" s="14"/>
      <c r="B17" s="382"/>
      <c r="C17" s="112" t="s">
        <v>222</v>
      </c>
      <c r="D17" s="72" t="s">
        <v>223</v>
      </c>
      <c r="E17" s="44"/>
      <c r="F17" s="70">
        <v>44197</v>
      </c>
      <c r="G17" s="70">
        <v>44531</v>
      </c>
      <c r="H17" s="131">
        <v>0.25</v>
      </c>
      <c r="I17" s="133" t="s">
        <v>402</v>
      </c>
      <c r="J17" s="117"/>
      <c r="K17" s="15"/>
    </row>
    <row r="18" spans="1:12" s="44" customFormat="1" ht="41.25" hidden="1" customHeight="1" x14ac:dyDescent="0.25">
      <c r="A18" s="42"/>
      <c r="B18" s="382"/>
      <c r="C18" s="112" t="s">
        <v>224</v>
      </c>
      <c r="D18" s="72" t="s">
        <v>225</v>
      </c>
      <c r="F18" s="70">
        <v>44197</v>
      </c>
      <c r="G18" s="70">
        <v>44531</v>
      </c>
      <c r="H18" s="111"/>
      <c r="I18" s="133"/>
      <c r="J18" s="105"/>
      <c r="K18" s="43"/>
    </row>
    <row r="19" spans="1:12" s="44" customFormat="1" ht="176.25" customHeight="1" x14ac:dyDescent="0.25">
      <c r="A19" s="42"/>
      <c r="B19" s="382"/>
      <c r="C19" s="112" t="s">
        <v>226</v>
      </c>
      <c r="D19" s="72" t="s">
        <v>227</v>
      </c>
      <c r="E19" s="104" t="s">
        <v>400</v>
      </c>
      <c r="F19" s="70">
        <v>44197</v>
      </c>
      <c r="G19" s="70">
        <v>44531</v>
      </c>
      <c r="H19" s="131">
        <v>0.28000000000000003</v>
      </c>
      <c r="I19" s="80" t="s">
        <v>403</v>
      </c>
      <c r="J19" s="105"/>
      <c r="K19" s="43"/>
    </row>
    <row r="20" spans="1:12" s="44" customFormat="1" ht="78" customHeight="1" x14ac:dyDescent="0.25">
      <c r="A20" s="42"/>
      <c r="B20" s="382"/>
      <c r="C20" s="112" t="s">
        <v>228</v>
      </c>
      <c r="D20" s="72" t="s">
        <v>229</v>
      </c>
      <c r="F20" s="70">
        <v>44197</v>
      </c>
      <c r="G20" s="70">
        <v>44531</v>
      </c>
      <c r="H20" s="131">
        <v>0.25</v>
      </c>
      <c r="I20" s="80" t="s">
        <v>404</v>
      </c>
      <c r="J20" s="105"/>
      <c r="K20" s="43"/>
    </row>
    <row r="21" spans="1:12" ht="60.75" customHeight="1" x14ac:dyDescent="0.3">
      <c r="A21" s="14"/>
      <c r="B21" s="382"/>
      <c r="C21" s="112" t="s">
        <v>230</v>
      </c>
      <c r="D21" s="72" t="s">
        <v>231</v>
      </c>
      <c r="E21" s="44"/>
      <c r="F21" s="70">
        <v>44197</v>
      </c>
      <c r="G21" s="70">
        <v>44531</v>
      </c>
      <c r="H21" s="131">
        <v>0.25</v>
      </c>
      <c r="I21" s="80" t="s">
        <v>405</v>
      </c>
      <c r="J21" s="134"/>
      <c r="K21" s="15"/>
    </row>
    <row r="22" spans="1:12" ht="55.5" customHeight="1" x14ac:dyDescent="0.3">
      <c r="B22" s="383"/>
      <c r="C22" s="112" t="s">
        <v>232</v>
      </c>
      <c r="D22" s="72" t="s">
        <v>233</v>
      </c>
      <c r="E22" s="44"/>
      <c r="F22" s="70">
        <v>44197</v>
      </c>
      <c r="G22" s="70">
        <v>44531</v>
      </c>
      <c r="H22" s="131">
        <v>0.25</v>
      </c>
      <c r="I22" s="80" t="s">
        <v>406</v>
      </c>
      <c r="J22" s="134"/>
      <c r="K22" s="16"/>
      <c r="L22" s="17"/>
    </row>
    <row r="23" spans="1:12" ht="93" customHeight="1" x14ac:dyDescent="0.3">
      <c r="B23" s="385" t="s">
        <v>234</v>
      </c>
      <c r="C23" s="73" t="s">
        <v>235</v>
      </c>
      <c r="D23" s="112" t="s">
        <v>236</v>
      </c>
      <c r="E23" s="379" t="s">
        <v>237</v>
      </c>
      <c r="F23" s="70">
        <v>44197</v>
      </c>
      <c r="G23" s="70">
        <v>44531</v>
      </c>
      <c r="H23" s="125">
        <v>0.33</v>
      </c>
      <c r="I23" s="124" t="s">
        <v>427</v>
      </c>
      <c r="J23" s="135"/>
    </row>
    <row r="24" spans="1:12" s="44" customFormat="1" ht="57.75" customHeight="1" x14ac:dyDescent="0.25">
      <c r="A24" s="42"/>
      <c r="B24" s="385"/>
      <c r="C24" s="73" t="s">
        <v>238</v>
      </c>
      <c r="D24" s="112" t="s">
        <v>239</v>
      </c>
      <c r="E24" s="379"/>
      <c r="F24" s="70">
        <v>44197</v>
      </c>
      <c r="G24" s="70">
        <v>44531</v>
      </c>
      <c r="H24" s="125">
        <v>0.2</v>
      </c>
      <c r="I24" s="124" t="s">
        <v>428</v>
      </c>
      <c r="J24" s="68"/>
      <c r="K24" s="43"/>
    </row>
    <row r="25" spans="1:12" ht="126" customHeight="1" x14ac:dyDescent="0.3">
      <c r="B25" s="385"/>
      <c r="C25" s="73" t="s">
        <v>240</v>
      </c>
      <c r="D25" s="112" t="s">
        <v>241</v>
      </c>
      <c r="E25" s="379"/>
      <c r="F25" s="70">
        <v>44197</v>
      </c>
      <c r="G25" s="70">
        <v>44531</v>
      </c>
      <c r="H25" s="125">
        <v>0.25</v>
      </c>
      <c r="I25" s="124" t="s">
        <v>429</v>
      </c>
      <c r="J25" s="69"/>
    </row>
    <row r="26" spans="1:12" s="44" customFormat="1" ht="102" customHeight="1" x14ac:dyDescent="0.25">
      <c r="A26" s="42"/>
      <c r="B26" s="385"/>
      <c r="C26" s="73" t="s">
        <v>242</v>
      </c>
      <c r="D26" s="112" t="s">
        <v>243</v>
      </c>
      <c r="E26" s="379"/>
      <c r="F26" s="70">
        <v>44197</v>
      </c>
      <c r="G26" s="70">
        <v>44531</v>
      </c>
      <c r="H26" s="125">
        <v>0</v>
      </c>
      <c r="I26" s="124" t="s">
        <v>430</v>
      </c>
      <c r="J26" s="69"/>
      <c r="K26" s="43"/>
    </row>
    <row r="27" spans="1:12" s="44" customFormat="1" ht="98.25" customHeight="1" x14ac:dyDescent="0.25">
      <c r="A27" s="42"/>
      <c r="B27" s="385"/>
      <c r="C27" s="73" t="s">
        <v>244</v>
      </c>
      <c r="D27" s="112" t="s">
        <v>245</v>
      </c>
      <c r="E27" s="379"/>
      <c r="F27" s="70">
        <v>44197</v>
      </c>
      <c r="G27" s="70">
        <v>44531</v>
      </c>
      <c r="H27" s="125">
        <v>0.25</v>
      </c>
      <c r="I27" s="124" t="s">
        <v>431</v>
      </c>
      <c r="J27" s="68"/>
      <c r="K27" s="43"/>
    </row>
    <row r="28" spans="1:12" ht="61.5" customHeight="1" x14ac:dyDescent="0.3">
      <c r="B28" s="386"/>
      <c r="C28" s="73" t="s">
        <v>246</v>
      </c>
      <c r="D28" s="112" t="s">
        <v>247</v>
      </c>
      <c r="E28" s="379"/>
      <c r="F28" s="70">
        <v>44197</v>
      </c>
      <c r="G28" s="70">
        <v>44531</v>
      </c>
      <c r="H28" s="125">
        <v>0</v>
      </c>
      <c r="I28" s="124" t="s">
        <v>432</v>
      </c>
      <c r="J28" s="69"/>
    </row>
    <row r="29" spans="1:12" s="44" customFormat="1" ht="61.5" customHeight="1" x14ac:dyDescent="0.25">
      <c r="A29" s="42"/>
      <c r="B29" s="386"/>
      <c r="C29" s="112" t="s">
        <v>248</v>
      </c>
      <c r="D29" s="112" t="s">
        <v>249</v>
      </c>
      <c r="E29" s="379"/>
      <c r="F29" s="70">
        <v>44197</v>
      </c>
      <c r="G29" s="70">
        <v>44531</v>
      </c>
      <c r="H29" s="125">
        <v>0</v>
      </c>
      <c r="I29" s="124" t="s">
        <v>433</v>
      </c>
      <c r="J29" s="69"/>
      <c r="K29" s="43"/>
    </row>
    <row r="30" spans="1:12" s="44" customFormat="1" ht="41.25" customHeight="1" x14ac:dyDescent="0.25">
      <c r="A30" s="42"/>
      <c r="B30" s="52" t="s">
        <v>269</v>
      </c>
      <c r="C30" s="45"/>
      <c r="D30" s="45"/>
      <c r="E30" s="45"/>
      <c r="F30" s="113"/>
      <c r="G30" s="113"/>
      <c r="H30" s="113"/>
      <c r="I30" s="121"/>
      <c r="J30" s="45"/>
      <c r="K30" s="43"/>
    </row>
    <row r="31" spans="1:12" ht="63" customHeight="1" x14ac:dyDescent="0.3">
      <c r="B31" s="380" t="s">
        <v>47</v>
      </c>
      <c r="C31" s="402" t="s">
        <v>250</v>
      </c>
      <c r="D31" s="74" t="s">
        <v>251</v>
      </c>
      <c r="E31" s="378" t="s">
        <v>252</v>
      </c>
      <c r="F31" s="70">
        <v>44197</v>
      </c>
      <c r="G31" s="70">
        <v>44531</v>
      </c>
      <c r="H31" s="126">
        <v>0.8</v>
      </c>
      <c r="I31" s="136"/>
      <c r="J31" s="144"/>
    </row>
    <row r="32" spans="1:12" ht="66.75" customHeight="1" x14ac:dyDescent="0.3">
      <c r="B32" s="380"/>
      <c r="C32" s="403"/>
      <c r="D32" s="74" t="s">
        <v>39</v>
      </c>
      <c r="E32" s="378"/>
      <c r="F32" s="70">
        <v>44197</v>
      </c>
      <c r="G32" s="70">
        <v>44531</v>
      </c>
      <c r="H32" s="126">
        <v>0.8</v>
      </c>
      <c r="I32" s="136"/>
      <c r="J32" s="144"/>
    </row>
    <row r="33" spans="1:11" ht="87.75" customHeight="1" x14ac:dyDescent="0.3">
      <c r="B33" s="380"/>
      <c r="C33" s="75" t="s">
        <v>253</v>
      </c>
      <c r="D33" s="74" t="s">
        <v>254</v>
      </c>
      <c r="E33" s="394" t="s">
        <v>255</v>
      </c>
      <c r="F33" s="70">
        <v>44197</v>
      </c>
      <c r="G33" s="70">
        <v>44531</v>
      </c>
      <c r="H33" s="165">
        <v>1</v>
      </c>
      <c r="I33" s="137" t="s">
        <v>382</v>
      </c>
      <c r="J33" s="81"/>
    </row>
    <row r="34" spans="1:11" ht="140.25" customHeight="1" x14ac:dyDescent="0.3">
      <c r="B34" s="380"/>
      <c r="C34" s="75" t="s">
        <v>256</v>
      </c>
      <c r="D34" s="74" t="s">
        <v>257</v>
      </c>
      <c r="E34" s="394"/>
      <c r="F34" s="70">
        <v>44197</v>
      </c>
      <c r="G34" s="70">
        <v>44531</v>
      </c>
      <c r="H34" s="165">
        <v>1</v>
      </c>
      <c r="I34" s="137" t="s">
        <v>383</v>
      </c>
      <c r="J34" s="81"/>
    </row>
    <row r="35" spans="1:11" ht="68.25" customHeight="1" x14ac:dyDescent="0.3">
      <c r="B35" s="380" t="s">
        <v>258</v>
      </c>
      <c r="C35" s="395" t="s">
        <v>259</v>
      </c>
      <c r="D35" s="76" t="s">
        <v>260</v>
      </c>
      <c r="E35" s="378" t="s">
        <v>261</v>
      </c>
      <c r="F35" s="77">
        <v>44197</v>
      </c>
      <c r="G35" s="77">
        <v>44531</v>
      </c>
      <c r="H35" s="138">
        <v>0.25</v>
      </c>
      <c r="I35" s="136"/>
      <c r="J35" s="144"/>
    </row>
    <row r="36" spans="1:11" ht="76.5" customHeight="1" x14ac:dyDescent="0.3">
      <c r="B36" s="380"/>
      <c r="C36" s="396"/>
      <c r="D36" s="76" t="s">
        <v>262</v>
      </c>
      <c r="E36" s="378"/>
      <c r="F36" s="77">
        <v>44197</v>
      </c>
      <c r="G36" s="77">
        <v>44531</v>
      </c>
      <c r="H36" s="138">
        <v>0.25</v>
      </c>
      <c r="I36" s="136"/>
      <c r="J36" s="144"/>
    </row>
    <row r="37" spans="1:11" ht="61.5" customHeight="1" x14ac:dyDescent="0.3">
      <c r="B37" s="380"/>
      <c r="C37" s="397"/>
      <c r="D37" s="76" t="s">
        <v>263</v>
      </c>
      <c r="E37" s="378"/>
      <c r="F37" s="77">
        <v>44197</v>
      </c>
      <c r="G37" s="77">
        <v>44531</v>
      </c>
      <c r="H37" s="139">
        <v>0.25</v>
      </c>
      <c r="I37" s="136"/>
      <c r="J37" s="144"/>
    </row>
    <row r="38" spans="1:11" ht="91.5" customHeight="1" x14ac:dyDescent="0.3">
      <c r="B38" s="380"/>
      <c r="C38" s="395" t="s">
        <v>264</v>
      </c>
      <c r="D38" s="76" t="s">
        <v>265</v>
      </c>
      <c r="E38" s="378"/>
      <c r="F38" s="70">
        <v>44228</v>
      </c>
      <c r="G38" s="70">
        <v>44501</v>
      </c>
      <c r="H38" s="126">
        <v>0.25</v>
      </c>
      <c r="I38" s="136"/>
      <c r="J38" s="144"/>
    </row>
    <row r="39" spans="1:11" ht="69" customHeight="1" x14ac:dyDescent="0.3">
      <c r="B39" s="380"/>
      <c r="C39" s="396"/>
      <c r="D39" s="76" t="s">
        <v>266</v>
      </c>
      <c r="E39" s="378"/>
      <c r="F39" s="70">
        <v>44228</v>
      </c>
      <c r="G39" s="70">
        <v>44256</v>
      </c>
      <c r="H39" s="126">
        <v>0.25</v>
      </c>
      <c r="I39" s="136"/>
      <c r="J39" s="144"/>
    </row>
    <row r="40" spans="1:11" ht="96.75" customHeight="1" x14ac:dyDescent="0.3">
      <c r="B40" s="380"/>
      <c r="C40" s="396"/>
      <c r="D40" s="76" t="s">
        <v>267</v>
      </c>
      <c r="E40" s="378"/>
      <c r="F40" s="70">
        <v>44317</v>
      </c>
      <c r="G40" s="70">
        <v>44348</v>
      </c>
      <c r="H40" s="126">
        <v>0</v>
      </c>
      <c r="I40" s="136"/>
      <c r="J40" s="164" t="s">
        <v>451</v>
      </c>
    </row>
    <row r="41" spans="1:11" ht="120.75" customHeight="1" x14ac:dyDescent="0.3">
      <c r="B41" s="380"/>
      <c r="C41" s="397"/>
      <c r="D41" s="76" t="s">
        <v>268</v>
      </c>
      <c r="E41" s="378"/>
      <c r="F41" s="70">
        <v>44197</v>
      </c>
      <c r="G41" s="70">
        <v>44285</v>
      </c>
      <c r="H41" s="126">
        <v>0</v>
      </c>
      <c r="I41" s="136"/>
      <c r="J41" s="164" t="s">
        <v>452</v>
      </c>
    </row>
    <row r="42" spans="1:11" s="44" customFormat="1" ht="41.25" customHeight="1" x14ac:dyDescent="0.25">
      <c r="A42" s="42"/>
      <c r="B42" s="52" t="s">
        <v>337</v>
      </c>
      <c r="C42" s="45"/>
      <c r="D42" s="45"/>
      <c r="E42" s="45"/>
      <c r="F42" s="113"/>
      <c r="G42" s="113"/>
      <c r="H42" s="113"/>
      <c r="I42" s="121"/>
      <c r="J42" s="45"/>
      <c r="K42" s="43"/>
    </row>
    <row r="43" spans="1:11" ht="257.25" customHeight="1" x14ac:dyDescent="0.3">
      <c r="B43" s="380" t="s">
        <v>35</v>
      </c>
      <c r="C43" s="78" t="s">
        <v>270</v>
      </c>
      <c r="D43" s="79" t="s">
        <v>271</v>
      </c>
      <c r="E43" s="387" t="s">
        <v>255</v>
      </c>
      <c r="F43" s="82" t="s">
        <v>272</v>
      </c>
      <c r="G43" s="83" t="s">
        <v>273</v>
      </c>
      <c r="H43" s="163">
        <v>0.25</v>
      </c>
      <c r="I43" s="140" t="s">
        <v>367</v>
      </c>
      <c r="J43" s="140"/>
    </row>
    <row r="44" spans="1:11" ht="123.75" customHeight="1" x14ac:dyDescent="0.3">
      <c r="B44" s="380"/>
      <c r="C44" s="78" t="s">
        <v>274</v>
      </c>
      <c r="D44" s="79" t="s">
        <v>275</v>
      </c>
      <c r="E44" s="387"/>
      <c r="F44" s="82" t="s">
        <v>272</v>
      </c>
      <c r="G44" s="83" t="s">
        <v>273</v>
      </c>
      <c r="H44" s="163">
        <v>0.25</v>
      </c>
      <c r="I44" s="140" t="s">
        <v>368</v>
      </c>
      <c r="J44" s="140"/>
    </row>
    <row r="45" spans="1:11" ht="226.5" customHeight="1" x14ac:dyDescent="0.3">
      <c r="B45" s="380"/>
      <c r="C45" s="78" t="s">
        <v>276</v>
      </c>
      <c r="D45" s="79" t="s">
        <v>277</v>
      </c>
      <c r="E45" s="387"/>
      <c r="F45" s="82" t="s">
        <v>272</v>
      </c>
      <c r="G45" s="83" t="s">
        <v>273</v>
      </c>
      <c r="H45" s="163">
        <v>0.25</v>
      </c>
      <c r="I45" s="140" t="s">
        <v>369</v>
      </c>
      <c r="J45" s="141"/>
    </row>
    <row r="46" spans="1:11" ht="76.5" customHeight="1" x14ac:dyDescent="0.3">
      <c r="B46" s="380"/>
      <c r="C46" s="78" t="s">
        <v>278</v>
      </c>
      <c r="D46" s="79" t="s">
        <v>279</v>
      </c>
      <c r="E46" s="387"/>
      <c r="F46" s="82" t="s">
        <v>272</v>
      </c>
      <c r="G46" s="83" t="s">
        <v>273</v>
      </c>
      <c r="H46" s="163">
        <v>0.25</v>
      </c>
      <c r="I46" s="137" t="s">
        <v>370</v>
      </c>
      <c r="J46" s="142"/>
    </row>
    <row r="47" spans="1:11" s="44" customFormat="1" ht="90" customHeight="1" x14ac:dyDescent="0.25">
      <c r="A47" s="42"/>
      <c r="B47" s="380"/>
      <c r="C47" s="78" t="s">
        <v>280</v>
      </c>
      <c r="D47" s="79" t="s">
        <v>281</v>
      </c>
      <c r="E47" s="387"/>
      <c r="F47" s="82" t="s">
        <v>272</v>
      </c>
      <c r="G47" s="83" t="s">
        <v>273</v>
      </c>
      <c r="H47" s="163">
        <v>0.25</v>
      </c>
      <c r="I47" s="137" t="s">
        <v>371</v>
      </c>
      <c r="J47" s="142"/>
      <c r="K47" s="43"/>
    </row>
    <row r="48" spans="1:11" ht="68.25" customHeight="1" x14ac:dyDescent="0.3">
      <c r="B48" s="380"/>
      <c r="C48" s="78" t="s">
        <v>282</v>
      </c>
      <c r="D48" s="79" t="s">
        <v>283</v>
      </c>
      <c r="E48" s="387"/>
      <c r="F48" s="82" t="s">
        <v>272</v>
      </c>
      <c r="G48" s="83" t="s">
        <v>273</v>
      </c>
      <c r="H48" s="163">
        <v>0.25</v>
      </c>
      <c r="I48" s="137" t="s">
        <v>372</v>
      </c>
      <c r="J48" s="142"/>
    </row>
    <row r="49" spans="1:11" ht="132.75" customHeight="1" x14ac:dyDescent="0.3">
      <c r="B49" s="380"/>
      <c r="C49" s="78" t="s">
        <v>284</v>
      </c>
      <c r="D49" s="79" t="s">
        <v>285</v>
      </c>
      <c r="E49" s="387"/>
      <c r="F49" s="82" t="s">
        <v>272</v>
      </c>
      <c r="G49" s="83" t="s">
        <v>273</v>
      </c>
      <c r="H49" s="163">
        <v>0.25</v>
      </c>
      <c r="I49" s="137" t="s">
        <v>373</v>
      </c>
      <c r="J49" s="142"/>
    </row>
    <row r="50" spans="1:11" s="44" customFormat="1" ht="93" customHeight="1" x14ac:dyDescent="0.25">
      <c r="A50" s="42"/>
      <c r="B50" s="380"/>
      <c r="C50" s="79" t="s">
        <v>286</v>
      </c>
      <c r="D50" s="79" t="s">
        <v>287</v>
      </c>
      <c r="E50" s="387"/>
      <c r="F50" s="82" t="s">
        <v>272</v>
      </c>
      <c r="G50" s="83" t="s">
        <v>273</v>
      </c>
      <c r="H50" s="163">
        <v>0.25</v>
      </c>
      <c r="I50" s="137" t="s">
        <v>374</v>
      </c>
      <c r="J50" s="142"/>
      <c r="K50" s="43"/>
    </row>
    <row r="51" spans="1:11" ht="198" customHeight="1" x14ac:dyDescent="0.3">
      <c r="B51" s="380"/>
      <c r="C51" s="79" t="s">
        <v>288</v>
      </c>
      <c r="D51" s="79" t="s">
        <v>289</v>
      </c>
      <c r="E51" s="387"/>
      <c r="F51" s="82" t="s">
        <v>290</v>
      </c>
      <c r="G51" s="83" t="s">
        <v>273</v>
      </c>
      <c r="H51" s="163">
        <v>0.25</v>
      </c>
      <c r="I51" s="137" t="s">
        <v>375</v>
      </c>
      <c r="J51" s="142"/>
    </row>
    <row r="52" spans="1:11" ht="215.25" customHeight="1" x14ac:dyDescent="0.3">
      <c r="B52" s="380"/>
      <c r="C52" s="79" t="s">
        <v>291</v>
      </c>
      <c r="D52" s="79" t="s">
        <v>292</v>
      </c>
      <c r="E52" s="387"/>
      <c r="F52" s="82" t="s">
        <v>272</v>
      </c>
      <c r="G52" s="83" t="s">
        <v>273</v>
      </c>
      <c r="H52" s="163">
        <v>0.25</v>
      </c>
      <c r="I52" s="137" t="s">
        <v>376</v>
      </c>
      <c r="J52" s="142"/>
    </row>
    <row r="53" spans="1:11" s="44" customFormat="1" ht="153" customHeight="1" x14ac:dyDescent="0.25">
      <c r="A53" s="42"/>
      <c r="B53" s="380"/>
      <c r="C53" s="79" t="s">
        <v>293</v>
      </c>
      <c r="D53" s="79" t="s">
        <v>293</v>
      </c>
      <c r="E53" s="387"/>
      <c r="F53" s="82" t="s">
        <v>272</v>
      </c>
      <c r="G53" s="83" t="s">
        <v>273</v>
      </c>
      <c r="H53" s="163">
        <v>0.25</v>
      </c>
      <c r="I53" s="137" t="s">
        <v>377</v>
      </c>
      <c r="J53" s="142"/>
      <c r="K53" s="43"/>
    </row>
    <row r="54" spans="1:11" s="44" customFormat="1" ht="175.5" customHeight="1" x14ac:dyDescent="0.25">
      <c r="A54" s="42"/>
      <c r="B54" s="380"/>
      <c r="C54" s="79" t="s">
        <v>294</v>
      </c>
      <c r="D54" s="79" t="s">
        <v>294</v>
      </c>
      <c r="E54" s="387"/>
      <c r="F54" s="82" t="s">
        <v>272</v>
      </c>
      <c r="G54" s="83" t="s">
        <v>273</v>
      </c>
      <c r="H54" s="163">
        <v>0.25</v>
      </c>
      <c r="I54" s="145" t="s">
        <v>378</v>
      </c>
      <c r="J54" s="162"/>
      <c r="K54" s="43"/>
    </row>
    <row r="55" spans="1:11" s="44" customFormat="1" ht="76.5" customHeight="1" x14ac:dyDescent="0.25">
      <c r="A55" s="42"/>
      <c r="B55" s="380"/>
      <c r="C55" s="79" t="s">
        <v>295</v>
      </c>
      <c r="D55" s="79" t="s">
        <v>295</v>
      </c>
      <c r="E55" s="387"/>
      <c r="F55" s="82" t="s">
        <v>272</v>
      </c>
      <c r="G55" s="83" t="s">
        <v>273</v>
      </c>
      <c r="H55" s="163">
        <v>0.25</v>
      </c>
      <c r="I55" s="137" t="s">
        <v>379</v>
      </c>
      <c r="J55" s="142"/>
      <c r="K55" s="43"/>
    </row>
    <row r="56" spans="1:11" s="44" customFormat="1" ht="207.75" customHeight="1" x14ac:dyDescent="0.25">
      <c r="A56" s="42"/>
      <c r="B56" s="380"/>
      <c r="C56" s="80" t="s">
        <v>296</v>
      </c>
      <c r="D56" s="79" t="s">
        <v>297</v>
      </c>
      <c r="E56" s="387"/>
      <c r="F56" s="82" t="s">
        <v>272</v>
      </c>
      <c r="G56" s="83" t="s">
        <v>273</v>
      </c>
      <c r="H56" s="163">
        <v>0.25</v>
      </c>
      <c r="I56" s="161" t="s">
        <v>380</v>
      </c>
      <c r="J56" s="142"/>
      <c r="K56" s="43"/>
    </row>
    <row r="57" spans="1:11" ht="55.5" customHeight="1" x14ac:dyDescent="0.3">
      <c r="B57" s="380" t="s">
        <v>36</v>
      </c>
      <c r="C57" s="388" t="s">
        <v>298</v>
      </c>
      <c r="D57" s="74" t="s">
        <v>299</v>
      </c>
      <c r="E57" s="390" t="s">
        <v>300</v>
      </c>
      <c r="F57" s="70">
        <v>44197</v>
      </c>
      <c r="G57" s="70">
        <v>44531</v>
      </c>
      <c r="H57" s="125">
        <v>0.25</v>
      </c>
      <c r="I57" s="142" t="s">
        <v>419</v>
      </c>
      <c r="J57" s="81"/>
    </row>
    <row r="58" spans="1:11" ht="64.5" customHeight="1" x14ac:dyDescent="0.3">
      <c r="B58" s="380"/>
      <c r="C58" s="389"/>
      <c r="D58" s="74" t="s">
        <v>301</v>
      </c>
      <c r="E58" s="390"/>
      <c r="F58" s="70">
        <v>44197</v>
      </c>
      <c r="G58" s="70">
        <v>44531</v>
      </c>
      <c r="H58" s="125">
        <v>0.25</v>
      </c>
      <c r="I58" s="142" t="s">
        <v>419</v>
      </c>
      <c r="J58" s="81"/>
    </row>
    <row r="59" spans="1:11" ht="61.5" customHeight="1" x14ac:dyDescent="0.3">
      <c r="B59" s="380"/>
      <c r="C59" s="87" t="s">
        <v>302</v>
      </c>
      <c r="D59" s="110" t="s">
        <v>303</v>
      </c>
      <c r="E59" s="390"/>
      <c r="F59" s="70">
        <v>44197</v>
      </c>
      <c r="G59" s="70">
        <v>44531</v>
      </c>
      <c r="H59" s="125">
        <v>0.25</v>
      </c>
      <c r="I59" s="375" t="s">
        <v>420</v>
      </c>
      <c r="J59" s="81"/>
    </row>
    <row r="60" spans="1:11" ht="87" customHeight="1" x14ac:dyDescent="0.3">
      <c r="B60" s="380"/>
      <c r="C60" s="88" t="s">
        <v>304</v>
      </c>
      <c r="D60" s="80" t="s">
        <v>293</v>
      </c>
      <c r="E60" s="390"/>
      <c r="F60" s="70">
        <v>44197</v>
      </c>
      <c r="G60" s="70">
        <v>44531</v>
      </c>
      <c r="H60" s="125">
        <v>0.25</v>
      </c>
      <c r="I60" s="376"/>
      <c r="J60" s="81"/>
    </row>
    <row r="61" spans="1:11" ht="115.5" customHeight="1" x14ac:dyDescent="0.3">
      <c r="B61" s="380"/>
      <c r="C61" s="110" t="s">
        <v>305</v>
      </c>
      <c r="D61" s="110" t="s">
        <v>306</v>
      </c>
      <c r="E61" s="390"/>
      <c r="F61" s="70">
        <v>44197</v>
      </c>
      <c r="G61" s="70">
        <v>44531</v>
      </c>
      <c r="H61" s="125">
        <v>0.25</v>
      </c>
      <c r="I61" s="142" t="s">
        <v>421</v>
      </c>
      <c r="J61" s="81"/>
    </row>
    <row r="62" spans="1:11" ht="72" customHeight="1" x14ac:dyDescent="0.3">
      <c r="B62" s="380"/>
      <c r="C62" s="81" t="s">
        <v>307</v>
      </c>
      <c r="D62" s="112" t="s">
        <v>308</v>
      </c>
      <c r="E62" s="109" t="s">
        <v>309</v>
      </c>
      <c r="F62" s="82" t="s">
        <v>272</v>
      </c>
      <c r="G62" s="83" t="s">
        <v>273</v>
      </c>
      <c r="H62" s="125">
        <v>0.25</v>
      </c>
      <c r="I62" s="81"/>
      <c r="J62" s="81"/>
    </row>
    <row r="63" spans="1:11" ht="91.5" customHeight="1" x14ac:dyDescent="0.3">
      <c r="B63" s="400" t="s">
        <v>310</v>
      </c>
      <c r="C63" s="375" t="s">
        <v>311</v>
      </c>
      <c r="D63" s="110" t="s">
        <v>312</v>
      </c>
      <c r="E63" s="401" t="s">
        <v>313</v>
      </c>
      <c r="F63" s="70">
        <v>44197</v>
      </c>
      <c r="G63" s="70">
        <v>44531</v>
      </c>
      <c r="H63" s="125">
        <v>0.25</v>
      </c>
      <c r="I63" s="143" t="s">
        <v>422</v>
      </c>
      <c r="J63" s="81"/>
    </row>
    <row r="64" spans="1:11" ht="71.25" customHeight="1" x14ac:dyDescent="0.3">
      <c r="B64" s="400"/>
      <c r="C64" s="375"/>
      <c r="D64" s="110" t="s">
        <v>314</v>
      </c>
      <c r="E64" s="401"/>
      <c r="F64" s="70">
        <v>44197</v>
      </c>
      <c r="G64" s="70">
        <v>44531</v>
      </c>
      <c r="H64" s="125">
        <v>0.25</v>
      </c>
      <c r="I64" s="143" t="s">
        <v>423</v>
      </c>
      <c r="J64" s="81"/>
    </row>
    <row r="65" spans="1:11" ht="105" customHeight="1" x14ac:dyDescent="0.3">
      <c r="B65" s="400"/>
      <c r="C65" s="110" t="s">
        <v>315</v>
      </c>
      <c r="D65" s="110" t="s">
        <v>316</v>
      </c>
      <c r="E65" s="401"/>
      <c r="F65" s="70">
        <v>44197</v>
      </c>
      <c r="G65" s="70">
        <v>44531</v>
      </c>
      <c r="H65" s="125">
        <v>0.25</v>
      </c>
      <c r="I65" s="143" t="s">
        <v>424</v>
      </c>
      <c r="J65" s="81"/>
    </row>
    <row r="66" spans="1:11" ht="71.25" customHeight="1" x14ac:dyDescent="0.3">
      <c r="B66" s="400"/>
      <c r="C66" s="110" t="s">
        <v>315</v>
      </c>
      <c r="D66" s="110" t="s">
        <v>317</v>
      </c>
      <c r="E66" s="401"/>
      <c r="F66" s="70">
        <v>44197</v>
      </c>
      <c r="G66" s="70">
        <v>44531</v>
      </c>
      <c r="H66" s="125">
        <v>0.25</v>
      </c>
      <c r="I66" s="143" t="s">
        <v>422</v>
      </c>
      <c r="J66" s="81"/>
    </row>
    <row r="67" spans="1:11" ht="71.25" customHeight="1" x14ac:dyDescent="0.3">
      <c r="B67" s="400"/>
      <c r="C67" s="110" t="s">
        <v>315</v>
      </c>
      <c r="D67" s="110" t="s">
        <v>318</v>
      </c>
      <c r="E67" s="401"/>
      <c r="F67" s="70">
        <v>44197</v>
      </c>
      <c r="G67" s="70">
        <v>44531</v>
      </c>
      <c r="H67" s="125">
        <v>0.25</v>
      </c>
      <c r="I67" s="143" t="s">
        <v>478</v>
      </c>
      <c r="J67" s="81"/>
    </row>
    <row r="68" spans="1:11" ht="96.75" customHeight="1" x14ac:dyDescent="0.3">
      <c r="B68" s="54" t="s">
        <v>37</v>
      </c>
      <c r="C68" s="80" t="s">
        <v>319</v>
      </c>
      <c r="D68" s="91" t="s">
        <v>320</v>
      </c>
      <c r="E68" s="85" t="s">
        <v>322</v>
      </c>
      <c r="F68" s="84" t="s">
        <v>321</v>
      </c>
      <c r="G68" s="82" t="s">
        <v>273</v>
      </c>
      <c r="H68" s="163">
        <v>0.25</v>
      </c>
      <c r="I68" s="166" t="s">
        <v>381</v>
      </c>
      <c r="J68" s="81"/>
    </row>
    <row r="69" spans="1:11" ht="76.5" customHeight="1" x14ac:dyDescent="0.3">
      <c r="B69" s="381" t="s">
        <v>323</v>
      </c>
      <c r="C69" s="90" t="s">
        <v>324</v>
      </c>
      <c r="D69" s="86" t="s">
        <v>325</v>
      </c>
      <c r="E69" s="398" t="s">
        <v>326</v>
      </c>
      <c r="F69" s="82" t="s">
        <v>272</v>
      </c>
      <c r="G69" s="83" t="s">
        <v>273</v>
      </c>
      <c r="H69" s="181">
        <f>86/102</f>
        <v>0.84313725490196079</v>
      </c>
      <c r="I69" s="171" t="s">
        <v>466</v>
      </c>
      <c r="J69" s="171" t="s">
        <v>467</v>
      </c>
    </row>
    <row r="70" spans="1:11" ht="74.25" customHeight="1" x14ac:dyDescent="0.3">
      <c r="B70" s="382"/>
      <c r="C70" s="90" t="s">
        <v>327</v>
      </c>
      <c r="D70" s="86" t="s">
        <v>328</v>
      </c>
      <c r="E70" s="398"/>
      <c r="F70" s="82" t="s">
        <v>272</v>
      </c>
      <c r="G70" s="83" t="s">
        <v>273</v>
      </c>
      <c r="H70" s="183">
        <v>0</v>
      </c>
      <c r="I70" s="182" t="s">
        <v>468</v>
      </c>
      <c r="J70" s="182"/>
    </row>
    <row r="71" spans="1:11" ht="68.25" customHeight="1" x14ac:dyDescent="0.3">
      <c r="B71" s="382"/>
      <c r="C71" s="86" t="s">
        <v>329</v>
      </c>
      <c r="D71" s="86" t="s">
        <v>330</v>
      </c>
      <c r="E71" s="398"/>
      <c r="F71" s="82" t="s">
        <v>272</v>
      </c>
      <c r="G71" s="83" t="s">
        <v>273</v>
      </c>
      <c r="H71" s="183">
        <v>0</v>
      </c>
      <c r="I71" s="182" t="s">
        <v>469</v>
      </c>
      <c r="J71" s="182"/>
    </row>
    <row r="72" spans="1:11" ht="51.75" customHeight="1" x14ac:dyDescent="0.3">
      <c r="B72" s="382"/>
      <c r="C72" s="86" t="s">
        <v>331</v>
      </c>
      <c r="D72" s="86" t="s">
        <v>332</v>
      </c>
      <c r="E72" s="398"/>
      <c r="F72" s="82" t="s">
        <v>272</v>
      </c>
      <c r="G72" s="83" t="s">
        <v>273</v>
      </c>
      <c r="H72" s="184">
        <f>10/10</f>
        <v>1</v>
      </c>
      <c r="I72" s="182" t="s">
        <v>470</v>
      </c>
      <c r="J72" s="182"/>
    </row>
    <row r="73" spans="1:11" ht="51.75" customHeight="1" x14ac:dyDescent="0.3">
      <c r="B73" s="382"/>
      <c r="C73" s="86" t="s">
        <v>333</v>
      </c>
      <c r="D73" s="86" t="s">
        <v>334</v>
      </c>
      <c r="E73" s="398"/>
      <c r="F73" s="82" t="s">
        <v>272</v>
      </c>
      <c r="G73" s="83" t="s">
        <v>273</v>
      </c>
      <c r="H73" s="184">
        <f>248/248</f>
        <v>1</v>
      </c>
      <c r="I73" s="182" t="s">
        <v>471</v>
      </c>
      <c r="J73" s="182"/>
    </row>
    <row r="74" spans="1:11" ht="111" customHeight="1" x14ac:dyDescent="0.3">
      <c r="B74" s="383"/>
      <c r="C74" s="86" t="s">
        <v>335</v>
      </c>
      <c r="D74" s="86" t="s">
        <v>336</v>
      </c>
      <c r="E74" s="398"/>
      <c r="F74" s="82" t="s">
        <v>272</v>
      </c>
      <c r="G74" s="83" t="s">
        <v>273</v>
      </c>
      <c r="H74" s="184">
        <f>(1+1+0.4)/(4+2)</f>
        <v>0.39999999999999997</v>
      </c>
      <c r="I74" s="182" t="s">
        <v>472</v>
      </c>
      <c r="J74" s="182"/>
    </row>
    <row r="75" spans="1:11" s="44" customFormat="1" ht="41.25" customHeight="1" x14ac:dyDescent="0.25">
      <c r="A75" s="42"/>
      <c r="B75" s="52" t="s">
        <v>338</v>
      </c>
      <c r="C75" s="45"/>
      <c r="D75" s="45"/>
      <c r="E75" s="45"/>
      <c r="F75" s="113"/>
      <c r="G75" s="113"/>
      <c r="H75" s="113"/>
      <c r="I75" s="121"/>
      <c r="J75" s="45"/>
      <c r="K75" s="43"/>
    </row>
    <row r="76" spans="1:11" ht="69" customHeight="1" x14ac:dyDescent="0.3">
      <c r="B76" s="399"/>
      <c r="C76" s="404" t="s">
        <v>449</v>
      </c>
      <c r="D76" s="86" t="s">
        <v>339</v>
      </c>
      <c r="E76" s="92" t="s">
        <v>252</v>
      </c>
      <c r="F76" s="70">
        <v>44197</v>
      </c>
      <c r="G76" s="70">
        <v>44531</v>
      </c>
      <c r="H76" s="125">
        <v>0.25</v>
      </c>
      <c r="I76" s="186" t="s">
        <v>474</v>
      </c>
      <c r="J76" s="81"/>
    </row>
    <row r="77" spans="1:11" ht="151.5" customHeight="1" x14ac:dyDescent="0.3">
      <c r="B77" s="399"/>
      <c r="C77" s="405"/>
      <c r="D77" s="86" t="s">
        <v>38</v>
      </c>
      <c r="E77" s="111" t="s">
        <v>340</v>
      </c>
      <c r="F77" s="70">
        <v>44197</v>
      </c>
      <c r="G77" s="70">
        <v>44531</v>
      </c>
      <c r="H77" s="125">
        <v>0.25</v>
      </c>
      <c r="I77" s="80" t="s">
        <v>434</v>
      </c>
      <c r="J77" s="81"/>
    </row>
    <row r="78" spans="1:11" s="44" customFormat="1" ht="41.25" customHeight="1" x14ac:dyDescent="0.25">
      <c r="A78" s="42"/>
      <c r="B78" s="52" t="s">
        <v>40</v>
      </c>
      <c r="C78" s="45"/>
      <c r="D78" s="45"/>
      <c r="E78" s="45"/>
      <c r="F78" s="113"/>
      <c r="G78" s="113"/>
      <c r="H78" s="113"/>
      <c r="I78" s="121"/>
      <c r="J78" s="45"/>
      <c r="K78" s="43"/>
    </row>
    <row r="79" spans="1:11" ht="171.75" customHeight="1" x14ac:dyDescent="0.3">
      <c r="B79" s="381" t="s">
        <v>41</v>
      </c>
      <c r="C79" s="388" t="s">
        <v>42</v>
      </c>
      <c r="D79" s="86" t="s">
        <v>341</v>
      </c>
      <c r="E79" s="111" t="s">
        <v>340</v>
      </c>
      <c r="F79" s="70">
        <v>44197</v>
      </c>
      <c r="G79" s="70">
        <v>44531</v>
      </c>
      <c r="H79" s="125">
        <v>0.25</v>
      </c>
      <c r="I79" s="80" t="s">
        <v>435</v>
      </c>
      <c r="J79" s="81"/>
    </row>
    <row r="80" spans="1:11" ht="147.75" customHeight="1" x14ac:dyDescent="0.3">
      <c r="B80" s="383"/>
      <c r="C80" s="389"/>
      <c r="D80" s="86" t="s">
        <v>342</v>
      </c>
      <c r="E80" s="111" t="s">
        <v>340</v>
      </c>
      <c r="F80" s="70">
        <v>44197</v>
      </c>
      <c r="G80" s="70">
        <v>44531</v>
      </c>
      <c r="H80" s="125">
        <v>0.25</v>
      </c>
      <c r="I80" s="80" t="s">
        <v>435</v>
      </c>
      <c r="J80" s="81"/>
    </row>
    <row r="81" spans="1:11" ht="54.75" customHeight="1" x14ac:dyDescent="0.3">
      <c r="B81" s="380" t="s">
        <v>43</v>
      </c>
      <c r="C81" s="388" t="s">
        <v>343</v>
      </c>
      <c r="D81" s="86" t="s">
        <v>344</v>
      </c>
      <c r="E81" s="111" t="s">
        <v>340</v>
      </c>
      <c r="F81" s="70">
        <v>44197</v>
      </c>
      <c r="G81" s="70">
        <v>44531</v>
      </c>
      <c r="H81" s="125">
        <v>0.25</v>
      </c>
      <c r="I81" s="80" t="s">
        <v>436</v>
      </c>
      <c r="J81" s="81"/>
    </row>
    <row r="82" spans="1:11" ht="151.5" customHeight="1" x14ac:dyDescent="0.3">
      <c r="B82" s="380"/>
      <c r="C82" s="389"/>
      <c r="D82" s="86" t="s">
        <v>345</v>
      </c>
      <c r="E82" s="111" t="s">
        <v>340</v>
      </c>
      <c r="F82" s="70">
        <v>44197</v>
      </c>
      <c r="G82" s="70">
        <v>44531</v>
      </c>
      <c r="H82" s="125">
        <v>0.25</v>
      </c>
      <c r="I82" s="80" t="s">
        <v>437</v>
      </c>
      <c r="J82" s="81"/>
    </row>
    <row r="83" spans="1:11" ht="141" customHeight="1" x14ac:dyDescent="0.3">
      <c r="B83" s="53" t="s">
        <v>346</v>
      </c>
      <c r="C83" s="87" t="s">
        <v>347</v>
      </c>
      <c r="D83" s="89" t="s">
        <v>348</v>
      </c>
      <c r="E83" s="111" t="s">
        <v>340</v>
      </c>
      <c r="F83" s="70">
        <v>44197</v>
      </c>
      <c r="G83" s="70">
        <v>44531</v>
      </c>
      <c r="H83" s="125">
        <v>0.25</v>
      </c>
      <c r="I83" s="80" t="s">
        <v>438</v>
      </c>
      <c r="J83" s="81"/>
    </row>
    <row r="84" spans="1:11" s="44" customFormat="1" ht="41.25" customHeight="1" x14ac:dyDescent="0.25">
      <c r="A84" s="42"/>
      <c r="B84" s="52" t="s">
        <v>48</v>
      </c>
      <c r="C84" s="45"/>
      <c r="D84" s="45"/>
      <c r="E84" s="45"/>
      <c r="F84" s="113"/>
      <c r="G84" s="113"/>
      <c r="H84" s="113"/>
      <c r="I84" s="121"/>
      <c r="J84" s="45"/>
      <c r="K84" s="43"/>
    </row>
    <row r="85" spans="1:11" ht="124.5" customHeight="1" x14ac:dyDescent="0.3">
      <c r="B85" s="93" t="s">
        <v>349</v>
      </c>
      <c r="C85" s="80" t="s">
        <v>350</v>
      </c>
      <c r="D85" s="112" t="s">
        <v>351</v>
      </c>
      <c r="E85" s="111" t="s">
        <v>340</v>
      </c>
      <c r="F85" s="70">
        <v>44197</v>
      </c>
      <c r="G85" s="70">
        <v>44531</v>
      </c>
      <c r="H85" s="126">
        <v>0</v>
      </c>
      <c r="I85" s="146" t="s">
        <v>439</v>
      </c>
      <c r="J85" s="81"/>
    </row>
    <row r="86" spans="1:11" s="44" customFormat="1" ht="41.25" customHeight="1" x14ac:dyDescent="0.25">
      <c r="A86" s="42"/>
      <c r="B86" s="52" t="s">
        <v>44</v>
      </c>
      <c r="C86" s="47"/>
      <c r="D86" s="47"/>
      <c r="E86" s="47"/>
      <c r="F86" s="114"/>
      <c r="G86" s="114"/>
      <c r="H86" s="114"/>
      <c r="I86" s="122"/>
      <c r="J86" s="47"/>
      <c r="K86" s="43"/>
    </row>
    <row r="87" spans="1:11" ht="147.75" customHeight="1" x14ac:dyDescent="0.3">
      <c r="B87" s="400" t="s">
        <v>45</v>
      </c>
      <c r="C87" s="407" t="s">
        <v>352</v>
      </c>
      <c r="D87" s="112" t="s">
        <v>353</v>
      </c>
      <c r="E87" s="111" t="s">
        <v>340</v>
      </c>
      <c r="F87" s="70">
        <v>44197</v>
      </c>
      <c r="G87" s="70">
        <v>44531</v>
      </c>
      <c r="H87" s="125">
        <v>0.25</v>
      </c>
      <c r="I87" s="80" t="s">
        <v>440</v>
      </c>
      <c r="J87" s="81"/>
    </row>
    <row r="88" spans="1:11" ht="123.75" customHeight="1" x14ac:dyDescent="0.3">
      <c r="B88" s="400"/>
      <c r="C88" s="408"/>
      <c r="D88" s="112" t="s">
        <v>354</v>
      </c>
      <c r="E88" s="111" t="s">
        <v>340</v>
      </c>
      <c r="F88" s="70">
        <v>44197</v>
      </c>
      <c r="G88" s="70">
        <v>44531</v>
      </c>
      <c r="H88" s="125">
        <v>0.25</v>
      </c>
      <c r="I88" s="80" t="s">
        <v>441</v>
      </c>
      <c r="J88" s="81"/>
    </row>
    <row r="89" spans="1:11" ht="150" customHeight="1" x14ac:dyDescent="0.3">
      <c r="B89" s="400"/>
      <c r="C89" s="388" t="s">
        <v>355</v>
      </c>
      <c r="D89" s="86" t="s">
        <v>356</v>
      </c>
      <c r="E89" s="111" t="s">
        <v>340</v>
      </c>
      <c r="F89" s="70">
        <v>44197</v>
      </c>
      <c r="G89" s="70">
        <v>44531</v>
      </c>
      <c r="H89" s="125">
        <v>0.25</v>
      </c>
      <c r="I89" s="80" t="s">
        <v>442</v>
      </c>
      <c r="J89" s="81"/>
    </row>
    <row r="90" spans="1:11" ht="79.5" customHeight="1" x14ac:dyDescent="0.3">
      <c r="B90" s="400"/>
      <c r="C90" s="389"/>
      <c r="D90" s="86" t="s">
        <v>357</v>
      </c>
      <c r="E90" s="111" t="s">
        <v>340</v>
      </c>
      <c r="F90" s="70">
        <v>44197</v>
      </c>
      <c r="G90" s="70">
        <v>44531</v>
      </c>
      <c r="H90" s="125">
        <v>0.25</v>
      </c>
      <c r="I90" s="80" t="s">
        <v>443</v>
      </c>
      <c r="J90" s="81"/>
    </row>
    <row r="91" spans="1:11" ht="169.5" customHeight="1" x14ac:dyDescent="0.3">
      <c r="B91" s="400" t="s">
        <v>358</v>
      </c>
      <c r="C91" s="110" t="s">
        <v>359</v>
      </c>
      <c r="D91" s="112" t="s">
        <v>360</v>
      </c>
      <c r="E91" s="111" t="s">
        <v>340</v>
      </c>
      <c r="F91" s="70">
        <v>44197</v>
      </c>
      <c r="G91" s="70">
        <v>44531</v>
      </c>
      <c r="H91" s="125">
        <v>0.25</v>
      </c>
      <c r="I91" s="80" t="s">
        <v>444</v>
      </c>
      <c r="J91" s="81"/>
    </row>
    <row r="92" spans="1:11" ht="132.75" customHeight="1" x14ac:dyDescent="0.3">
      <c r="B92" s="400"/>
      <c r="C92" s="110" t="s">
        <v>361</v>
      </c>
      <c r="D92" s="112" t="s">
        <v>362</v>
      </c>
      <c r="E92" s="111" t="s">
        <v>340</v>
      </c>
      <c r="F92" s="70">
        <v>44197</v>
      </c>
      <c r="G92" s="70">
        <v>44531</v>
      </c>
      <c r="H92" s="125">
        <v>0.25</v>
      </c>
      <c r="I92" s="80" t="s">
        <v>445</v>
      </c>
      <c r="J92" s="81"/>
    </row>
    <row r="93" spans="1:11" ht="155.25" customHeight="1" x14ac:dyDescent="0.3">
      <c r="B93" s="400"/>
      <c r="C93" s="388" t="s">
        <v>363</v>
      </c>
      <c r="D93" s="112" t="s">
        <v>364</v>
      </c>
      <c r="E93" s="111" t="s">
        <v>340</v>
      </c>
      <c r="F93" s="70">
        <v>44197</v>
      </c>
      <c r="G93" s="70">
        <v>44531</v>
      </c>
      <c r="H93" s="125">
        <v>0.25</v>
      </c>
      <c r="I93" s="80" t="s">
        <v>446</v>
      </c>
      <c r="J93" s="81"/>
    </row>
    <row r="94" spans="1:11" ht="217.5" customHeight="1" x14ac:dyDescent="0.3">
      <c r="B94" s="400"/>
      <c r="C94" s="406"/>
      <c r="D94" s="112" t="s">
        <v>365</v>
      </c>
      <c r="E94" s="111" t="s">
        <v>340</v>
      </c>
      <c r="F94" s="70">
        <v>44197</v>
      </c>
      <c r="G94" s="70">
        <v>44531</v>
      </c>
      <c r="H94" s="125">
        <v>0.25</v>
      </c>
      <c r="I94" s="80" t="s">
        <v>447</v>
      </c>
      <c r="J94" s="81"/>
    </row>
    <row r="95" spans="1:11" ht="210.75" customHeight="1" x14ac:dyDescent="0.3">
      <c r="B95" s="400"/>
      <c r="C95" s="389"/>
      <c r="D95" s="112" t="s">
        <v>366</v>
      </c>
      <c r="E95" s="111" t="s">
        <v>340</v>
      </c>
      <c r="F95" s="70">
        <v>44197</v>
      </c>
      <c r="G95" s="70">
        <v>44531</v>
      </c>
      <c r="H95" s="125">
        <v>0.25</v>
      </c>
      <c r="I95" s="80" t="s">
        <v>448</v>
      </c>
      <c r="J95" s="81"/>
    </row>
  </sheetData>
  <sheetProtection password="C827" sheet="1" objects="1" scenarios="1" selectLockedCells="1" selectUnlockedCells="1"/>
  <autoFilter ref="A12:L30"/>
  <mergeCells count="44">
    <mergeCell ref="C31:C32"/>
    <mergeCell ref="B91:B95"/>
    <mergeCell ref="C76:C77"/>
    <mergeCell ref="C93:C95"/>
    <mergeCell ref="B87:B90"/>
    <mergeCell ref="C87:C88"/>
    <mergeCell ref="C89:C90"/>
    <mergeCell ref="B79:B80"/>
    <mergeCell ref="C79:C80"/>
    <mergeCell ref="B81:B82"/>
    <mergeCell ref="C81:C82"/>
    <mergeCell ref="B43:B56"/>
    <mergeCell ref="B69:B74"/>
    <mergeCell ref="E69:E74"/>
    <mergeCell ref="B76:B77"/>
    <mergeCell ref="B63:B67"/>
    <mergeCell ref="C63:C64"/>
    <mergeCell ref="E63:E67"/>
    <mergeCell ref="E33:E34"/>
    <mergeCell ref="B35:B41"/>
    <mergeCell ref="C35:C37"/>
    <mergeCell ref="E35:E41"/>
    <mergeCell ref="C38:C41"/>
    <mergeCell ref="J2:J3"/>
    <mergeCell ref="B4:J4"/>
    <mergeCell ref="B5:J5"/>
    <mergeCell ref="B8:C8"/>
    <mergeCell ref="D8:J8"/>
    <mergeCell ref="I59:I60"/>
    <mergeCell ref="B9:C9"/>
    <mergeCell ref="D9:J9"/>
    <mergeCell ref="B10:C10"/>
    <mergeCell ref="D10:J10"/>
    <mergeCell ref="E14:E15"/>
    <mergeCell ref="E23:E29"/>
    <mergeCell ref="B31:B34"/>
    <mergeCell ref="B14:B22"/>
    <mergeCell ref="C14:C15"/>
    <mergeCell ref="B23:B29"/>
    <mergeCell ref="E43:E56"/>
    <mergeCell ref="B57:B62"/>
    <mergeCell ref="C57:C58"/>
    <mergeCell ref="E57:E61"/>
    <mergeCell ref="E31:E32"/>
  </mergeCells>
  <printOptions horizontalCentered="1"/>
  <pageMargins left="0.19652777777777777" right="0.74791666666666667" top="0.19652777777777777" bottom="0.19652777777777777" header="0.51180555555555551" footer="0.51180555555555551"/>
  <pageSetup paperSize="5" scale="60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DEG-018</vt:lpstr>
      <vt:lpstr>DEG-021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Diaz</dc:creator>
  <cp:lastModifiedBy>alara</cp:lastModifiedBy>
  <dcterms:created xsi:type="dcterms:W3CDTF">2020-04-23T21:00:57Z</dcterms:created>
  <dcterms:modified xsi:type="dcterms:W3CDTF">2021-06-05T03:46:57Z</dcterms:modified>
</cp:coreProperties>
</file>