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mc:AlternateContent xmlns:mc="http://schemas.openxmlformats.org/markup-compatibility/2006">
    <mc:Choice Requires="x15">
      <x15ac:absPath xmlns:x15ac="http://schemas.microsoft.com/office/spreadsheetml/2010/11/ac" url="/Users/valeriacriales/Desktop/"/>
    </mc:Choice>
  </mc:AlternateContent>
  <xr:revisionPtr revIDLastSave="0" documentId="13_ncr:1_{B73B47EA-2511-B54B-9C19-7D7F2D3AE3DA}" xr6:coauthVersionLast="47" xr6:coauthVersionMax="47" xr10:uidLastSave="{00000000-0000-0000-0000-000000000000}"/>
  <bookViews>
    <workbookView xWindow="1880" yWindow="680" windowWidth="24360" windowHeight="15520" tabRatio="500" xr2:uid="{00000000-000D-0000-FFFF-FFFF00000000}"/>
  </bookViews>
  <sheets>
    <sheet name="DEG-018" sheetId="6" r:id="rId1"/>
    <sheet name="DEG-021" sheetId="2" r:id="rId2"/>
  </sheets>
  <definedNames>
    <definedName name="_xlnm._FilterDatabase" localSheetId="1" hidden="1">'DEG-021'!$A$12:$L$30</definedName>
  </definedNames>
  <calcPr calcId="191029"/>
</workbook>
</file>

<file path=xl/calcChain.xml><?xml version="1.0" encoding="utf-8"?>
<calcChain xmlns="http://schemas.openxmlformats.org/spreadsheetml/2006/main">
  <c r="H69" i="2" l="1"/>
  <c r="S59" i="6" l="1"/>
  <c r="J104" i="6"/>
  <c r="J66" i="6"/>
  <c r="L28" i="6"/>
  <c r="L27" i="6"/>
  <c r="L26" i="6"/>
  <c r="L24" i="6"/>
  <c r="H29" i="2" l="1"/>
  <c r="H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47" authorId="0" shapeId="0" xr:uid="{1A072F46-0755-D54D-8E67-E30CDC1CF5FE}">
      <text>
        <r>
          <rPr>
            <b/>
            <sz val="10"/>
            <color rgb="FF000000"/>
            <rFont val="Tahoma"/>
            <family val="2"/>
          </rPr>
          <t>Microsoft Office User:</t>
        </r>
        <r>
          <rPr>
            <sz val="10"/>
            <color rgb="FF000000"/>
            <rFont val="Tahoma"/>
            <family val="2"/>
          </rPr>
          <t xml:space="preserve">
</t>
        </r>
        <r>
          <rPr>
            <sz val="10"/>
            <color rgb="FF000000"/>
            <rFont val="Tahoma"/>
            <family val="2"/>
          </rPr>
          <t>como cumplir el 100% si se acaba en agosto</t>
        </r>
      </text>
    </comment>
    <comment ref="I81" authorId="0" shapeId="0" xr:uid="{0C0AB814-0F29-7D40-891D-9CD056DCBAA7}">
      <text>
        <r>
          <rPr>
            <b/>
            <sz val="10"/>
            <color rgb="FF000000"/>
            <rFont val="Tahoma"/>
            <family val="2"/>
          </rPr>
          <t>Microsoft Office User:</t>
        </r>
        <r>
          <rPr>
            <sz val="10"/>
            <color rgb="FF000000"/>
            <rFont val="Tahoma"/>
            <family val="2"/>
          </rPr>
          <t xml:space="preserve">
</t>
        </r>
        <r>
          <rPr>
            <sz val="10"/>
            <color rgb="FF000000"/>
            <rFont val="Tahoma"/>
            <family val="2"/>
          </rPr>
          <t>PARA ESTE TRIMESTRE LA INFORMACIÓN CUANTITATIVA SIGUE CONFORME A LA  DEL TRIMESTRE ANTERIOR, YA QUE PARA ESTE TRIMESTRE NO SE TIENE PROGRAMADO ENTREGA DE ESPACIOS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16" authorId="0" shapeId="0" xr:uid="{F7C062A8-B260-884B-BD50-3D8915C325F5}">
      <text>
        <r>
          <rPr>
            <b/>
            <sz val="10"/>
            <color rgb="FF000000"/>
            <rFont val="Tahoma"/>
            <family val="2"/>
          </rPr>
          <t>Microsoft Office User:</t>
        </r>
        <r>
          <rPr>
            <sz val="10"/>
            <color rgb="FF000000"/>
            <rFont val="Tahoma"/>
            <family val="2"/>
          </rPr>
          <t xml:space="preserve">
</t>
        </r>
        <r>
          <rPr>
            <sz val="10"/>
            <color rgb="FF000000"/>
            <rFont val="Tahoma"/>
            <family val="2"/>
          </rPr>
          <t xml:space="preserve">Revisar los porcentajes porque no al 100
</t>
        </r>
      </text>
    </comment>
  </commentList>
</comments>
</file>

<file path=xl/sharedStrings.xml><?xml version="1.0" encoding="utf-8"?>
<sst xmlns="http://schemas.openxmlformats.org/spreadsheetml/2006/main" count="642" uniqueCount="491">
  <si>
    <t>Código: MEDE-F 009
Versión 2
Aprobación: 08/01/2019</t>
  </si>
  <si>
    <t>SEGUIMIENTO AL PLAN DE ACCION DESDE LAS ACTIVIDADES INHERENTES A LA GESTION ADMINISTRATIVA</t>
  </si>
  <si>
    <t>2.1. NOMBRE DE LA DEPENDENCIA O ENTIDAD:</t>
  </si>
  <si>
    <t>2.2. ELABORADO POR:</t>
  </si>
  <si>
    <t>2.3. FECHA DE CORTE DE LA INFORMACION:</t>
  </si>
  <si>
    <t>2.4. POLITICA DE GESTION Y DESEMPEÑO - MIPG</t>
  </si>
  <si>
    <t xml:space="preserve">2.5. META </t>
  </si>
  <si>
    <t>2.6. ACTIVIDADES</t>
  </si>
  <si>
    <t>2.7. RESPONSABLE</t>
  </si>
  <si>
    <t>2.8 FECHA DE INICIO</t>
  </si>
  <si>
    <t>2.9. FECHA DE TERMINACIÓN</t>
  </si>
  <si>
    <t>2.10 % DE EJECUCIÓN</t>
  </si>
  <si>
    <t>2.11. LOGROS  DE EJECUCIÓN</t>
  </si>
  <si>
    <t>2.12. OBSERVACIONES</t>
  </si>
  <si>
    <t xml:space="preserve">1. Dimensión: Talento Humano </t>
  </si>
  <si>
    <t>SEGUIMIENTO AL  PLAN DE ACCION DESDE LAS ACTIVIDADES Y PROYECTOS ENMARCADOS EN EL PLAN DE DESARROLLO</t>
  </si>
  <si>
    <t>1.1. NOMBRE DE LA DEPENDENCIA O ENTIDAD:</t>
  </si>
  <si>
    <t>1.2. COMPONENTE ESTRATEGICO:(Eje - Politica):</t>
  </si>
  <si>
    <t>1.3. SECTOR:</t>
  </si>
  <si>
    <t>1.4. ELABORADO POR:</t>
  </si>
  <si>
    <t>1.5. PROGRAMA</t>
  </si>
  <si>
    <t>1.6. META DEL PROGRAMA</t>
  </si>
  <si>
    <t xml:space="preserve"> 1.7 Código BPIN</t>
  </si>
  <si>
    <t>1.8. PROYECTO</t>
  </si>
  <si>
    <t>1.9. META DEL PROYECTO</t>
  </si>
  <si>
    <t>1.10.  ACTIVIDADES</t>
  </si>
  <si>
    <t>1.11. RESPONSABLE</t>
  </si>
  <si>
    <t>1.14 CONTRATOS ASOCIADOS AL PROYECTO</t>
  </si>
  <si>
    <t>1.15. OBSERVACIONES</t>
  </si>
  <si>
    <t>OBJETO</t>
  </si>
  <si>
    <t>VALOR</t>
  </si>
  <si>
    <t>FECHA DE INICIO</t>
  </si>
  <si>
    <t>FECHA DE TERMINACIÓN</t>
  </si>
  <si>
    <t>VIGENCIA  2021</t>
  </si>
  <si>
    <t>VIGENCIA: 2021</t>
  </si>
  <si>
    <t>Política de Fortalecimiento organizacional y simplificación de procesos</t>
  </si>
  <si>
    <t xml:space="preserve">Política de Servicio al Ciudadano </t>
  </si>
  <si>
    <t>Política de Participación Ciudadana en la Gestión Pública</t>
  </si>
  <si>
    <t>Elaborar plan de mejoramiento para alcanzar el cumplimiento de la metas y actividades propuestas</t>
  </si>
  <si>
    <t>Presentarlos al banco de proyectos para su registro y aprobación</t>
  </si>
  <si>
    <t xml:space="preserve">5. Dimensión: Información y Comunicación </t>
  </si>
  <si>
    <t xml:space="preserve">Política de Gestión Documental </t>
  </si>
  <si>
    <t>Mejoramiento archivístico, conservación documental de archivos de gestión y archivo central  al 100%</t>
  </si>
  <si>
    <t>Política de Transparencia y Acceso a la Información y lucha contra la corrupción</t>
  </si>
  <si>
    <t>7. Dimensión: Control interno</t>
  </si>
  <si>
    <t xml:space="preserve">Política de Control Interno </t>
  </si>
  <si>
    <t xml:space="preserve"> Política de Gestión Estratégica del Talento Humano</t>
  </si>
  <si>
    <t>Política de Planeación institucional</t>
  </si>
  <si>
    <t>6. Dimensión: Gestión del Conocimiento y la Innovación</t>
  </si>
  <si>
    <t>Estudiante de Vanguardia</t>
  </si>
  <si>
    <t>102,41% Tasa de cobertura neta en educación
72% Tasa de cobertura neta en transición
102,73% Tasa de cobertura neta en educación básica
60% Tasa de cobertura neta en media</t>
  </si>
  <si>
    <t>Prestación del Servicio Educativo</t>
  </si>
  <si>
    <t>210.356 estudiantes atendidos en las IED</t>
  </si>
  <si>
    <t>1. Realizar proceso de matrícula en las IED</t>
  </si>
  <si>
    <t>2. Recepción de solicitudes de cupos para vigencia 2021 a través de la plataforma SAC y atención al ciudadano de la Secretaría de Educación</t>
  </si>
  <si>
    <t>3. Realizar seguimiento de matrícula a los Establecimientos Educativos Oficiales mediante certificaciones de matrícula.</t>
  </si>
  <si>
    <t>4. Elaborar informes periódicos sobre el cumplimiento de la meta de estudiantes atendidos para la vigencia 2021</t>
  </si>
  <si>
    <t>Mantener el 100% de población atendida caracterizada de acuerdo con el grupo poblaciónal al que pertenecen (etnia, afros, rom, víctimas, en condición de discapacidad, entre otros)</t>
  </si>
  <si>
    <t>Contratación De La Prestación Del Servicio Educativo</t>
  </si>
  <si>
    <t>100% contratos de concesión con instituciones privadas para la prestación del servicio educativo</t>
  </si>
  <si>
    <t>1. Realizar proyección de cupos para la contratación del servicio educativo.</t>
  </si>
  <si>
    <t>2. Solicitar Certificados de Disponibilidad Presupuestal con base en la determinación de las tipologías del Ministerio de Educación Nacional.</t>
  </si>
  <si>
    <t>3. Suscripción de contratos de la prestación del servicio educativo.</t>
  </si>
  <si>
    <t>4. Iniciar la operación y seguimiento de la prestación del servicio educativo contratado.</t>
  </si>
  <si>
    <t>Brindar Alimentación escolar para estudiantes</t>
  </si>
  <si>
    <t>118.000 niños de instituciones oficiales con alimentación escolar</t>
  </si>
  <si>
    <t>1. Identificar la población a beneficiar con la estrategia.</t>
  </si>
  <si>
    <t>2. Adelantar los procesos de contratación para garantizar el servicio durante el calendario escolar.</t>
  </si>
  <si>
    <t>3. Iniciar la operación y seguimiento al desarrollo del programa.</t>
  </si>
  <si>
    <t>Ofrecer servicio de Transporte escolar para estudiantes</t>
  </si>
  <si>
    <t>7.853 niños de instituciones oficiales con transporte escolar</t>
  </si>
  <si>
    <t>Ofrecer una Educación Incluyente</t>
  </si>
  <si>
    <t>100% de atención a estudiantes con características especiales que acceden a servicios educativos</t>
  </si>
  <si>
    <t>1. Organizar la Oferta Educativa para la población con NEE.</t>
  </si>
  <si>
    <t>2. Realizar la caracterización en SIMAT de la población con NEE.</t>
  </si>
  <si>
    <t>3. Gestionar convenios con fundaciones para mejorar la atención a la población con NEE.</t>
  </si>
  <si>
    <t>4. Iniciar la operación y seguimiento al desarrollo de los convenios realizados</t>
  </si>
  <si>
    <t>Mantener la atención al 100% de los niños, niñas y jóvenes de minorías étnicas que demanden un cupo en el sector oficial</t>
  </si>
  <si>
    <t>Cobertura</t>
  </si>
  <si>
    <t>Programa PAE</t>
  </si>
  <si>
    <t>Escuela de calidad</t>
  </si>
  <si>
    <t>53% Índice Global de las instituciones educativas</t>
  </si>
  <si>
    <t>Plan de mejoramiento institucional</t>
  </si>
  <si>
    <t xml:space="preserve">100% de las IED con Plan de mejoramiento institucional formulado e implementado </t>
  </si>
  <si>
    <t>1. Elaborar resolución de la ruta de mejoramiento</t>
  </si>
  <si>
    <t>Calidad educativa</t>
  </si>
  <si>
    <t>2. Brindar asistencia técnica para cargue del plan de mejoramiento.</t>
  </si>
  <si>
    <t>3.  Hacer seguimiento a la implementación de los planes de mejoramiento</t>
  </si>
  <si>
    <t>Promover la excelencia educativa</t>
  </si>
  <si>
    <t>50 %  de las IED clasificadas en categorías B, A o A+</t>
  </si>
  <si>
    <t xml:space="preserve">1. Planeación de la estrategia de actividades presenciales y virtuales, focalización de IED y definición de grupos según áreas para el fortalecimiento de competencias.  
</t>
  </si>
  <si>
    <t xml:space="preserve">2. Realizar diagnóstico y seguimiento de estudiantes para identificar las potenciales pérdidas de aprendizaje y necesidades de fortalecimiento de competencias. </t>
  </si>
  <si>
    <t xml:space="preserve">3. Proceso formativo a docentes de grado 11 de las instituciones focalizadas. </t>
  </si>
  <si>
    <t>4. Actividades de fortalecimiento incluyendo acompañamiento a estudiantes a través de tutorías y actividades asincrónicas.</t>
  </si>
  <si>
    <t>5. Entregar material de apoyo pedagógico a los estudiantes de 11º con orientaciones pedagógicas para favorecer el saber disciplinar y reforzar las áreas donde presentan menor desempeño.</t>
  </si>
  <si>
    <t>6. Realizar comités de seguimiento con operadores</t>
  </si>
  <si>
    <t>7.Realizar acompañamiento a las IED en el fortalecimiento de las competencias basicas</t>
  </si>
  <si>
    <t>8. Implementar acompañamiento especializado para el fortalecimiento del SIEE de las IED.</t>
  </si>
  <si>
    <t>9. Identificación de las instituciones a focalizar y necesidades de acompañamiento formativo.</t>
  </si>
  <si>
    <t>10. Conformación de las comunidades de aprendizaje en las áreas básicas del conocimiento.</t>
  </si>
  <si>
    <t>11. Realizar comités con las comunidades de aprendizaje para evaluar avances y realizar retroalimentación.</t>
  </si>
  <si>
    <t xml:space="preserve">12.Desarrollar proceso de remediación con estudiantes de 3º, 4º y 5º </t>
  </si>
  <si>
    <t>13. reforzar competencias básicas en estudiantes de grupos juveniles</t>
  </si>
  <si>
    <t>Implementación de matemáticas didácticas</t>
  </si>
  <si>
    <t>148 IED implementan la metodología de matemáticas didácticas</t>
  </si>
  <si>
    <t>1. Elaboración del plan de trabajo para la implementación del programa de matemáticas didácticas en las IED focalizadas.</t>
  </si>
  <si>
    <t>2. Realizar pruebas de medición para determinar el nivel de  gestión académica y procesos pedagógicos en docentes y directivos  de las IED focalizadas.</t>
  </si>
  <si>
    <t>3. Realizar evaluación para determinar el nivel de competencias de los estudiantes en relación con los DBA en el área de matemáticas.</t>
  </si>
  <si>
    <t>4. Desarrollar proceso de formación y acompañamiento para el mejoramiento de la capacidad instalada del método singapur en las IED focalizadas</t>
  </si>
  <si>
    <t>5.  Implementar plataforma para el seguimiento a los procesos formativos de docentes.</t>
  </si>
  <si>
    <t>6. Realizar comités con operador para verificar la ejecución del plan de trabajo del programa de matemáticas didácticas</t>
  </si>
  <si>
    <t>Fomento de la lectura y la escritura</t>
  </si>
  <si>
    <t>99 % de las IED implementan la metodología</t>
  </si>
  <si>
    <t>1. Elaboración de plan de alfabetización inicial para la implementación de Aprendamos Todos a Leer de 0° a 2° y el plan de acompañamiento a las IED en la estrategia Entre Libros en 3°a 9°.</t>
  </si>
  <si>
    <t xml:space="preserve">2. Formación de tutores y docentes en la estrategias: ATAL 0° a 2° </t>
  </si>
  <si>
    <t>3. Caracterización ATAL 0° a 2°</t>
  </si>
  <si>
    <t>4. Acompañamiento virtual y/o presencial a docentes y estudiantes (ATAL y  Entre Libros) semanales (nodos)</t>
  </si>
  <si>
    <t>5. Reuniones de seguimiento con operador, tutores y docentes para verificar la implementación de ATAL y Entre Libros</t>
  </si>
  <si>
    <t>Formación docente</t>
  </si>
  <si>
    <t>100% de las IED con acompañamiento formativo a docentes.</t>
  </si>
  <si>
    <t>1. Proyectar los procesos formativos que se realizarán durante el año para darle cumplimiento a los dispuesto en el  plan territorial de formación docente.</t>
  </si>
  <si>
    <t>2. Realizar formación pedagógica a docentes.</t>
  </si>
  <si>
    <t>3. Realizar formación a docentes en metodologías flexibles</t>
  </si>
  <si>
    <t>4. Realizar reuniones de seguimiento con el comité territorial de formación docente.</t>
  </si>
  <si>
    <t>Bienestar Docente</t>
  </si>
  <si>
    <t>100% de los docentes participan del proyecto de promoción del bienestar docente</t>
  </si>
  <si>
    <t>1. Conformación de equipo interdisciplinario de bienestar docente</t>
  </si>
  <si>
    <t>GAD-Bienestar docente</t>
  </si>
  <si>
    <t>2. Talleres y actividades de acompañamiento - Diversas temáticas de crecimiento personal y de promoción y prevención en salud-Esfera ocupacional</t>
  </si>
  <si>
    <t>3. Acompañamiento Psicosocial y emocional (individual y grupal)-esfera socioafectiva</t>
  </si>
  <si>
    <t>4. Actividades de Recreación y Cultura -juegos del magisterio y encuentro folclórico-esfera socioafectiva</t>
  </si>
  <si>
    <t>5. Encuentro de experiencias significativas y encuentro de directivos docentes- incentivos</t>
  </si>
  <si>
    <t>5. Desvinculación Laboral asistida- esfera personal</t>
  </si>
  <si>
    <t>6. Inducción y reinducción-Esfera ocupacional</t>
  </si>
  <si>
    <t>Ampliación y/o mejoramiento de la Infraestructura Educativa</t>
  </si>
  <si>
    <t>116 aulas construidas o con mejoramiento de infraestructura</t>
  </si>
  <si>
    <t>1. Realizar visitas diagnósticas a IEDs</t>
  </si>
  <si>
    <t>GEFI-Infraestructura</t>
  </si>
  <si>
    <t>2. Focalizar las IE a intervenir</t>
  </si>
  <si>
    <t>3. Supervisar la Compra de Predios</t>
  </si>
  <si>
    <t>4. Revisar Diseños y presupuestos</t>
  </si>
  <si>
    <t>5. Realizar seguimiento a las obras de construcción</t>
  </si>
  <si>
    <t>6. Realizar dotación de sedes educativas</t>
  </si>
  <si>
    <t>Construcción de APP Colegios</t>
  </si>
  <si>
    <t>0 IED intervenidos mediante alianzas público-privadas</t>
  </si>
  <si>
    <t>1. Realizar mesas de trabajo con el MEN</t>
  </si>
  <si>
    <t>Implementación de la jornada única</t>
  </si>
  <si>
    <t>1. Seleccionar los establecimientos educativos que ingresaran por primera vez a Jornada única o que incluyen nuevos niveles.</t>
  </si>
  <si>
    <t>2. Revisar los PEI de las IED focalizadas</t>
  </si>
  <si>
    <t>3. Realizar reuniones con comité de JU para verificar el estado del proceso para la implementación de la Jornada única y determinar acciones de mejora.</t>
  </si>
  <si>
    <t>Fortalecimiento dela convivencia escolar</t>
  </si>
  <si>
    <t>100% de las IED con ruta de atención integral para la convivencia escolar</t>
  </si>
  <si>
    <t>1. Organizar estrategia para el fortalecimiento de la RIA</t>
  </si>
  <si>
    <t>2. Acompañamiento virtual (redes de apoyo) y en alternancia (in situ) al 100% de las IED en la activación de la ruta de atención integral en el marco de la Ley 1620.</t>
  </si>
  <si>
    <t>3. Fortalecer el Comité Distrital de Convivencia Escolar de acuerdo con lineamientos técnicos del MEN desarrollo de competencias ciudadanas (emocionales) y ejercicio de derechos humanos, sexuales y reproductivos.</t>
  </si>
  <si>
    <t>4. Realizar mesas de trabajo y formación docente en promoción de la Convivencia escolar, desarrollo de competencias socioemocionales y prevención de situaciones psicosociales que afectan el ambiente escolar.</t>
  </si>
  <si>
    <t>5. Hacer seguimiento y asesoría en la implementación del Sistema de información Unificado de Convivencia Escolar (Plataforma SIUCE del MEN).</t>
  </si>
  <si>
    <t>50% de las IED
focalizadas participen en la
conformación de redes
interinstitucionales y familiares,
de apoyo y formación</t>
  </si>
  <si>
    <t>1. Planificar los procesos para promover la participación de las IEDs en la conformación de  redes interinstitucionales y familiares, de apoyo y formación</t>
  </si>
  <si>
    <t>2. Acompañamiento Familiar y Escuelas de Familia.</t>
  </si>
  <si>
    <t>3. Conformación de Red de Líderes estudiantiles que contribuyan en la promoción de la Convivencia Escolar, la prevención de situaciones convivenciales y la movilización de la comunidad educativa.</t>
  </si>
  <si>
    <t>4. Gestión de alianzas y articulación con entidades u organizaciones del sector público y privado, para implementar estrategias y proyectos que promuevan el desarrollo de competencias ciudadanas y ejercicio de derechos humanos.</t>
  </si>
  <si>
    <t>Implementación del plan de Bilingüismo en colegios públicos</t>
  </si>
  <si>
    <t>80 IED que implementan el proyecto de Bilingüismo</t>
  </si>
  <si>
    <t>1. Formular el plan de acción y teoría de cambios del plan soy bilingüe</t>
  </si>
  <si>
    <t>2. Realizar formación en lengua y metodología a  docentes de primaria de las IED focalizadas (English for teachers)</t>
  </si>
  <si>
    <t>3. Realizar formación en ELT a docentes de lengua extranjera</t>
  </si>
  <si>
    <t>4. Implementar proceso de enseñanza en primaria a niños de 3º, 4º y 5º</t>
  </si>
  <si>
    <t>5. Realizar intercambios culturales y clubes de conversación con los estudiantes de las IED focalizadas</t>
  </si>
  <si>
    <t>6. Realizar proceso de fortalecimiento en el idioma de ingles de los estudiantes de 11º  de las IED focalizadas</t>
  </si>
  <si>
    <t>7. Entrega de material didáctico para la exposición al idioma extranjero</t>
  </si>
  <si>
    <t>8. Realizar comités de seguimiento con operadores y equipo de asesores pedagógicos (Mentores) para revisar la ejecución del plan de acción</t>
  </si>
  <si>
    <t>Promoción de Educación, Tics, Cultura y Ambiente en las
IED</t>
  </si>
  <si>
    <t>20 IED impactadas  con la
promoción de la cultura y el ambiente</t>
  </si>
  <si>
    <t>1.Formular estrategia de educación ambiental 2021</t>
  </si>
  <si>
    <t>2. Selección de IED para implementación del programa de educación ambiental</t>
  </si>
  <si>
    <t>3. Realizar caracterización ambiental de las 20 IED focalizadas.</t>
  </si>
  <si>
    <t>4. Elaboración de huerta escolares en la IED focalizadas.</t>
  </si>
  <si>
    <t>5. Implementar procesos formativos en educación ambiental y medio ambiente.</t>
  </si>
  <si>
    <t>6. Adelantar acciones de embellecimiento e instalación de murales de las IED</t>
  </si>
  <si>
    <t>7. Realizar foro etnoeducativo</t>
  </si>
  <si>
    <t>8. Implementar la fase de memoria caribe en las IED focalizadas</t>
  </si>
  <si>
    <t xml:space="preserve">9. Realizar comités de seguimiento con operadores </t>
  </si>
  <si>
    <t>7 niños por computador</t>
  </si>
  <si>
    <t xml:space="preserve">1. Realizar invetarios de los equipos de cómputo en las IEDs </t>
  </si>
  <si>
    <t>GEFI-Modernización</t>
  </si>
  <si>
    <t>2. Gestionar donaciones y/o adquisición de Equipos para las IEDs</t>
  </si>
  <si>
    <t>Proyecto de vida</t>
  </si>
  <si>
    <t>Fortalecimiento y continuidad de la doble titulación</t>
  </si>
  <si>
    <t>151 IED que ofrecen doble titulación a sus estudiantes.</t>
  </si>
  <si>
    <t>1. Seleccionar propuestas presentadas por parte de ETDH</t>
  </si>
  <si>
    <t>2. Socializar con rectores la estrategia de articulación con la media</t>
  </si>
  <si>
    <t>3. Realizar registro de los estudiantes con la Institución seleccionada</t>
  </si>
  <si>
    <t xml:space="preserve">4. Realizar comité de seguimiento a la parte académica y  asistencia </t>
  </si>
  <si>
    <t>Universidad al barrio</t>
  </si>
  <si>
    <t xml:space="preserve">1000 estudiantes beneficiados con el proyecto de universidad al barrio </t>
  </si>
  <si>
    <t>1. Socializar con los rectores de las IED escogidas para ser sede</t>
  </si>
  <si>
    <t>2. Seleccionar programas de formación Técnica profesional pertinentes con el mercado laboral</t>
  </si>
  <si>
    <t>3. Realizar convocatoria de los estudiantes egresados de las IED 2019 Y 2020 de acuerdo a los cupos asignados por IES</t>
  </si>
  <si>
    <t>4. Realizar caracterización de estudiantes</t>
  </si>
  <si>
    <t>100% de población atendida caracterizada de acuerdo con el grupo poblaciónal al que pertenecen (etnia, afros, rom, víctimas, en condición de discapacidad, entre otros)</t>
  </si>
  <si>
    <t>5. Realizar informes periódicos para verificar el avance del cumplimiento de las metas según el plan de desarrollo</t>
  </si>
  <si>
    <t>150 de cupos asignados  a grupos afrocolombianos, negros raizales o palenqueros.</t>
  </si>
  <si>
    <t>Fomento a la educación superior</t>
  </si>
  <si>
    <t>8000 estudiantes beneficiados  con programas
de educación superior que se
ofrece por las diferentes
instituciones</t>
  </si>
  <si>
    <t>1. Enviar oficios a las IES solicitando bases de datos de matriculados en 2021</t>
  </si>
  <si>
    <t>2. Realizar cruce de bases de datos enviadas por las IES con la de egresados IED 2019 y 2020</t>
  </si>
  <si>
    <t>3. Enviar correos masivos con las diferentes ofertas de educación superior</t>
  </si>
  <si>
    <t>4. Construir base de datos de estudiantes de grado 11 de las 154 IED</t>
  </si>
  <si>
    <t>Apoyo nueva sede universidad distrital</t>
  </si>
  <si>
    <t xml:space="preserve">100% de la gestión de
acompañamiento realizada
con la Universidad Distrital </t>
  </si>
  <si>
    <t>1. Solicitar informes de matriculados por nivel de formación, sede y graduados.</t>
  </si>
  <si>
    <t>SECRETARÍA DE EDUCACIÓN</t>
  </si>
  <si>
    <t>SOY EQUITATIVA</t>
  </si>
  <si>
    <t>EDUCACIÓN</t>
  </si>
  <si>
    <t>Desarrollo de la evaluación de desempeño laboral del 100% del personal a cargo</t>
  </si>
  <si>
    <t>Evaluar el desempeño de los funcionarios a cargo en los cortes estipulados y definición de los nuevos compromisos</t>
  </si>
  <si>
    <t>GEFI- GESTIÓN ORGANIZACIONAL</t>
  </si>
  <si>
    <t>Enviar los resultados de la evaluación en los tiempos establecidos, así como los compromisos establecidos para la vigencia actual</t>
  </si>
  <si>
    <t>100% del reporte de las novedades del personal docente</t>
  </si>
  <si>
    <t xml:space="preserve">100% de los traslados solicitados por docentes y docentes directivos del distrito </t>
  </si>
  <si>
    <t xml:space="preserve">Ejecutar los traslados solicitados por Docentes y Directivos Docentes del Distrito. </t>
  </si>
  <si>
    <t>100% de las actuaciones administrativas allegadas a la secretaría de Educación</t>
  </si>
  <si>
    <t xml:space="preserve">Elaborar las actuaciones administrativas allegas a la secretaría de Educación. </t>
  </si>
  <si>
    <t>Liquidar el 100% de la nómina de planta personal docente</t>
  </si>
  <si>
    <t>Liquidar la nómina de planta personal docente de acuerdo a los tiempos establecidos en el cronograma</t>
  </si>
  <si>
    <t>Elaborar el 100% de las certificaciones laborales de personal docente y directivo docente</t>
  </si>
  <si>
    <t>Elaborar oportunamente as certificaciones laborales de la planta de personal Docente y Directivo Docente adscritos a la Secretaría de Educación</t>
  </si>
  <si>
    <t>Elaborar el 100% de los ascensos de escalafón y reubicación de Docentes de entes oficiales y privados, según lo requieran los docentes.</t>
  </si>
  <si>
    <t>Elaborar los ascensos de escalafón y reubicación de Docentes de entes oficiales y privados, según lo requieran los docentes.</t>
  </si>
  <si>
    <t>Elaborar el 100% de las resoluciones de las prestaciones Sociales de Docentes y Directivos Docentes.</t>
  </si>
  <si>
    <t>Elaborar las resoluciones de las prestaciones Sociales de Docentes y Directivos Docentes.</t>
  </si>
  <si>
    <t>Componente 6. Iniciativas Adicionales Plan Anticorrupción</t>
  </si>
  <si>
    <t>Certificado de curso realizado por promotores éticos</t>
  </si>
  <si>
    <t>Realizar  Curso virtual de Integridad, Transparencia y Lucha contra la Corrupción</t>
  </si>
  <si>
    <t>PROMOTORES ETICOS - GESTION ORGANIZACIONAL</t>
  </si>
  <si>
    <t>12 reuniones en el año</t>
  </si>
  <si>
    <t xml:space="preserve">Desarrollo de reuniones mensuales de los promotes éticos </t>
  </si>
  <si>
    <t xml:space="preserve"> 4 jornadas de sensibilización realizadas  </t>
  </si>
  <si>
    <t>Jornada de sensibilización sobre principios y valores eticos obligatoria en la entidad</t>
  </si>
  <si>
    <t>4 pausas éticas realizada</t>
  </si>
  <si>
    <t>Realizar una pausa ética por dependencia</t>
  </si>
  <si>
    <t>11 mensajes al año enviados a través de los medios de comunicación e información de la Alcaldía Distrital</t>
  </si>
  <si>
    <t>Realizar mensajes alusivos a nuestro Codigo de Integridad y a la tematica Conflicto de Interes, para ser publicados y socializados en la entidad con el apoyo de la Secretaría de Comunicaciones del Distrito.</t>
  </si>
  <si>
    <t>1 celebración</t>
  </si>
  <si>
    <t>Celebración de la SEMANA DE LA INTEGRIDAD</t>
  </si>
  <si>
    <t>3 reportes de avances</t>
  </si>
  <si>
    <t>Realizar reportes de avances de las acciones éticas realizadas durante la vigencia por parte de los promotores éticos de la entidad.</t>
  </si>
  <si>
    <t xml:space="preserve">Desarrollo del 100% de los proyectos </t>
  </si>
  <si>
    <t>Elaborar MGA a los proyectos a desarrollar durante la vigencia 2022</t>
  </si>
  <si>
    <t>GEFI - PLANEACIÓN</t>
  </si>
  <si>
    <t>100% de la formulacion del plan operativo anual de inspeccion y vigilancia</t>
  </si>
  <si>
    <t>Formulación del Plan Operativo Anual de Inspección y Vigilancia</t>
  </si>
  <si>
    <t>INSPECCION, VIGILANCIA Y CONTROL</t>
  </si>
  <si>
    <t>10z% al seguimiento del cumplimiento de las actividades del plan operativo anual de inspección y vigilancia</t>
  </si>
  <si>
    <t>Seguimiento al cumplimiento de las actividades del Plan Operativo Anual de Inspección y Vigilancia</t>
  </si>
  <si>
    <t xml:space="preserve">Política de Gestión Presupuestal y Eficiencia del Gasto Público </t>
  </si>
  <si>
    <t>100% de los servicios públicos gestionados en la IEDs</t>
  </si>
  <si>
    <t>Solicitar ordenes para instalación de servicios públicos en las IEDs</t>
  </si>
  <si>
    <t>GEFI-PLANEACIÓN</t>
  </si>
  <si>
    <t>Atender solicitudes de reparación, adecuaciones y/o reconexión de servicios presentadas por las IEDS</t>
  </si>
  <si>
    <t>Revisar la facturación de las empresas prestadoras de servicios públicos.</t>
  </si>
  <si>
    <t>100% de los Fondos de Servicios educativos reciben acompañamiento y monitoreo.</t>
  </si>
  <si>
    <t>Actualizar por medio de circular a los directivos docente y rectores sobre las normativas que afecten el manejo contable de las IEDs</t>
  </si>
  <si>
    <t>Elaborar comunicaciones dirigidas a los rectores de las IEDs para el manejo de los Fondos de Servicios Educativos</t>
  </si>
  <si>
    <t>Realizar visitas a cada uno de los Fondos de Servicios Educativos</t>
  </si>
  <si>
    <t>Revisar y consolidar los informes contables y financieros de las IEDs para contabilidad</t>
  </si>
  <si>
    <t>2. Dimensión: Direccionamiento Estratégico y Planeación</t>
  </si>
  <si>
    <t>100% de respuesta oportuna del requerimiento de los ciudadanos</t>
  </si>
  <si>
    <t>Dar respúesta oportuna a los requerimientos de los ciudadanos.</t>
  </si>
  <si>
    <t>enero de 2021</t>
  </si>
  <si>
    <t>diciembre de 2021</t>
  </si>
  <si>
    <t>100% de respuestas oportunas a las solicitudes de referendacion de establecimientos educativos</t>
  </si>
  <si>
    <t>Dar respuesta oportuna a las solicitudes de refrendación de establecimientos educativos legalizados en Barranquilla</t>
  </si>
  <si>
    <t>100% de respuestas oportunas a las solicitudes de certificaciones  académicos de establecimientos cerrados y que libros se encuentran en la SED</t>
  </si>
  <si>
    <t>Dar respuesta oportuna a las solicitudes de certificados académicos de establecimientos cerrados y que los libros se encuentran en la SED</t>
  </si>
  <si>
    <t>100% de respuestas oportunas a las solicitudes de existencia y representación de instituciones eductivas privadas legalizadas en Barranquilla</t>
  </si>
  <si>
    <t>Dar respuesta oportuna a las solicitudes de existencia y representación de instituciones educativas privadas legalizadas en Barranquilla.</t>
  </si>
  <si>
    <t>100% de respuesta oportunda a solicitudes de duplicado de diplomas de IED cerradas y cuyo libros se encuentran en SED</t>
  </si>
  <si>
    <t>Dar respuesta oportuna a solicitudes de duplicado de diplomas de instituciones educativas cerradas y cuyos libros académicos se encuentren en la SED</t>
  </si>
  <si>
    <t>100% de respuesta oportuna a quejas presentadas por comunidad</t>
  </si>
  <si>
    <t>Dar respuesta oportuna a las quejas presentadas por la comunidad</t>
  </si>
  <si>
    <t>100% de respuestas oportunas a las solicitudes de licencia  de funcionamiento (privados y ETDH)  reconocimiento oficial(oficilaes) y sus modificaciones o registro de novedad.</t>
  </si>
  <si>
    <t>Dar respuesta oportuna a las solicitudes de licencia  de funcionamiento (privados y ETDH)  reconocimiento oficial(oficilaes) y sus modificaciones o registro de novedad.</t>
  </si>
  <si>
    <t>Expedir el 100% de acto administrativo de clausura a los establecimientos educativos que funcionen sin licencia de funcionamiento.</t>
  </si>
  <si>
    <t>Expedir acto administrativo de clausura a los establecimientos educativos que funcionen sin licencia de funcionamiento.</t>
  </si>
  <si>
    <t>Expedir el 100% las Resoluciones de clasificación de regimen y autorización de tarifas en matrícula y pensiones a instituciones educativas privadas legalizadas en Barranquilla.</t>
  </si>
  <si>
    <t>Expedir las Resoluciones de clasificación de regimen y autorización de tarifas en matrícula y pensiones a instituciones educativas privadas legalizadas en Barranquilla.</t>
  </si>
  <si>
    <t>Impartir orientaciones ministeriales al 100% de las instituciones educativas formales y de educación para el Trabajo y el Desarrollo Humano, oficiales y privadas.</t>
  </si>
  <si>
    <t>Impartir orientaciones ministeriales a las instituciones educativas formales y de educación para el Trabajo y el Desarrollo Humano, oficiales y privadas.</t>
  </si>
  <si>
    <t>Ejecutar las actividades de orientación, información y asesoría a los ciudadanos sobre la importancia y utilización del sistema de atención al ciudadano SAC en línea.( Encuestas- Instructivos )</t>
  </si>
  <si>
    <t>Realizar asesorías y acompañamiento in situ para garantizar la prestación del servicio educativo.</t>
  </si>
  <si>
    <t>Expedir las sanciones motivadas a establecimientos que incumplan o tengan conductas sancionables.</t>
  </si>
  <si>
    <t>Atención al 100% de las solicitudes realizadas por oficinas de la Secretaría Distrital de Educación, de acuerdo a la competencia de IVC</t>
  </si>
  <si>
    <t>Realizar vigilancia a las instituciones educativas objeto de inspección a solicitud de otras oficinas de la SED.</t>
  </si>
  <si>
    <t>Realizar una medición periodica</t>
  </si>
  <si>
    <t>Realizar mediciones de la satisfacción de los usuarios</t>
  </si>
  <si>
    <t>GEFI - ATENCIÓN AL CIUDADANO</t>
  </si>
  <si>
    <t>Tabular y analizar los resultados</t>
  </si>
  <si>
    <t>100% de respuestas oportunamente atendida</t>
  </si>
  <si>
    <t>Dar respuesta oportuna  a los requerimientos, de los ciudadanos</t>
  </si>
  <si>
    <t>1500 docentes de las IED sensibilizados con el uso y utilización del los servicios de trámites en línea a través del SAC.</t>
  </si>
  <si>
    <t>100% de PQR recibidas y radicadas en el sistema de atención al ciudadano SAC</t>
  </si>
  <si>
    <t>Recibir,organizar y clasificar la correspondencia que se recibe a cada una de las oficinas de la Secretaría y facilitar su conservación.</t>
  </si>
  <si>
    <t>100% de la respuesta a la correspondencia recibida</t>
  </si>
  <si>
    <t>Contestar, organizar y tramitar la correspondencia recibida para facilitar su conservación</t>
  </si>
  <si>
    <t>DESPACHO</t>
  </si>
  <si>
    <t>Política de Racionalización de Trámites</t>
  </si>
  <si>
    <t>Mantener actualizada la información del 100% de los trámites a cargo</t>
  </si>
  <si>
    <t>Realizar los reportes periodicos de los trámites a cargo</t>
  </si>
  <si>
    <t>ATENCIÓN AL CIUDADANO</t>
  </si>
  <si>
    <t>Mantener actualizado la descripción de los trámites a cargo en el SUIT</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</si>
  <si>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</si>
  <si>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</si>
  <si>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</si>
  <si>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</si>
  <si>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100% de las instituciones educativas oficiales realizaron rendición de cuentas a su comunidad</t>
  </si>
  <si>
    <t>Ejercer Inspección, Vigilancia y Control en la entrega de la rendición de cuentas, de acuerdo al acto administrativo expedido por la oficina de  Gestión Estratégica</t>
  </si>
  <si>
    <t>julio de 2021</t>
  </si>
  <si>
    <t>IVC</t>
  </si>
  <si>
    <t>Política de Gobierno Digital</t>
  </si>
  <si>
    <t>100% de la recepcion de solicitudes de mantenimiento de hardware</t>
  </si>
  <si>
    <t>Recepción de solicitudes de mantenimiento de Hardware</t>
  </si>
  <si>
    <t>GEFI - MODERNIZACIÓN</t>
  </si>
  <si>
    <t>100% de mantenimiento preventivo y correctivo de hardware</t>
  </si>
  <si>
    <t>Elaboración de plan de mantenimiento preventivo y correctivo de hardware</t>
  </si>
  <si>
    <t>100% Seguimiento al plan de mantenimiento de hardware</t>
  </si>
  <si>
    <t>Seguimiento al plan de mantenimiento de hardware</t>
  </si>
  <si>
    <t>Creación de claves y usuarios al 100% funcionarios de la Secretaria que lo soliciten</t>
  </si>
  <si>
    <t>Creación de claves y usuarios a los funcionarios de la Secretaria</t>
  </si>
  <si>
    <t>Difusión del 100% de correos masivos solicitados</t>
  </si>
  <si>
    <t>Difusión de correos masivos</t>
  </si>
  <si>
    <t>Desarrollo y mantenimiento del 100% de software</t>
  </si>
  <si>
    <t>Desarrollo y mantenimiento de software</t>
  </si>
  <si>
    <t>3. Dimensión: Gestión con valores para resultados</t>
  </si>
  <si>
    <t>4. Dimensión: Evaluación de resultados</t>
  </si>
  <si>
    <t>Diligenciar el formato de seguimiento de plan de acción para verificar el avance de las metas y actividades</t>
  </si>
  <si>
    <t>GEFI - GESTIÓN ORGANIZACIONAL</t>
  </si>
  <si>
    <t>Mantener y conservar los documentos de la dependencia de acuerdo con las tablas de retención documental</t>
  </si>
  <si>
    <t>Vigilar la implementación de la normativa vigente para archivo en cada una de las oficinas.</t>
  </si>
  <si>
    <t>Mantener actualizada la publicaciones en la pagina WEB según matriz de transparencia.</t>
  </si>
  <si>
    <t>Revisar y actualizar la información  de su competencia publicada en la pagina WEB</t>
  </si>
  <si>
    <t>Velar que la información de su competencia publicada en la pagina WEB cumpla con los lineamientos de publicación de la Matriz de Transparencia</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</si>
  <si>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</si>
  <si>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</si>
  <si>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</si>
  <si>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Política Gestión del Conocimiento y la Innovación</t>
  </si>
  <si>
    <t>Diligenciamiento del 100% del instrumento teniendo en cuenta los lineamientos establecidos</t>
  </si>
  <si>
    <t>Registrar y documentar las lecciones aprendidas en la dependencia, de acuerdo con el formato suministrado por la Gerencia de Control Interno</t>
  </si>
  <si>
    <t>Mantener actualizados el 100% de los procedimientos y formatos del proceso</t>
  </si>
  <si>
    <t>Impulsar los ajustes necesarios a los formatos y procedimientos de manera que estén alienados a las políticas y normas vigentes</t>
  </si>
  <si>
    <t>Publicación en ISOLUCION</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</si>
  <si>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</si>
  <si>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</si>
  <si>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</si>
  <si>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Componente 1. Administración riesgos de corrupción del Plan Anticorrucpción</t>
  </si>
  <si>
    <t>100% de las dependencias que han realizado monitoreo y revisión al mapa de riesgos de corrupción</t>
  </si>
  <si>
    <t>Realizar cada cuatro meses monitoreo y revisión de la matriz de riesgos de corrupción por parte de los procesos</t>
  </si>
  <si>
    <t xml:space="preserve">100% de las dependencias requeridas por la Gerencia de Control Interno de Gestión con plan de mejoramiento </t>
  </si>
  <si>
    <t>Elaboración de plan de mejoramiento, a fin de mitigar las debilidades evidenciadas durante el cumplimiento del mapa</t>
  </si>
  <si>
    <t>Control del riesgo: Recibir beneficios económicos para agilizar o priorizar un trámite o servicio</t>
  </si>
  <si>
    <t xml:space="preserve">1.CAPACITACION A FUNCIONARIOS Y CONTRATISTAS SOBRE LOS ESTATUTOS DE LA ENTIDAD: El Promotor ético gestionará y coordinará ,anualmente, la capacitaión sobre Código de Buen gobierno, Código disciplinario y Código de Integridad, con el in de que los funcionarios y contratistas tengan conocimiento de los mismos y cumplan con los estatutos de entidad. </t>
  </si>
  <si>
    <t>2.  FORTALECIMIENTO DE LA GESTION ETICA EN EL PROCESO: La Promotora ética implementará los planes de mejoramiento a través del desarrollo de estrategias pedagógicas - comunicativas consignadas en el cronogrma previsto para ello</t>
  </si>
  <si>
    <t>.3.  Realizar  mensualmente, análisis de vencimiento de términos a PQRS e implementará acciones tendientes a eliminar las causas de incumplimientos se los términos de respuesta.</t>
  </si>
  <si>
    <t xml:space="preserve">1. Realizar seguimiento de matrícula a los Establecimientos Educativos Oficiales mediante certificaciones de matrícula </t>
  </si>
  <si>
    <t>2. Realizar auditoría de matrícula a las IED</t>
  </si>
  <si>
    <t xml:space="preserve">1.12 AVANCE DE LA META DEL PROYECTO A LA FECHA DE CORTE DEL SEGUIMIENTO </t>
  </si>
  <si>
    <t>1.13 PORCENTAJE DE AVANCE AL DESARROLLO DE LAS ACTIVIDADES</t>
  </si>
  <si>
    <t>GESTION ADMINISTRATIVA</t>
  </si>
  <si>
    <t>100% de las revisiones y evaluaciones a la gestión realizadas.</t>
  </si>
  <si>
    <t xml:space="preserve">
2020080010140</t>
  </si>
  <si>
    <t>2020080010007
2021080010040</t>
  </si>
  <si>
    <t>2020080010004
2020080010005</t>
  </si>
  <si>
    <t>69 cerradas de 152 programadas</t>
  </si>
  <si>
    <t xml:space="preserve">22.638 estudiantes </t>
  </si>
  <si>
    <t>Prestación de servicios educativos para la vigencia 2021, por la modalidad de prestación del servicio educativo a poblaciones vulnerables del Distrito de Barraquilla.</t>
  </si>
  <si>
    <t xml:space="preserve">15.449 estudiantes atendidos en las 3 modalidades - 17 contratos </t>
  </si>
  <si>
    <t>Concesión del servicio educativo a los estudiantes</t>
  </si>
  <si>
    <t>Prestación de servicios educativos para la vigencia 2021 a población vulnerable del Distrito de Barraquilla, por la modalidad de contratación para la promoción e implementación de estrategias de desarrollo pedagógico con iglesias y confesiones religiosas</t>
  </si>
  <si>
    <t>Proyecto suspendido</t>
  </si>
  <si>
    <t xml:space="preserve">100%
</t>
  </si>
  <si>
    <t>Prestación de servicios de apoyo a Instituciones oficiales del Distrito de Barranquilla focalizadas que atiendan estudiantes con discapacidad auditiva, visuales y sordoceguera, para el fortalecimiento de los procesos de enseñanza y aprendizaje.</t>
  </si>
  <si>
    <t>2.823 estudiantes</t>
  </si>
  <si>
    <t>Prestación de servicios profesionales a la Secretaría Distrital de Educación en los procesos de educación inclusiva pertinente y de calidad a estudiantes con discapacidad y con capacidades y/o talentos excepcionales que requieren apoyo académico especial, focalizados, matriculados en instituciones educativas oficiales del Distrito de Barranquilla.</t>
  </si>
  <si>
    <t>6.500 estudiantes</t>
  </si>
  <si>
    <t>Se realizaron 193 encuestas durante el periodo</t>
  </si>
  <si>
    <t>Se reporto totalmente la información en el aplicativo SUIT- gestión de datos de operación</t>
  </si>
  <si>
    <t>Se reporto totalmente la información en el aplicativo SUIT</t>
  </si>
  <si>
    <t>Se realizó la verificacion de trámites ofrecidos en la página de la alcaldía y faltantes en SUIT los cuales serán propuestos para el periodo 2021</t>
  </si>
  <si>
    <t>No se racionalizaron trámites para el período 2021</t>
  </si>
  <si>
    <t xml:space="preserve">* Se expidio Circular 00019 Ejecucion de recursos del presupuesto de los FSE.
* Se expidio la Circular 00022 Entrega de plan de compra y suministro de elemento de bioseguridad
</t>
  </si>
  <si>
    <t xml:space="preserve">* Se expidio la Circular 00010 Disposicion sobre la administracion de recursos de los FSE
* Se expidio Circular 00013 Cronograma cargue sifse año 2021.
* Se expidio Circular 00021 Proceso de rendicion de cuenta.
</t>
  </si>
  <si>
    <t xml:space="preserve">* Se expidio circular 00036 Primera sesion de control, asesoria, apoyo de los FSE de manera virtual 
*Durante el primer semestre del 2021 se han realizados 119 visitas virtuales de las cuales estan pendiente por vistar 34 IED debito a la sitauciones del paro de docentes ha retrasado en tiempo el cronograma establecido de visitas </t>
  </si>
  <si>
    <t>* Se reviso y se consolido 1er informe correspondiente al 1er trimestre del 2021 de las 153 IED</t>
  </si>
  <si>
    <t>Durante las visitas  trimestral a los procesos se indica  si tienen que actualizar algún formato a o procedimiento.
Se tiene actualizado los formatos solicitados por las dependencias.</t>
  </si>
  <si>
    <t>Se tienen todos los formatos cargados en la plataforma.
Se recibió capacitación en la plataforma por parte de la administradora para el cargue de procedimiento.</t>
  </si>
  <si>
    <t>Se realizó seguimiento trimestral a los controles establecidos en el mapa de riesgos.</t>
  </si>
  <si>
    <t>revisión trimestral a la matriz de oportunidades con los procesos de la SED</t>
  </si>
  <si>
    <t>Seguimiento trimestral a las actividades del plan de mejoramiento a la gestión.</t>
  </si>
  <si>
    <t>Solicitud a talento humano de capacitación en derechos y deberes del servidor público.</t>
  </si>
  <si>
    <t>Durante el mes de mayo el Comité de Ética recopiló fotografías de trabajo en casa, en oficina y en campo de funcionarios de la SED y se realizó un video con un collage de dichas fotos, acompañado con un mensaje motivador por parte de la Secretaria, Dra. Bibiana Rincón. Reunión de comité de ética de la SED 7 mayo 7 y 18 de Junio. Publicación en la edición N° 21 de valores éticos</t>
  </si>
  <si>
    <t>Se envío correo electrónico a las dependencias con porcentaje de oportunidad inferior al 97% y con mayor número de PQRS vencidas para realizar análisis de causa en el formato de acciones.
Envío correo de funcionarios con requerimientos vencidos.
Envío trimestral de reporte de oportunidad en la respuesta por dependencia.
Envío trimestral de reporte de finalizados fuera de tiempo por oficina</t>
  </si>
  <si>
    <t>Se solicito a cada proceso un responsable para construcción de lecciones aprendidas.
Se recibió por parte de control interno de gestión capacitación de diligenciamiento de formatos de lecciones aprendidas.</t>
  </si>
  <si>
    <t>Se realizó seguimiento a las tareas que quedaron de las visitas realizadas a la documentación de los porcesos según la tabla de retención documental.
Se envio solicitud a gestión documental para capacitación  para reforzas de archivos eléctronicos.</t>
  </si>
  <si>
    <t xml:space="preserve">Se revisó y actualizo la pagina WEB según información solicitada por la matriz transparencia. </t>
  </si>
  <si>
    <t xml:space="preserve">Se solicito a los procesos de al SED la revisión de las matrices. </t>
  </si>
  <si>
    <t>Se realiza segundo seguimiento de las actividades propuestas con los responsables.</t>
  </si>
  <si>
    <t>Se elaboró el curso por los promotores éticos y se obtuvo el certificado</t>
  </si>
  <si>
    <t>Durante el mes de mayo el Comité de Ética recopiló fotografías de trabajo en casa, en oficina y en campo de funcionarios de la SED y se realizó un video con un collage de dichas fotos, acompañado con un mensaje motivador por parte de la Secretaria, Dra. Bibiana Rincón. Reunión de comité de ética de la SED 7 mayo 7 y 18 de Junio. Publicación en la edición N° 21 de valores éticos.</t>
  </si>
  <si>
    <t xml:space="preserve">Se realizó la socialización a los servidores de la dependencia en el periodo comprendido de febrero a junio, a través de los medios virtuales disponibles como lo son correos electrónicos, grupos de WhatsApp de los mensajes éticos alusivos al valor de laTransparencia, la Justicia, el Respeto, la Diligencia y Servicio y Compromiso respectivamente. </t>
  </si>
  <si>
    <t>N/A</t>
  </si>
  <si>
    <t>Se ha realizado 1 reporte de avances de las acciones éticas.</t>
  </si>
  <si>
    <t>Se envío correo a talento humano reitereanto solicitud para toma de medidas preventivas para tener en cuenta para el próximo periodo de eveluacion.</t>
  </si>
  <si>
    <t>012020000675. Suministro de raciones industrializadas para la población beneficiada del programa de alimentación escolar en las jornadas  regular y única de acuerdo a los lineamientos del Programa de Alimentación Escolar en las instituciones educativas del distrito de barranquilla Grupo 3</t>
  </si>
  <si>
    <t>Se realizaran las adiciones y prorrogas a las que hubiere lugar. e realizo otrosi al contrato en virtud de la declaración de emergencia, y de las indicaciones y reglamentaciones impartidas por el gobierno nacional a traves de las circulares 006 y 007 de 2020 emitidas por la Unidad Administrativa Especial de Alimentación Escolar Alimentos para Aprender.</t>
  </si>
  <si>
    <t>012020000954. Suministro de meriendas para la población beneficiada del programa de alimentación escolar en las jornadas  regular y única de acuerdo a los lineamientos del Programa de Alimentación Escolar en las Instituciones Educativas del Distrito de Barranquilla</t>
  </si>
  <si>
    <t>NA</t>
  </si>
  <si>
    <t>Se realizaran las adiciones y prorrogas a las que hubiere lugar. Contrato suspendido en virtud de la emergencia declarada por el coronavirus</t>
  </si>
  <si>
    <t>012020000765.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1</t>
  </si>
  <si>
    <t>012020000766.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2</t>
  </si>
  <si>
    <t>012020000764. Suministro de raciones industrializadas para la población beneficiada del programa de alimentación escolar en las jornadas  regular y única de acuerdo a los lineamientos del Programa de Alimentación Escolar en las instituciones educativas del distrito de barranquilla Grupo 4</t>
  </si>
  <si>
    <t>LP-002-2021 GRUPO 3. Suministro de raciones industrializadas para la población beneficiada del programa de alimentación escolar en las jornadas  regular y única de acuerdo a los lineamientos del Programa de Alimentación Escolar en las instituciones educativas del distrito de barranquilla Grupo 3</t>
  </si>
  <si>
    <t>Se realizaran las adiciones y prorrogas a las que hubiere lugar</t>
  </si>
  <si>
    <t>LP-002-2021 GRUPO 1.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1</t>
  </si>
  <si>
    <t>LP-002-2021 GRUPO 2.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2</t>
  </si>
  <si>
    <t>LP-002-2021 GRUPO 4. Suministro de raciones industrializadas para la población beneficiada del programa de alimentación escolar en las jornadas  regular y única de acuerdo a los lineamientos del Programa de Alimentación Escolar en las instituciones educativas del distrito de barranquilla Grupo 4</t>
  </si>
  <si>
    <t>Durante el mes de abril se realizaron actividades en las que se acompaño a 15 instituciones. El mes de mayo y junio se suspenden las actividades por el paro nacional.</t>
  </si>
  <si>
    <t>Se suspende el proceso a causa del Paro Nacional</t>
  </si>
  <si>
    <t>705 Novedades ingresadas al sistema.Abril 248, Mayo 303, junio 154</t>
  </si>
  <si>
    <t>31 Traslados realizados.Abril 12, Mayo 15, Junio 4</t>
  </si>
  <si>
    <t>Abril 1 y junio 2</t>
  </si>
  <si>
    <t xml:space="preserve">Se liquidaron 6 nóminas de Salario (ICLD y SGP) </t>
  </si>
  <si>
    <t>Se elaboran 1.864 certificados.( Abril  555, Mayo 629, junio 680)</t>
  </si>
  <si>
    <t>Se elaboraron en Abri 252, mayo 185 y junio 202.</t>
  </si>
  <si>
    <t>1.069 Trámites de prestaciones sociales y economicas</t>
  </si>
  <si>
    <t>Se formularon en la plataforma MGA los proyectos correspondientes a la Secretaría Distrital de Educación hasta la vigencia 2023</t>
  </si>
  <si>
    <t>Se presentaron en la plataforma MGA los proyectos correspondientes a la Secretaría Distrital de Educación hasta la vigencia 2023</t>
  </si>
  <si>
    <t>Se diligenció y envió el segundo seguimiento al plan de acción</t>
  </si>
  <si>
    <t>Prestación del servicio público de educación a través de las Instituciones Educativas oficiales</t>
  </si>
  <si>
    <t>01/01/2021</t>
  </si>
  <si>
    <t>31/12/2021</t>
  </si>
  <si>
    <t>El seguimiento al POAIV por mes es así: abril 241, mayo 85 y junio 218  establecimientos educativos revisados</t>
  </si>
  <si>
    <t xml:space="preserve">En abril se recibieron 1466 BRQ
En mayo se recibieron 733 BRQ
En junio se recibieron 1088 BRQ para un total de 3287 requerimientos.       Se encuentran por responder de mayo:54 - jumio: 661 </t>
  </si>
  <si>
    <t>De los 715 requerimeintos por contestar, 714 se encuentran dentro de los tiempos de respuesta oprtuna.</t>
  </si>
  <si>
    <t>En abril se recibieron y expidieron 95
mayo 283
junio se recibieron 417 y atendidas 158 para un total de 795 refrendaciones, atendidas 536 y 259 por contestar, todas dentro de los teimpos establecidos para respuesta oportuna</t>
  </si>
  <si>
    <t>En abril se recibieron y expidieron 150
mayo 195
junio se recibieron 248 y atendidas 119 para un total de 593 certificados , atendidas 464 y  por contestar 129, todas dentro de los teimpos establecidos para respuesta oportuna</t>
  </si>
  <si>
    <t>En abril se recibieron y respondieron 3; mayo 5; junio se recibieron 6 y atendidas 3. para un total de 14 solicitudes, atendidas 11 y  por contestar 3, todas dentro de los teimpos establecidos para respuesta oportuna</t>
  </si>
  <si>
    <t>En abril se recibieron y respondieron 30 mayo 2,  junio se recibieron 14 y atendidas 6 para un total de 46 solicitudes, atendidas 38 y  por contestar 6, todas dentro de los teimpos establecidos para respuesta oportuna</t>
  </si>
  <si>
    <t>Se recibieron y atendieron 77 quejas en abril, 34 en mayo 20 y 23 en junio</t>
  </si>
  <si>
    <t>No se han detectado establecimientos para clausura</t>
  </si>
  <si>
    <t>En abril se recibieron y respondieron 7 recursos de reposición,  mayo 18 ,  junio se recibieron 7  para un total de 32 recursos de reposicion.</t>
  </si>
  <si>
    <t>En abril se emitió la  Circular No 00032-2021 - Continuacion suspension alternancia; en mayo la  Circular No.00026-2021: Reanudación actividades académicas -modalidad de alternancia y la Circular No.00038-2021: Ceremonias de grado con presencialidad 2021 y en junio la Circular No.00044-2021: Orientaciones para un retorno con presencialidad y la   Circular No.00039-2021: Solicitud de Certificaciones Académicos de EE cerrados</t>
  </si>
  <si>
    <t>Se creó un grupo de difusión donde se comparte el instructivo para realizar la radicación virtual al SAC.  También se incluyó en las circulares arriba señaladas las indicaciones para la radicación.</t>
  </si>
  <si>
    <t>En mayo se realizaron 12 visitas de verificación a establecimientos educativos privados  para la implementación del esquema de alternancia y 1 ETDH En junio a 29 privados formales y 8 ETDH.</t>
  </si>
  <si>
    <t>No se realizaron sanciones, se está en el debido proceso.</t>
  </si>
  <si>
    <t>Las fechas establecidas para la presentación de los informes semestrales no corresponden a este primer trimestre.</t>
  </si>
  <si>
    <t>Convenio Macro 1062 de 2015 (suscrito entre el MEN y el Munincipio de Barranquilla)
Obejtivo: Anuar espuerzos para el desarrollo de las gestiones necesarias que posibiliten el cumplimiento del plan nacional de infraestructura educativa en el marco de la politica publica de jornada unica</t>
  </si>
  <si>
    <t>Suspendido</t>
  </si>
  <si>
    <t>Ejecución De Estudios, Diseños, Construcción Y Puesta En Funcionamiento De Un Colegio Y Un Centro De Desarrollo Infantil – Cdi Ubicados En La Urbanizacion Las Gardenias II En El Distrito De Barranquilla, Departamento Del Atlántico.</t>
  </si>
  <si>
    <t>Proyecto cancelado</t>
  </si>
  <si>
    <t>38% (resultados de clasificacion 2020 publicados en febrero de 2021)</t>
  </si>
  <si>
    <t>148 IED</t>
  </si>
  <si>
    <t>ESTA ACTIVIDAD INICIA A PARTIR DEL TERCER TRIMESTRE DEL 2021</t>
  </si>
  <si>
    <t>EN PROCESO CONTRACTUAL</t>
  </si>
  <si>
    <t>Inicia en el segundo semestre de 2021</t>
  </si>
  <si>
    <t>CONTRATAR LA PRESTACIÓN DE SERVICIOS DE APOYO A LA GESTIÓN A LA SECRETARIA DISTRITAL DE EDUCACIÓN PARA ACOMPAÑAR A LAS INSTITUCIONES EDUCATIVAS FOCALIZADAS EN EL MEJORAMIENTO DE LAS COMPETENCIAS BASICAS</t>
  </si>
  <si>
    <t>148 IED Implementan la metodologia de matematicas didacticas, 
sin embargo el acompañamiento formativo a estas IED en la implementación de la metodologia, inicia en el tercer trimestre del año</t>
  </si>
  <si>
    <t>AUNAR ESFUERZOS Y RECURSOS PARA FORMACIÓN DOCENTE PARA LA IMPLEMENTACIÓN DE MODELOS FLEXIBLES, BRÚJULA Y ACELERACIÓN DEL  APRENDIZAJE PARA LA ATENCIÓN A POBLACIÓN EN EXTRA EDAD EN EL DISTRITO DE BARRANQUILLA</t>
  </si>
  <si>
    <t xml:space="preserve">PRESTACIÓN DE SERVICIOS DE APOYO A LA GESTIÓN DE LA SECRETARIA DISTRITAL DE EDUCACIÓN EN EL DESARROLLO DE ESTRATEGIAS PARA LA PREVENCIÓN DEL EMBARAZO EN ADOLESCENTES </t>
  </si>
  <si>
    <t>"PRESTACION DE SERVICIOS PROFESIONALES PARA EL ACOMPAÑAMIENTO A LA SECRETARIA DISTRITAL DE EDUCACION EN EL PROGRAMA DE BILINGUISMO DE LAS INSTITUCIONES EDUCATIVAS FOCALIZADAS EN EL DISTRITO DE BARRANQUILLA</t>
  </si>
  <si>
    <t xml:space="preserve">Se contrataron 19 personas para conformar el equipo de mentores del programa de Bilinguismo, todo con el mismo objeto, valor, fecha de inicio y terminación del contrato </t>
  </si>
  <si>
    <t xml:space="preserve">
CONTRATO INTERADMINISTRATIVO PARA FORTALECER LA EDUCACIÓN MEDIA, A TRAVÉS DEL MEJORAMIENTO DE LAS COMPETENCIAS BÁSICAS A LOS JÓVENES DE GRADO 10 Y 11, PERTENECIENTES A LAS INSTITUCIONES EDUCATIVAS OFICIALES DEL DISTRITO DE EDUCACIÓN MEDIA, Y EL DESARROLLO DE UN COMPONENTE ESPECIFICO DE UN PROGRAMA TÉCNICO LABORAL POR COMPETENCIAS PARA FACILITAR EL TRÁNSITO A LA EDUCACIÓN SUPERIOR, EN EL MARCO DEL PROYECTO FORTALECIMIENTO Y CONTINUIDAD DE LA DOBLE TITULACIÓN</t>
  </si>
  <si>
    <t>PRESTACIÓN DE SERVICIOS DE APOYO A LA GESTIÓN PARA FORMAR EN EL CICLO DE EDUCACIÓN SUPERIOR TÉCNICA LABORAL O TÉCNICA PROFESIONAL A JÓVENES PERTENECIENTES A LAS INSTITUCIONES EDUCATIVAS OFICIALES DEL DISTRITO DE BARRANQUILLA EN EL MARCO DEL PROYECTO FORTALECIMIENTO Y CONTINUIDAD DE LA DOBLE TITULACIÓN</t>
  </si>
  <si>
    <t>PRESTACION DE SERVICIO DE APOYO A LA GESTION PARA 
FORMAR EN EL CICLO DE EDUCACION SUPERIOR TECNICA 
LABORAL O TECNICA PROFESIONAL A JOVENES 
PERTENECIENTES A LAS INSTITUCIONES EDUCATIVAS OFICIALES 
DEL DISTRITO DE BARRANQUILLA EN EL MARCO DEL PROYECTO 
DE FORTALECIMIENTO Y CONTINUIDAD DE LA DOBLE TITULACION.</t>
  </si>
  <si>
    <t>PRESTACION DE SERVICIO DE APOYO A LA GESTION PARA FORMAR EN EL CICLO DE EDUCACION SUPERIOR TECNICA LABORAL O TECNICA PROFESIONAL A JOVENES PERTENECIENTES A LAS INSTITUCIONES EDUCATIVAS OFICIALES DEL DISTRITO DE BARRANQUILLA EN EL MARCO DEL PROYECTO DE FORTALECIMIENTO Y CONTINUIDAD DE LA DOBLE TITULACION.</t>
  </si>
  <si>
    <t>Objetivo: Construcción De La Fase 1 De La Institución Educativa Nuevo Bosque En La Ciudad De Barranquilla"</t>
  </si>
  <si>
    <t>SUMINISTRO DE HERRAMIENTAS PEDAGOGICAS QUE CONTRIBUYEN AL MEJORAMIENTO DE LA CALIDAD DE LA EDUCACION DIRIGIDA A ESTUDIANTES DE LAS INSTITUCIONES EDUCATIVAS DEL DISTRITO DE BARRANQUILLA</t>
  </si>
  <si>
    <t>PRESTACION DE SERVICIOS DE APOYO A LA GESTIÓN A LA SECRETARIA DISTRITAL DE EDUCACIÓN PARA REFORZAR CONTENIDOS CORRESPONDIENTES A LOS COMPONENTES Y COMPENTENCIAS DE LAS AREAS EVALUADAS POR EL ICFES EN LAS PRUEBAS SABER 11º</t>
  </si>
  <si>
    <t>PRESTACIÓN DE SERVICIO DE APOYO A LA GESTIÓN QUE BRINDE SOPORTE AL FUNCIONAMIENTO Y EJECUCIÓN DE LOS DIFERENTES PROYECTOS MISIONALES DE LA SECRETARIA DISTRITAL DE EDUCACIÓN DE BARRANQUILLA.</t>
  </si>
  <si>
    <t xml:space="preserve">Según indicaciones de la Alcaldía se aplicó en el mes de Mayo la Encuesta de Percepción Ética, obteniendo con el apoyo del Comité de Ética una participación de 224 funcionarios en la Secretaría de Educación. Se llevó a cabo también Charla virtual sobre Conflicto de Intereses el 13 de Mayo de 2021, con la participación de los Promotores Éticos. </t>
  </si>
  <si>
    <t>Se ha asistido a las 6 reuniones convocadas por control interno de gestión en el componente ético: enero 14, febrero 4, Marzo 4, abril 8, mayo 6 y junio 3 respectivamente</t>
  </si>
  <si>
    <t>Se han recibido en total 21.311 PQR vía web en el año.  con un porcentaje de cumplimiento de 97%</t>
  </si>
  <si>
    <r>
      <rPr>
        <b/>
        <sz val="12"/>
        <rFont val="Arial"/>
        <family val="2"/>
      </rPr>
      <t>Abril :</t>
    </r>
    <r>
      <rPr>
        <sz val="12"/>
        <rFont val="Arial"/>
        <family val="2"/>
      </rPr>
      <t xml:space="preserve"> PRIVADOS 61
ETDH  30
OFICIALES 1                                         
</t>
    </r>
    <r>
      <rPr>
        <b/>
        <sz val="12"/>
        <rFont val="Arial"/>
        <family val="2"/>
      </rPr>
      <t xml:space="preserve">Mayo: </t>
    </r>
    <r>
      <rPr>
        <sz val="12"/>
        <rFont val="Arial"/>
        <family val="2"/>
      </rPr>
      <t xml:space="preserve">PRIVADOS 27
ETDH 45
OFICIALES 2                                                  </t>
    </r>
    <r>
      <rPr>
        <b/>
        <sz val="12"/>
        <rFont val="Arial"/>
        <family val="2"/>
      </rPr>
      <t>Junio</t>
    </r>
    <r>
      <rPr>
        <sz val="12"/>
        <rFont val="Arial"/>
        <family val="2"/>
      </rPr>
      <t>: PRIVADOS 35
ETDH  66
OFICIALES 0</t>
    </r>
  </si>
  <si>
    <t>los solicitude no resueltas se deben a componentes solicitados al área de gerencia de sistemas de la alcaldía</t>
  </si>
  <si>
    <t>Plan de mantenimiento creado para el segundo semestre del 2021</t>
  </si>
  <si>
    <t>la ejecución del plan de mantenimiento esta programado para empezar en el mes de agosto de 2021</t>
  </si>
  <si>
    <t>Todas las solicitudes fueron atendidas</t>
  </si>
  <si>
    <t>Difusiones de correos enviadas a todos los interesados</t>
  </si>
  <si>
    <t>Se han realizado tres desarrollos de software y mantenimientos, atendienteo en 100% todas las solicitudes</t>
  </si>
  <si>
    <t>44.501 estudiantes beneficiados con la jornada única</t>
  </si>
  <si>
    <t>Reportar las novedades del personal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</si>
</sst>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1" formatCode="_-* #,##0_-;\-* #,##0_-;_-* &quot;-&quot;_-;_-@_-"/>
    <numFmt numFmtId="164" formatCode="_-\$* #,##0_-;&quot;-$&quot;* #,##0_-;_-\$* \-_-;_-@_-"/>
    <numFmt numFmtId="165" formatCode="0;[Red]0"/>
    <numFmt numFmtId="166" formatCode="[$ $]#,##0"/>
    <numFmt numFmtId="167" formatCode="dd/mm/yy"/>
    <numFmt numFmtId="168" formatCode="d/m/yy"/>
    <numFmt numFmtId="169" formatCode="&quot;$&quot;#,##0"/>
    <numFmt numFmtId="170" formatCode="&quot;$&quot;\ #,##0"/>
  </numFmts>
  <fonts count="29">
    <font>
      <sz val="10"/>
      <name val="Arial"/>
    </font>
    <font>
      <sz val="10"/>
      <name val="Arial"/>
      <family val="2"/>
    </font>
    <font>
      <sz val="11"/>
      <name val="Arial Narrow"/>
      <family val="2"/>
    </font>
    <font>
      <sz val="10"/>
      <name val="Arial"/>
      <family val="2"/>
    </font>
    <font>
      <sz val="12"/>
      <name val="Arial Narrow"/>
      <family val="2"/>
    </font>
    <font>
      <b/>
      <sz val="12"/>
      <name val="Arial Narrow"/>
      <family val="2"/>
    </font>
    <font>
      <sz val="10"/>
      <name val="Arial"/>
      <family val="2"/>
    </font>
    <font>
      <b/>
      <sz val="13"/>
      <name val="Arial Narrow"/>
      <family val="2"/>
    </font>
    <font>
      <sz val="13"/>
      <name val="Arial Narrow"/>
      <family val="2"/>
    </font>
    <font>
      <sz val="13"/>
      <color theme="1"/>
      <name val="Arial Narrow"/>
      <family val="2"/>
    </font>
    <font>
      <sz val="13"/>
      <name val="Arial"/>
      <family val="2"/>
    </font>
    <font>
      <sz val="13"/>
      <color rgb="FF000000"/>
      <name val="Arial Narrow"/>
      <family val="2"/>
    </font>
    <font>
      <sz val="12"/>
      <name val="Arial"/>
      <family val="2"/>
    </font>
    <font>
      <sz val="12"/>
      <color rgb="FF000000"/>
      <name val="Arial"/>
      <family val="2"/>
    </font>
    <font>
      <sz val="12"/>
      <color theme="1"/>
      <name val="Arial"/>
      <family val="2"/>
    </font>
    <font>
      <sz val="12"/>
      <color rgb="FF000000"/>
      <name val="Arial Narrow"/>
      <family val="2"/>
    </font>
    <font>
      <b/>
      <sz val="12"/>
      <color rgb="FFFF0000"/>
      <name val="Arial"/>
      <family val="2"/>
    </font>
    <font>
      <sz val="13"/>
      <color theme="1"/>
      <name val="Arial"/>
      <family val="2"/>
    </font>
    <font>
      <b/>
      <sz val="13"/>
      <name val="Arial"/>
      <family val="2"/>
    </font>
    <font>
      <b/>
      <sz val="13"/>
      <color theme="1"/>
      <name val="Arial"/>
      <family val="2"/>
    </font>
    <font>
      <sz val="10"/>
      <name val="Arial"/>
      <family val="2"/>
    </font>
    <font>
      <sz val="12"/>
      <color theme="1"/>
      <name val="Arial Narrow"/>
      <family val="2"/>
    </font>
    <font>
      <sz val="13"/>
      <color rgb="FFFF0000"/>
      <name val="Arial Narrow"/>
      <family val="2"/>
    </font>
    <font>
      <sz val="13"/>
      <color rgb="FF000000"/>
      <name val="Calibri"/>
      <family val="2"/>
    </font>
    <font>
      <sz val="13"/>
      <color theme="1"/>
      <name val="Calibri"/>
      <family val="2"/>
    </font>
    <font>
      <sz val="10"/>
      <color rgb="FF000000"/>
      <name val="Tahoma"/>
      <family val="2"/>
    </font>
    <font>
      <b/>
      <sz val="10"/>
      <color rgb="FF000000"/>
      <name val="Tahoma"/>
      <family val="2"/>
    </font>
    <font>
      <b/>
      <sz val="12"/>
      <color rgb="FFFF0000"/>
      <name val="Arial Narrow"/>
      <family val="2"/>
    </font>
    <font>
      <b/>
      <sz val="12"/>
      <name val="Arial"/>
      <family val="2"/>
    </font>
  </fonts>
  <fills count="14">
    <fill>
      <patternFill patternType="none"/>
    </fill>
    <fill>
      <patternFill patternType="gray125"/>
    </fill>
    <fill>
      <patternFill patternType="solid">
        <fgColor indexed="9"/>
        <bgColor indexed="26"/>
      </patternFill>
    </fill>
    <fill>
      <patternFill patternType="solid">
        <fgColor indexed="17"/>
        <bgColor indexed="21"/>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theme="0"/>
      </patternFill>
    </fill>
    <fill>
      <patternFill patternType="solid">
        <fgColor theme="2"/>
        <bgColor theme="0"/>
      </patternFill>
    </fill>
    <fill>
      <patternFill patternType="solid">
        <fgColor theme="4" tint="0.59999389629810485"/>
        <bgColor indexed="64"/>
      </patternFill>
    </fill>
    <fill>
      <patternFill patternType="solid">
        <fgColor rgb="FF00B0F0"/>
        <bgColor rgb="FF00B0F0"/>
      </patternFill>
    </fill>
    <fill>
      <patternFill patternType="solid">
        <fgColor rgb="FF00B0F0"/>
        <bgColor indexed="64"/>
      </patternFill>
    </fill>
    <fill>
      <patternFill patternType="solid">
        <fgColor theme="0"/>
        <bgColor rgb="FFFFFFFF"/>
      </patternFill>
    </fill>
  </fills>
  <borders count="49">
    <border>
      <left/>
      <right/>
      <top/>
      <bottom/>
      <diagonal/>
    </border>
    <border>
      <left style="thin">
        <color indexed="63"/>
      </left>
      <right style="thin">
        <color indexed="63"/>
      </right>
      <top style="thin">
        <color indexed="63"/>
      </top>
      <bottom style="thin">
        <color indexed="63"/>
      </bottom>
      <diagonal/>
    </border>
    <border>
      <left style="double">
        <color indexed="63"/>
      </left>
      <right/>
      <top style="double">
        <color indexed="63"/>
      </top>
      <bottom/>
      <diagonal/>
    </border>
    <border>
      <left/>
      <right/>
      <top style="double">
        <color indexed="63"/>
      </top>
      <bottom/>
      <diagonal/>
    </border>
    <border>
      <left/>
      <right style="double">
        <color indexed="63"/>
      </right>
      <top style="double">
        <color indexed="63"/>
      </top>
      <bottom/>
      <diagonal/>
    </border>
    <border>
      <left style="double">
        <color indexed="63"/>
      </left>
      <right/>
      <top/>
      <bottom/>
      <diagonal/>
    </border>
    <border>
      <left/>
      <right style="double">
        <color indexed="63"/>
      </right>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bottom/>
      <diagonal/>
    </border>
    <border>
      <left style="thin">
        <color rgb="FF000000"/>
      </left>
      <right style="thin">
        <color rgb="FF000000"/>
      </right>
      <top style="thin">
        <color rgb="FF000000"/>
      </top>
      <bottom style="thin">
        <color rgb="FF000000"/>
      </bottom>
      <diagonal/>
    </border>
    <border>
      <left style="thin">
        <color rgb="FF4C4C4C"/>
      </left>
      <right style="thin">
        <color rgb="FF4C4C4C"/>
      </right>
      <top style="thin">
        <color rgb="FF4C4C4C"/>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4C4C4C"/>
      </left>
      <right style="thin">
        <color rgb="FF4C4C4C"/>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s>
  <cellStyleXfs count="7">
    <xf numFmtId="0" fontId="0" fillId="0" borderId="0"/>
    <xf numFmtId="164" fontId="3" fillId="0" borderId="0" applyFill="0" applyBorder="0" applyAlignment="0" applyProtection="0"/>
    <xf numFmtId="0" fontId="3" fillId="0" borderId="0"/>
    <xf numFmtId="0" fontId="1" fillId="0" borderId="0"/>
    <xf numFmtId="9" fontId="6" fillId="0" borderId="0" applyFont="0" applyFill="0" applyBorder="0" applyAlignment="0" applyProtection="0"/>
    <xf numFmtId="42" fontId="6" fillId="0" borderId="0" applyFont="0" applyFill="0" applyBorder="0" applyAlignment="0" applyProtection="0"/>
    <xf numFmtId="41" fontId="20" fillId="0" borderId="0" applyFont="0" applyFill="0" applyBorder="0" applyAlignment="0" applyProtection="0"/>
  </cellStyleXfs>
  <cellXfs count="433">
    <xf numFmtId="0" fontId="0" fillId="0" borderId="0" xfId="0"/>
    <xf numFmtId="0" fontId="4" fillId="0" borderId="5" xfId="0" applyFont="1" applyBorder="1" applyAlignment="1">
      <alignment horizontal="left"/>
    </xf>
    <xf numFmtId="0" fontId="4" fillId="0" borderId="6" xfId="0" applyFont="1" applyBorder="1" applyAlignment="1">
      <alignment horizontal="left" vertical="center"/>
    </xf>
    <xf numFmtId="0" fontId="4" fillId="0" borderId="0" xfId="0" applyFont="1" applyAlignment="1">
      <alignment horizontal="left"/>
    </xf>
    <xf numFmtId="0" fontId="4" fillId="3" borderId="8" xfId="0" applyFont="1" applyFill="1" applyBorder="1" applyAlignment="1" applyProtection="1">
      <alignment horizontal="justify" vertical="center" wrapText="1"/>
      <protection locked="0"/>
    </xf>
    <xf numFmtId="0" fontId="4" fillId="3" borderId="15" xfId="0" applyFont="1" applyFill="1" applyBorder="1" applyAlignment="1" applyProtection="1">
      <alignment horizontal="justify" vertical="center" wrapText="1"/>
      <protection locked="0"/>
    </xf>
    <xf numFmtId="0" fontId="5" fillId="3" borderId="8" xfId="0" applyFont="1" applyFill="1" applyBorder="1" applyAlignment="1" applyProtection="1">
      <alignment horizontal="left" vertical="center" wrapText="1"/>
      <protection locked="0"/>
    </xf>
    <xf numFmtId="0" fontId="9" fillId="4" borderId="9" xfId="0" applyFont="1" applyFill="1" applyBorder="1" applyAlignment="1">
      <alignment horizontal="left" vertical="center" wrapText="1"/>
    </xf>
    <xf numFmtId="1" fontId="8" fillId="0" borderId="9" xfId="0" applyNumberFormat="1" applyFont="1" applyBorder="1" applyAlignment="1">
      <alignment horizontal="center" vertical="center" wrapText="1"/>
    </xf>
    <xf numFmtId="0" fontId="8" fillId="0" borderId="9" xfId="0" applyFont="1" applyBorder="1" applyAlignment="1" applyProtection="1">
      <alignment vertical="center" wrapText="1"/>
      <protection locked="0"/>
    </xf>
    <xf numFmtId="0" fontId="8" fillId="0" borderId="9" xfId="3" applyFont="1" applyBorder="1" applyAlignment="1" applyProtection="1">
      <alignment horizontal="left" vertical="center" wrapText="1"/>
      <protection locked="0"/>
    </xf>
    <xf numFmtId="0" fontId="9" fillId="8" borderId="9" xfId="0" applyFont="1" applyFill="1" applyBorder="1" applyAlignment="1">
      <alignment horizontal="left" vertical="center" wrapText="1"/>
    </xf>
    <xf numFmtId="0" fontId="4" fillId="0" borderId="9" xfId="0" applyFont="1" applyFill="1" applyBorder="1" applyAlignment="1" applyProtection="1">
      <alignment horizontal="justify" vertical="center" wrapText="1"/>
      <protection locked="0"/>
    </xf>
    <xf numFmtId="17" fontId="4" fillId="0" borderId="9" xfId="0" applyNumberFormat="1" applyFont="1" applyFill="1" applyBorder="1" applyAlignment="1">
      <alignment horizontal="center" vertical="center" wrapText="1"/>
    </xf>
    <xf numFmtId="17" fontId="14" fillId="0" borderId="9" xfId="0" applyNumberFormat="1" applyFont="1" applyBorder="1" applyAlignment="1">
      <alignment horizontal="center" vertical="center" wrapText="1"/>
    </xf>
    <xf numFmtId="0" fontId="12" fillId="0" borderId="9" xfId="0" applyFont="1" applyBorder="1" applyAlignment="1">
      <alignment horizontal="left" vertical="center" wrapText="1" indent="1"/>
    </xf>
    <xf numFmtId="0" fontId="12" fillId="0" borderId="9" xfId="0" applyFont="1" applyBorder="1" applyAlignment="1" applyProtection="1">
      <alignment horizontal="left" vertical="center" wrapText="1" indent="1"/>
      <protection locked="0"/>
    </xf>
    <xf numFmtId="0" fontId="12" fillId="0" borderId="9" xfId="0" applyFont="1" applyBorder="1" applyAlignment="1" applyProtection="1">
      <alignment vertical="center" wrapText="1"/>
      <protection locked="0"/>
    </xf>
    <xf numFmtId="0" fontId="12" fillId="4" borderId="9" xfId="0" applyFont="1" applyFill="1" applyBorder="1" applyAlignment="1" applyProtection="1">
      <alignment horizontal="left" vertical="top" wrapText="1"/>
      <protection locked="0"/>
    </xf>
    <xf numFmtId="0" fontId="4" fillId="0" borderId="9" xfId="0" applyFont="1" applyFill="1" applyBorder="1" applyAlignment="1" applyProtection="1">
      <alignment vertical="top" wrapText="1"/>
      <protection locked="0"/>
    </xf>
    <xf numFmtId="0" fontId="4" fillId="4" borderId="9" xfId="0" applyFont="1" applyFill="1" applyBorder="1" applyAlignment="1" applyProtection="1">
      <alignment horizontal="left" vertical="top" wrapText="1" indent="1"/>
      <protection locked="0"/>
    </xf>
    <xf numFmtId="17" fontId="12" fillId="0" borderId="9" xfId="0" applyNumberFormat="1" applyFont="1" applyBorder="1" applyAlignment="1" applyProtection="1">
      <alignment horizontal="center" vertical="center" wrapText="1"/>
      <protection locked="0"/>
    </xf>
    <xf numFmtId="165" fontId="4" fillId="0" borderId="9" xfId="3" applyNumberFormat="1" applyFont="1" applyFill="1" applyBorder="1" applyAlignment="1" applyProtection="1">
      <alignment horizontal="left" vertical="top" wrapText="1" indent="1"/>
      <protection locked="0"/>
    </xf>
    <xf numFmtId="165" fontId="4" fillId="4" borderId="9" xfId="3" applyNumberFormat="1" applyFont="1" applyFill="1" applyBorder="1" applyAlignment="1" applyProtection="1">
      <alignment horizontal="left" vertical="top" wrapText="1" indent="1"/>
      <protection locked="0"/>
    </xf>
    <xf numFmtId="0" fontId="12" fillId="0" borderId="9" xfId="0" applyFont="1" applyBorder="1" applyAlignment="1">
      <alignment horizontal="left" vertical="center" wrapText="1"/>
    </xf>
    <xf numFmtId="0" fontId="4" fillId="0" borderId="9" xfId="0" applyFont="1" applyBorder="1" applyAlignment="1">
      <alignment horizontal="left" vertical="center"/>
    </xf>
    <xf numFmtId="14" fontId="4" fillId="0" borderId="9" xfId="0" applyNumberFormat="1" applyFont="1" applyBorder="1" applyAlignment="1" applyProtection="1">
      <alignment horizontal="center" vertical="center" wrapText="1"/>
      <protection locked="0"/>
    </xf>
    <xf numFmtId="14" fontId="4" fillId="4" borderId="9" xfId="3" applyNumberFormat="1" applyFont="1" applyFill="1" applyBorder="1" applyAlignment="1" applyProtection="1">
      <alignment horizontal="center" vertical="center" wrapText="1"/>
      <protection locked="0"/>
    </xf>
    <xf numFmtId="14" fontId="4" fillId="0" borderId="9"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12" fillId="0" borderId="9" xfId="0" applyFont="1" applyBorder="1" applyAlignment="1" applyProtection="1">
      <alignment horizontal="left" vertical="top" wrapText="1"/>
      <protection locked="0"/>
    </xf>
    <xf numFmtId="0" fontId="12" fillId="4" borderId="9" xfId="0" applyFont="1" applyFill="1" applyBorder="1" applyAlignment="1" applyProtection="1">
      <alignment vertical="center" wrapText="1"/>
      <protection locked="0"/>
    </xf>
    <xf numFmtId="0" fontId="12" fillId="0" borderId="9" xfId="0" applyFont="1" applyBorder="1" applyAlignment="1">
      <alignment vertical="center" wrapText="1"/>
    </xf>
    <xf numFmtId="0" fontId="12" fillId="0" borderId="9" xfId="0" applyFont="1" applyBorder="1" applyAlignment="1" applyProtection="1">
      <alignment vertical="top" wrapText="1"/>
      <protection locked="0"/>
    </xf>
    <xf numFmtId="0" fontId="12" fillId="0" borderId="9" xfId="0" applyFont="1" applyBorder="1" applyAlignment="1">
      <alignment horizontal="left" wrapText="1"/>
    </xf>
    <xf numFmtId="0" fontId="12" fillId="4" borderId="9" xfId="0" applyFont="1" applyFill="1" applyBorder="1" applyAlignment="1" applyProtection="1">
      <alignment horizontal="justify" vertical="center"/>
      <protection locked="0"/>
    </xf>
    <xf numFmtId="0" fontId="13" fillId="0" borderId="9" xfId="3" applyFont="1" applyBorder="1" applyAlignment="1">
      <alignment horizontal="center" vertical="center" wrapText="1"/>
    </xf>
    <xf numFmtId="0" fontId="16" fillId="4" borderId="9" xfId="3"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0" borderId="9" xfId="0" applyFont="1" applyBorder="1" applyAlignment="1" applyProtection="1">
      <alignment horizontal="center" vertical="center" wrapText="1"/>
      <protection locked="0"/>
    </xf>
    <xf numFmtId="9" fontId="8" fillId="0" borderId="9" xfId="0" applyNumberFormat="1" applyFont="1" applyBorder="1" applyAlignment="1">
      <alignment horizontal="center" vertical="center" wrapText="1"/>
    </xf>
    <xf numFmtId="0" fontId="8" fillId="0" borderId="9" xfId="0" applyFont="1" applyBorder="1" applyAlignment="1">
      <alignment horizontal="center" vertical="center"/>
    </xf>
    <xf numFmtId="14" fontId="9" fillId="4" borderId="9" xfId="0" applyNumberFormat="1" applyFont="1" applyFill="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3" borderId="8" xfId="0" applyFont="1" applyFill="1" applyBorder="1" applyAlignment="1" applyProtection="1">
      <alignment horizontal="left" vertical="center" wrapText="1"/>
      <protection locked="0"/>
    </xf>
    <xf numFmtId="9" fontId="4" fillId="0" borderId="0" xfId="0" applyNumberFormat="1" applyFont="1" applyAlignment="1">
      <alignment horizontal="center" vertical="center"/>
    </xf>
    <xf numFmtId="9" fontId="4" fillId="0" borderId="9" xfId="0" applyNumberFormat="1" applyFont="1" applyBorder="1" applyAlignment="1">
      <alignment horizontal="center" vertical="center"/>
    </xf>
    <xf numFmtId="9" fontId="4" fillId="0" borderId="9" xfId="0" applyNumberFormat="1"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8" xfId="3" applyFont="1" applyFill="1" applyBorder="1" applyAlignment="1">
      <alignment horizontal="center" vertical="center" wrapText="1"/>
    </xf>
    <xf numFmtId="0" fontId="5" fillId="12" borderId="8" xfId="0" applyFont="1" applyFill="1" applyBorder="1" applyAlignment="1">
      <alignment horizontal="center" vertical="center" wrapText="1"/>
    </xf>
    <xf numFmtId="14" fontId="12" fillId="0" borderId="9" xfId="0" applyNumberFormat="1" applyFont="1" applyFill="1" applyBorder="1" applyAlignment="1">
      <alignment horizontal="center" vertical="center" wrapText="1"/>
    </xf>
    <xf numFmtId="9" fontId="13"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12" fillId="0" borderId="9" xfId="0" applyFont="1" applyBorder="1" applyAlignment="1">
      <alignment horizontal="left" vertical="center"/>
    </xf>
    <xf numFmtId="14" fontId="12" fillId="0" borderId="9" xfId="0" applyNumberFormat="1" applyFont="1" applyBorder="1" applyAlignment="1">
      <alignment horizontal="center" vertical="center" wrapText="1"/>
    </xf>
    <xf numFmtId="0" fontId="12" fillId="0" borderId="9" xfId="0" applyFont="1" applyFill="1" applyBorder="1" applyAlignment="1" applyProtection="1">
      <alignment horizontal="center" vertical="center" wrapText="1"/>
      <protection locked="0"/>
    </xf>
    <xf numFmtId="0" fontId="12" fillId="0" borderId="9" xfId="0" applyFont="1" applyFill="1" applyBorder="1" applyAlignment="1">
      <alignment horizontal="left" vertical="center"/>
    </xf>
    <xf numFmtId="9" fontId="12" fillId="0" borderId="9" xfId="0" applyNumberFormat="1" applyFont="1" applyBorder="1" applyAlignment="1" applyProtection="1">
      <alignment horizontal="center" vertical="center" wrapText="1"/>
      <protection locked="0"/>
    </xf>
    <xf numFmtId="0" fontId="4" fillId="0" borderId="9" xfId="0" applyFont="1" applyBorder="1" applyAlignment="1">
      <alignment horizontal="left" vertical="center" wrapText="1"/>
    </xf>
    <xf numFmtId="0" fontId="4" fillId="0" borderId="9" xfId="0" applyFont="1" applyFill="1" applyBorder="1" applyAlignment="1">
      <alignment horizontal="left" vertical="center"/>
    </xf>
    <xf numFmtId="0" fontId="12" fillId="0" borderId="9" xfId="0" applyFont="1" applyFill="1" applyBorder="1" applyAlignment="1">
      <alignment horizontal="left" vertical="center" wrapText="1"/>
    </xf>
    <xf numFmtId="0" fontId="11" fillId="0" borderId="9" xfId="0" applyFont="1" applyBorder="1" applyAlignment="1">
      <alignment horizontal="left" vertical="center" wrapText="1"/>
    </xf>
    <xf numFmtId="0" fontId="11" fillId="8" borderId="9" xfId="0" applyFont="1" applyFill="1" applyBorder="1" applyAlignment="1">
      <alignment horizontal="left" vertical="center" wrapText="1"/>
    </xf>
    <xf numFmtId="0" fontId="9" fillId="0" borderId="16" xfId="0" applyFont="1" applyFill="1" applyBorder="1" applyAlignment="1">
      <alignment horizontal="left" vertical="center" wrapText="1"/>
    </xf>
    <xf numFmtId="14" fontId="8" fillId="0" borderId="9" xfId="0" applyNumberFormat="1" applyFont="1" applyBorder="1" applyAlignment="1">
      <alignment horizontal="center" vertical="center"/>
    </xf>
    <xf numFmtId="0" fontId="4" fillId="0" borderId="9" xfId="0" applyFont="1" applyFill="1" applyBorder="1" applyAlignment="1">
      <alignment horizontal="left" vertical="center" wrapText="1"/>
    </xf>
    <xf numFmtId="17" fontId="9" fillId="4"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4" borderId="9" xfId="0" applyFont="1" applyFill="1" applyBorder="1" applyAlignment="1">
      <alignment horizontal="left" vertical="center" wrapText="1"/>
    </xf>
    <xf numFmtId="9" fontId="8" fillId="0" borderId="9" xfId="0" applyNumberFormat="1" applyFont="1" applyFill="1" applyBorder="1" applyAlignment="1">
      <alignment horizontal="center" vertical="center" wrapText="1"/>
    </xf>
    <xf numFmtId="9" fontId="8" fillId="0" borderId="9" xfId="4" applyFont="1" applyFill="1" applyBorder="1" applyAlignment="1">
      <alignment horizontal="center" vertical="center" wrapText="1"/>
    </xf>
    <xf numFmtId="9" fontId="8" fillId="4" borderId="9" xfId="0" applyNumberFormat="1" applyFont="1" applyFill="1" applyBorder="1" applyAlignment="1">
      <alignment horizontal="center" vertical="center" wrapText="1"/>
    </xf>
    <xf numFmtId="0" fontId="8" fillId="4" borderId="9" xfId="4" applyNumberFormat="1" applyFont="1" applyFill="1" applyBorder="1" applyAlignment="1">
      <alignment horizontal="center" vertical="center" wrapText="1"/>
    </xf>
    <xf numFmtId="0" fontId="9" fillId="0" borderId="24" xfId="0" applyFont="1" applyFill="1" applyBorder="1" applyAlignment="1">
      <alignment horizontal="left" vertical="center" wrapText="1"/>
    </xf>
    <xf numFmtId="0" fontId="8" fillId="0" borderId="37" xfId="3" applyFont="1" applyBorder="1" applyAlignment="1" applyProtection="1">
      <alignment horizontal="left" vertical="center" wrapText="1"/>
      <protection locked="0"/>
    </xf>
    <xf numFmtId="9" fontId="9" fillId="4" borderId="9" xfId="0" applyNumberFormat="1" applyFont="1" applyFill="1" applyBorder="1" applyAlignment="1">
      <alignment horizontal="center" vertical="center" wrapText="1"/>
    </xf>
    <xf numFmtId="9" fontId="8" fillId="4" borderId="14" xfId="0" applyNumberFormat="1" applyFont="1" applyFill="1" applyBorder="1" applyAlignment="1">
      <alignment horizontal="center" vertical="center" wrapText="1"/>
    </xf>
    <xf numFmtId="9" fontId="21" fillId="0" borderId="16" xfId="0" applyNumberFormat="1" applyFont="1" applyBorder="1" applyAlignment="1">
      <alignment horizontal="center" vertical="center"/>
    </xf>
    <xf numFmtId="9" fontId="21" fillId="0" borderId="44" xfId="0" applyNumberFormat="1"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9" fontId="9" fillId="0" borderId="16" xfId="0" applyNumberFormat="1" applyFont="1" applyBorder="1" applyAlignment="1">
      <alignment horizontal="center" vertical="center" wrapText="1"/>
    </xf>
    <xf numFmtId="167" fontId="9" fillId="0" borderId="16" xfId="0" applyNumberFormat="1" applyFont="1" applyBorder="1" applyAlignment="1">
      <alignment horizontal="center" vertical="center"/>
    </xf>
    <xf numFmtId="168" fontId="9" fillId="0" borderId="16" xfId="0" applyNumberFormat="1" applyFont="1" applyBorder="1" applyAlignment="1">
      <alignment horizontal="center" vertical="center"/>
    </xf>
    <xf numFmtId="9" fontId="17" fillId="0" borderId="16" xfId="0" applyNumberFormat="1" applyFont="1" applyBorder="1" applyAlignment="1">
      <alignment horizontal="center" vertical="center"/>
    </xf>
    <xf numFmtId="0" fontId="9" fillId="0" borderId="16" xfId="0" applyFont="1" applyBorder="1" applyAlignment="1">
      <alignment horizontal="left" vertical="center" wrapText="1"/>
    </xf>
    <xf numFmtId="0" fontId="8" fillId="0" borderId="9" xfId="0" applyFont="1" applyBorder="1" applyAlignment="1">
      <alignment horizontal="left" vertical="center" wrapText="1"/>
    </xf>
    <xf numFmtId="9" fontId="4" fillId="4" borderId="16" xfId="0" applyNumberFormat="1" applyFont="1" applyFill="1" applyBorder="1" applyAlignment="1">
      <alignment horizontal="center" vertical="center"/>
    </xf>
    <xf numFmtId="0" fontId="4" fillId="4" borderId="9" xfId="0" applyFont="1" applyFill="1" applyBorder="1" applyAlignment="1">
      <alignment horizontal="left" vertical="center" wrapText="1"/>
    </xf>
    <xf numFmtId="0" fontId="7" fillId="2" borderId="0" xfId="0" applyFont="1" applyFill="1" applyAlignment="1">
      <alignment horizontal="center" vertical="center"/>
    </xf>
    <xf numFmtId="0" fontId="18" fillId="5" borderId="8" xfId="0" applyFont="1" applyFill="1" applyBorder="1" applyAlignment="1">
      <alignment horizontal="center" vertical="center" wrapText="1"/>
    </xf>
    <xf numFmtId="165" fontId="8" fillId="6" borderId="9" xfId="0" applyNumberFormat="1" applyFont="1" applyFill="1" applyBorder="1" applyAlignment="1" applyProtection="1">
      <alignment horizontal="center" vertical="center" wrapText="1"/>
      <protection locked="0"/>
    </xf>
    <xf numFmtId="0" fontId="9" fillId="6"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9" fillId="4"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9" fillId="0" borderId="9" xfId="0" applyFont="1" applyBorder="1" applyAlignment="1">
      <alignment horizontal="left" vertical="center" wrapText="1"/>
    </xf>
    <xf numFmtId="0" fontId="9" fillId="4" borderId="14" xfId="0" applyFont="1" applyFill="1" applyBorder="1" applyAlignment="1">
      <alignment horizontal="left" vertical="center" wrapText="1"/>
    </xf>
    <xf numFmtId="0" fontId="8"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4" fillId="0" borderId="9" xfId="3" applyFont="1" applyBorder="1" applyAlignment="1" applyProtection="1">
      <alignment horizontal="center" vertical="center" wrapText="1"/>
      <protection locked="0"/>
    </xf>
    <xf numFmtId="0" fontId="12" fillId="4" borderId="9" xfId="0" applyFont="1" applyFill="1" applyBorder="1" applyAlignment="1" applyProtection="1">
      <alignment horizontal="left" vertical="center" wrapText="1"/>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horizontal="left" vertical="center"/>
    </xf>
    <xf numFmtId="0" fontId="7" fillId="0" borderId="3" xfId="0" applyFont="1" applyBorder="1" applyAlignment="1">
      <alignment horizontal="center" vertical="center"/>
    </xf>
    <xf numFmtId="0" fontId="7" fillId="2" borderId="4" xfId="0" applyFont="1" applyFill="1" applyBorder="1" applyAlignment="1">
      <alignment horizontal="center" vertical="center"/>
    </xf>
    <xf numFmtId="0" fontId="8" fillId="0" borderId="0" xfId="0" applyFont="1" applyAlignment="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0" borderId="0" xfId="0" applyFont="1" applyAlignment="1">
      <alignment horizontal="left" vertical="center"/>
    </xf>
    <xf numFmtId="0" fontId="7" fillId="2" borderId="0" xfId="0" applyFont="1" applyFill="1" applyAlignment="1">
      <alignment horizontal="left" vertical="center"/>
    </xf>
    <xf numFmtId="0" fontId="7" fillId="0" borderId="0" xfId="0" applyFont="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center" vertical="center"/>
    </xf>
    <xf numFmtId="0" fontId="8" fillId="2" borderId="6" xfId="0" applyFont="1" applyFill="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vertical="center"/>
    </xf>
    <xf numFmtId="0" fontId="8" fillId="0" borderId="5" xfId="0" applyFont="1" applyBorder="1" applyAlignment="1">
      <alignment vertical="center"/>
    </xf>
    <xf numFmtId="0" fontId="7" fillId="0" borderId="10" xfId="0" applyFont="1" applyBorder="1" applyAlignment="1">
      <alignment vertical="center"/>
    </xf>
    <xf numFmtId="0" fontId="8" fillId="0" borderId="11" xfId="0" applyFont="1" applyBorder="1" applyAlignment="1" applyProtection="1">
      <alignment vertical="center"/>
      <protection locked="0"/>
    </xf>
    <xf numFmtId="0" fontId="8" fillId="0" borderId="11" xfId="0" applyFont="1" applyBorder="1" applyAlignment="1">
      <alignment vertical="center"/>
    </xf>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8" fillId="0" borderId="11" xfId="0" applyFont="1" applyBorder="1" applyAlignment="1" applyProtection="1">
      <alignment horizontal="center" vertical="center"/>
      <protection locked="0"/>
    </xf>
    <xf numFmtId="0" fontId="8" fillId="0" borderId="7" xfId="0" applyFont="1" applyBorder="1" applyAlignment="1">
      <alignment horizontal="center" vertical="center"/>
    </xf>
    <xf numFmtId="0" fontId="8" fillId="0" borderId="0" xfId="0" applyFont="1" applyFill="1" applyAlignment="1">
      <alignment vertical="center"/>
    </xf>
    <xf numFmtId="0" fontId="22" fillId="0" borderId="0" xfId="0" applyFont="1" applyFill="1" applyAlignment="1">
      <alignment vertical="center"/>
    </xf>
    <xf numFmtId="0" fontId="10" fillId="0" borderId="9" xfId="0" applyFont="1" applyFill="1" applyBorder="1" applyAlignment="1">
      <alignment horizontal="center" vertical="center"/>
    </xf>
    <xf numFmtId="0" fontId="8" fillId="0" borderId="37" xfId="0" applyFont="1" applyFill="1" applyBorder="1" applyAlignment="1">
      <alignment horizontal="center" vertical="center"/>
    </xf>
    <xf numFmtId="0" fontId="8" fillId="10" borderId="9" xfId="0" applyFont="1" applyFill="1" applyBorder="1" applyAlignment="1">
      <alignment vertical="center"/>
    </xf>
    <xf numFmtId="0" fontId="8" fillId="10" borderId="9" xfId="0" applyFont="1" applyFill="1" applyBorder="1" applyAlignment="1">
      <alignment horizontal="left" vertical="center"/>
    </xf>
    <xf numFmtId="0" fontId="8" fillId="10" borderId="9" xfId="0" applyFont="1" applyFill="1" applyBorder="1" applyAlignment="1">
      <alignment horizontal="center" vertical="center"/>
    </xf>
    <xf numFmtId="0" fontId="8" fillId="10" borderId="39" xfId="0" applyFont="1" applyFill="1" applyBorder="1" applyAlignment="1">
      <alignment horizontal="center" vertical="center"/>
    </xf>
    <xf numFmtId="0" fontId="8" fillId="10" borderId="34" xfId="0" applyFont="1" applyFill="1" applyBorder="1" applyAlignment="1">
      <alignment horizontal="center" vertical="center"/>
    </xf>
    <xf numFmtId="0" fontId="8" fillId="0" borderId="14" xfId="0" applyFont="1" applyBorder="1" applyAlignment="1">
      <alignment horizontal="center" vertical="center"/>
    </xf>
    <xf numFmtId="0" fontId="8" fillId="0" borderId="37" xfId="0" applyFont="1" applyBorder="1" applyAlignment="1">
      <alignment horizontal="center" vertical="center"/>
    </xf>
    <xf numFmtId="9" fontId="9" fillId="4" borderId="9" xfId="4" applyFont="1" applyFill="1" applyBorder="1" applyAlignment="1">
      <alignment horizontal="center" vertical="center" wrapText="1"/>
    </xf>
    <xf numFmtId="15" fontId="9" fillId="4" borderId="9" xfId="0" applyNumberFormat="1" applyFont="1" applyFill="1" applyBorder="1" applyAlignment="1">
      <alignment horizontal="center" vertical="center" wrapText="1"/>
    </xf>
    <xf numFmtId="0" fontId="8" fillId="0" borderId="9" xfId="0" applyFont="1" applyBorder="1" applyAlignment="1">
      <alignment horizontal="center"/>
    </xf>
    <xf numFmtId="0" fontId="7" fillId="0" borderId="11" xfId="0" applyFont="1" applyBorder="1" applyAlignment="1">
      <alignment horizontal="center" vertical="center"/>
    </xf>
    <xf numFmtId="0" fontId="10" fillId="4" borderId="9" xfId="0" applyFont="1" applyFill="1" applyBorder="1" applyAlignment="1">
      <alignment horizontal="center" vertical="center"/>
    </xf>
    <xf numFmtId="0" fontId="8" fillId="10" borderId="33" xfId="0" applyFont="1" applyFill="1" applyBorder="1" applyAlignment="1">
      <alignment horizontal="center" vertical="center"/>
    </xf>
    <xf numFmtId="15" fontId="8" fillId="0" borderId="9" xfId="0" applyNumberFormat="1" applyFont="1" applyBorder="1" applyAlignment="1">
      <alignment horizontal="center" vertical="center"/>
    </xf>
    <xf numFmtId="15" fontId="8" fillId="0" borderId="14" xfId="0" applyNumberFormat="1" applyFont="1" applyBorder="1" applyAlignment="1">
      <alignment horizontal="center" vertical="center"/>
    </xf>
    <xf numFmtId="0" fontId="8" fillId="0" borderId="14" xfId="0" applyFont="1" applyBorder="1" applyAlignment="1">
      <alignment horizontal="left" wrapText="1"/>
    </xf>
    <xf numFmtId="0" fontId="8" fillId="0" borderId="9" xfId="0" applyFont="1" applyBorder="1" applyAlignment="1">
      <alignment horizontal="left" wrapText="1"/>
    </xf>
    <xf numFmtId="0" fontId="8" fillId="0" borderId="9" xfId="0" applyFont="1" applyBorder="1" applyAlignment="1">
      <alignment horizontal="left" vertical="center"/>
    </xf>
    <xf numFmtId="17" fontId="14" fillId="0" borderId="9" xfId="0" applyNumberFormat="1" applyFont="1" applyFill="1" applyBorder="1" applyAlignment="1">
      <alignment horizontal="center"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left" vertical="center" wrapText="1"/>
    </xf>
    <xf numFmtId="0" fontId="5" fillId="2" borderId="6" xfId="0" applyFont="1" applyFill="1" applyBorder="1" applyAlignment="1">
      <alignment horizontal="center" wrapText="1"/>
    </xf>
    <xf numFmtId="0" fontId="4" fillId="2" borderId="5"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left" vertical="center" wrapText="1"/>
    </xf>
    <xf numFmtId="0" fontId="4" fillId="2" borderId="6" xfId="0" applyFont="1" applyFill="1" applyBorder="1" applyAlignment="1">
      <alignment horizontal="center" wrapText="1"/>
    </xf>
    <xf numFmtId="0" fontId="4" fillId="0" borderId="6" xfId="0" applyFont="1" applyBorder="1" applyAlignment="1">
      <alignment horizontal="left"/>
    </xf>
    <xf numFmtId="0" fontId="4" fillId="0" borderId="0" xfId="0" applyFont="1" applyAlignment="1">
      <alignment horizontal="left" vertical="center"/>
    </xf>
    <xf numFmtId="0" fontId="4" fillId="0" borderId="0" xfId="0" applyFont="1" applyBorder="1" applyAlignment="1">
      <alignment horizontal="left"/>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5" fillId="2" borderId="0" xfId="0" applyFont="1" applyFill="1" applyBorder="1" applyAlignment="1" applyProtection="1">
      <alignment horizontal="left" vertical="center" wrapText="1"/>
      <protection locked="0"/>
    </xf>
    <xf numFmtId="9" fontId="4" fillId="4" borderId="9" xfId="0" applyNumberFormat="1" applyFont="1" applyFill="1" applyBorder="1" applyAlignment="1">
      <alignment horizontal="center" vertical="center"/>
    </xf>
    <xf numFmtId="0" fontId="21" fillId="4" borderId="9" xfId="0" applyFont="1" applyFill="1" applyBorder="1" applyAlignment="1">
      <alignment horizontal="left" vertical="center" wrapText="1"/>
    </xf>
    <xf numFmtId="0" fontId="13" fillId="13" borderId="9" xfId="0" applyFont="1" applyFill="1" applyBorder="1" applyAlignment="1">
      <alignment horizontal="left" vertical="center" wrapText="1"/>
    </xf>
    <xf numFmtId="0" fontId="12" fillId="0" borderId="9" xfId="0" applyFont="1" applyBorder="1" applyAlignment="1">
      <alignment horizontal="left" vertical="center" wrapText="1"/>
    </xf>
    <xf numFmtId="165" fontId="27" fillId="4" borderId="9" xfId="3" applyNumberFormat="1" applyFont="1" applyFill="1" applyBorder="1" applyAlignment="1" applyProtection="1">
      <alignment horizontal="center" vertical="top" wrapText="1"/>
      <protection locked="0"/>
    </xf>
    <xf numFmtId="9" fontId="4" fillId="0" borderId="16" xfId="0" applyNumberFormat="1" applyFont="1" applyBorder="1" applyAlignment="1">
      <alignment horizontal="center" vertical="center"/>
    </xf>
    <xf numFmtId="0" fontId="4" fillId="0" borderId="9" xfId="0" applyFont="1" applyBorder="1" applyAlignment="1">
      <alignment horizontal="left" wrapText="1"/>
    </xf>
    <xf numFmtId="165" fontId="27" fillId="4" borderId="9" xfId="3" applyNumberFormat="1" applyFont="1" applyFill="1" applyBorder="1" applyAlignment="1" applyProtection="1">
      <alignment horizontal="left" vertical="top" wrapText="1" indent="1"/>
      <protection locked="0"/>
    </xf>
    <xf numFmtId="0" fontId="12" fillId="0" borderId="16" xfId="0" applyFont="1" applyBorder="1" applyAlignment="1">
      <alignment horizontal="left" vertical="center" wrapText="1"/>
    </xf>
    <xf numFmtId="0" fontId="12" fillId="0" borderId="9" xfId="0" applyFont="1" applyBorder="1" applyAlignment="1" applyProtection="1">
      <alignment horizontal="justify" vertical="center" wrapText="1"/>
      <protection locked="0"/>
    </xf>
    <xf numFmtId="0" fontId="12" fillId="0" borderId="43" xfId="0" applyFont="1" applyBorder="1" applyAlignment="1">
      <alignment horizontal="left" vertical="center" wrapText="1"/>
    </xf>
    <xf numFmtId="0" fontId="14" fillId="0" borderId="43" xfId="0" applyFont="1" applyBorder="1" applyAlignment="1">
      <alignment horizontal="left" vertical="center" wrapText="1"/>
    </xf>
    <xf numFmtId="0" fontId="14" fillId="0" borderId="45" xfId="0" applyFont="1" applyBorder="1" applyAlignment="1">
      <alignment horizontal="left" vertical="center" wrapText="1"/>
    </xf>
    <xf numFmtId="0" fontId="12" fillId="3" borderId="8" xfId="0" applyFont="1" applyFill="1" applyBorder="1" applyAlignment="1" applyProtection="1">
      <alignment horizontal="left" vertical="center" wrapText="1"/>
      <protection locked="0"/>
    </xf>
    <xf numFmtId="0" fontId="13" fillId="13" borderId="0" xfId="0" applyFont="1" applyFill="1" applyAlignment="1">
      <alignment vertical="center" wrapText="1"/>
    </xf>
    <xf numFmtId="0" fontId="12" fillId="4" borderId="16" xfId="0" applyFont="1" applyFill="1" applyBorder="1" applyAlignment="1">
      <alignment horizontal="left" vertical="center" wrapText="1"/>
    </xf>
    <xf numFmtId="0" fontId="12" fillId="3" borderId="15" xfId="0" applyFont="1" applyFill="1" applyBorder="1" applyAlignment="1" applyProtection="1">
      <alignment horizontal="left" vertical="center" wrapText="1"/>
      <protection locked="0"/>
    </xf>
    <xf numFmtId="9" fontId="2" fillId="0" borderId="9" xfId="0" applyNumberFormat="1" applyFont="1" applyBorder="1" applyAlignment="1">
      <alignment horizontal="center" vertical="center"/>
    </xf>
    <xf numFmtId="9" fontId="2" fillId="0" borderId="9" xfId="4" applyFont="1" applyBorder="1" applyAlignment="1">
      <alignment horizontal="center" vertical="center"/>
    </xf>
    <xf numFmtId="9" fontId="2" fillId="0" borderId="9" xfId="4" applyNumberFormat="1" applyFont="1" applyBorder="1" applyAlignment="1">
      <alignment horizontal="center" vertical="center"/>
    </xf>
    <xf numFmtId="0" fontId="8" fillId="7" borderId="9" xfId="4" applyNumberFormat="1" applyFont="1" applyFill="1" applyBorder="1" applyAlignment="1">
      <alignment horizontal="center" vertical="center" wrapText="1"/>
    </xf>
    <xf numFmtId="9" fontId="8" fillId="7" borderId="9" xfId="0" applyNumberFormat="1"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9" fontId="8" fillId="0" borderId="37" xfId="0" applyNumberFormat="1" applyFont="1" applyBorder="1" applyAlignment="1">
      <alignment horizontal="center" vertical="center" wrapText="1"/>
    </xf>
    <xf numFmtId="9" fontId="8" fillId="0" borderId="14"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7"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42" fontId="8" fillId="0" borderId="40" xfId="5" applyFont="1" applyBorder="1" applyAlignment="1">
      <alignment horizontal="center" vertical="center"/>
    </xf>
    <xf numFmtId="42" fontId="8" fillId="0" borderId="41" xfId="5" applyFont="1" applyBorder="1" applyAlignment="1">
      <alignment horizontal="center" vertical="center"/>
    </xf>
    <xf numFmtId="42" fontId="8" fillId="0" borderId="46" xfId="5" applyFont="1" applyBorder="1" applyAlignment="1">
      <alignment horizontal="center" vertical="center"/>
    </xf>
    <xf numFmtId="42" fontId="8" fillId="0" borderId="21" xfId="5" applyFont="1" applyBorder="1" applyAlignment="1">
      <alignment horizontal="center" vertical="center"/>
    </xf>
    <xf numFmtId="42" fontId="8" fillId="0" borderId="32" xfId="5" applyFont="1" applyBorder="1" applyAlignment="1">
      <alignment horizontal="center" vertical="center"/>
    </xf>
    <xf numFmtId="42" fontId="8" fillId="0" borderId="22" xfId="5" applyFont="1" applyBorder="1" applyAlignment="1">
      <alignment horizontal="center" vertical="center"/>
    </xf>
    <xf numFmtId="15" fontId="8" fillId="0" borderId="37" xfId="0" applyNumberFormat="1" applyFont="1" applyBorder="1" applyAlignment="1">
      <alignment horizontal="center" vertical="center"/>
    </xf>
    <xf numFmtId="15" fontId="8" fillId="0" borderId="13" xfId="0" applyNumberFormat="1" applyFont="1" applyBorder="1" applyAlignment="1">
      <alignment horizontal="center" vertical="center"/>
    </xf>
    <xf numFmtId="15" fontId="8" fillId="0" borderId="14" xfId="0" applyNumberFormat="1" applyFont="1" applyBorder="1" applyAlignment="1">
      <alignment horizontal="center" vertical="center"/>
    </xf>
    <xf numFmtId="0" fontId="8" fillId="0" borderId="37"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169" fontId="2" fillId="0" borderId="40" xfId="5" applyNumberFormat="1" applyFont="1" applyBorder="1" applyAlignment="1">
      <alignment horizontal="center" vertical="center"/>
    </xf>
    <xf numFmtId="169" fontId="2" fillId="0" borderId="41" xfId="5" applyNumberFormat="1" applyFont="1" applyBorder="1" applyAlignment="1">
      <alignment horizontal="center" vertical="center"/>
    </xf>
    <xf numFmtId="169" fontId="2" fillId="0" borderId="46" xfId="5" applyNumberFormat="1" applyFont="1" applyBorder="1" applyAlignment="1">
      <alignment horizontal="center" vertical="center"/>
    </xf>
    <xf numFmtId="169" fontId="2" fillId="0" borderId="21" xfId="5" applyNumberFormat="1" applyFont="1" applyBorder="1" applyAlignment="1">
      <alignment horizontal="center" vertical="center"/>
    </xf>
    <xf numFmtId="169" fontId="2" fillId="0" borderId="32" xfId="5" applyNumberFormat="1" applyFont="1" applyBorder="1" applyAlignment="1">
      <alignment horizontal="center" vertical="center"/>
    </xf>
    <xf numFmtId="169" fontId="2" fillId="0" borderId="22" xfId="5" applyNumberFormat="1" applyFont="1" applyBorder="1" applyAlignment="1">
      <alignment horizontal="center" vertical="center"/>
    </xf>
    <xf numFmtId="17" fontId="9" fillId="4" borderId="37" xfId="0" applyNumberFormat="1" applyFont="1" applyFill="1" applyBorder="1" applyAlignment="1">
      <alignment horizontal="center" vertical="center" wrapText="1"/>
    </xf>
    <xf numFmtId="17" fontId="9" fillId="4" borderId="13" xfId="0" applyNumberFormat="1" applyFont="1" applyFill="1" applyBorder="1" applyAlignment="1">
      <alignment horizontal="center" vertical="center" wrapText="1"/>
    </xf>
    <xf numFmtId="17" fontId="9" fillId="4" borderId="14" xfId="0" applyNumberFormat="1" applyFont="1" applyFill="1" applyBorder="1" applyAlignment="1">
      <alignment horizontal="center" vertical="center" wrapText="1"/>
    </xf>
    <xf numFmtId="9" fontId="8" fillId="0" borderId="37" xfId="0" applyNumberFormat="1" applyFont="1" applyBorder="1" applyAlignment="1">
      <alignment horizontal="left" vertical="center" wrapText="1"/>
    </xf>
    <xf numFmtId="17" fontId="8" fillId="0" borderId="37" xfId="0" applyNumberFormat="1" applyFont="1" applyBorder="1" applyAlignment="1">
      <alignment horizontal="center" vertical="center" wrapText="1"/>
    </xf>
    <xf numFmtId="17" fontId="8" fillId="0" borderId="13" xfId="0" applyNumberFormat="1" applyFont="1" applyBorder="1" applyAlignment="1">
      <alignment horizontal="center" vertical="center" wrapText="1"/>
    </xf>
    <xf numFmtId="17" fontId="8" fillId="0" borderId="14" xfId="0" applyNumberFormat="1"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42" fontId="8" fillId="0" borderId="33" xfId="5" applyFont="1" applyBorder="1" applyAlignment="1">
      <alignment horizontal="center" vertical="center" wrapText="1"/>
    </xf>
    <xf numFmtId="42" fontId="8" fillId="0" borderId="34" xfId="5" applyFont="1" applyBorder="1" applyAlignment="1">
      <alignment horizontal="center" vertical="center" wrapText="1"/>
    </xf>
    <xf numFmtId="0" fontId="10" fillId="0" borderId="9" xfId="0" applyFont="1" applyBorder="1" applyAlignment="1">
      <alignment horizontal="center" vertical="center" wrapText="1"/>
    </xf>
    <xf numFmtId="9" fontId="8" fillId="0" borderId="36" xfId="0" applyNumberFormat="1" applyFont="1" applyBorder="1" applyAlignment="1">
      <alignment horizontal="center" vertical="center" wrapText="1"/>
    </xf>
    <xf numFmtId="9" fontId="8" fillId="0" borderId="13" xfId="0" applyNumberFormat="1" applyFont="1" applyBorder="1" applyAlignment="1">
      <alignment horizontal="center" vertical="center" wrapText="1"/>
    </xf>
    <xf numFmtId="42" fontId="8" fillId="0" borderId="33" xfId="5" applyFont="1" applyBorder="1" applyAlignment="1">
      <alignment horizontal="center" vertical="center"/>
    </xf>
    <xf numFmtId="42" fontId="8" fillId="0" borderId="34" xfId="5" applyFont="1" applyBorder="1" applyAlignment="1">
      <alignment horizontal="center" vertical="center"/>
    </xf>
    <xf numFmtId="166" fontId="24" fillId="0" borderId="27" xfId="0" applyNumberFormat="1" applyFont="1" applyBorder="1" applyAlignment="1">
      <alignment horizontal="center" vertical="center"/>
    </xf>
    <xf numFmtId="0" fontId="10" fillId="0" borderId="42" xfId="0" applyFont="1" applyBorder="1" applyAlignment="1">
      <alignment horizontal="center" vertical="center"/>
    </xf>
    <xf numFmtId="14" fontId="8" fillId="0" borderId="37" xfId="0" applyNumberFormat="1" applyFont="1" applyBorder="1" applyAlignment="1">
      <alignment horizontal="center" vertical="center"/>
    </xf>
    <xf numFmtId="0" fontId="8" fillId="0" borderId="14" xfId="0" applyFont="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7" fillId="0" borderId="1" xfId="0" applyFont="1" applyBorder="1" applyAlignment="1">
      <alignment horizontal="left" vertical="center" wrapText="1"/>
    </xf>
    <xf numFmtId="0" fontId="18" fillId="5" borderId="1"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9" fillId="11" borderId="17" xfId="0" applyFont="1" applyFill="1" applyBorder="1" applyAlignment="1">
      <alignment horizontal="center" vertical="center" wrapText="1"/>
    </xf>
    <xf numFmtId="0" fontId="10" fillId="0" borderId="23" xfId="0" applyFont="1" applyBorder="1" applyAlignment="1">
      <alignment vertical="center"/>
    </xf>
    <xf numFmtId="0" fontId="10" fillId="0" borderId="23" xfId="0" applyFont="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37" xfId="0" applyFont="1" applyBorder="1" applyAlignment="1">
      <alignment horizontal="center" vertical="center" wrapText="1"/>
    </xf>
    <xf numFmtId="165" fontId="8" fillId="0" borderId="9" xfId="0" applyNumberFormat="1" applyFont="1" applyBorder="1" applyAlignment="1" applyProtection="1">
      <alignment horizontal="center" vertical="center" wrapText="1"/>
      <protection locked="0"/>
    </xf>
    <xf numFmtId="165" fontId="9" fillId="6" borderId="9" xfId="0" applyNumberFormat="1" applyFont="1" applyFill="1" applyBorder="1" applyAlignment="1">
      <alignment horizontal="center" vertical="center" wrapText="1"/>
    </xf>
    <xf numFmtId="0" fontId="10" fillId="6" borderId="9" xfId="0" applyFont="1" applyFill="1" applyBorder="1" applyAlignment="1">
      <alignment vertical="center"/>
    </xf>
    <xf numFmtId="9" fontId="9" fillId="6" borderId="9" xfId="0" applyNumberFormat="1" applyFont="1" applyFill="1" applyBorder="1" applyAlignment="1">
      <alignment horizontal="center" vertical="center" wrapText="1"/>
    </xf>
    <xf numFmtId="165" fontId="8" fillId="6" borderId="9" xfId="0" applyNumberFormat="1" applyFont="1" applyFill="1" applyBorder="1" applyAlignment="1" applyProtection="1">
      <alignment horizontal="center" vertical="center" wrapText="1"/>
      <protection locked="0"/>
    </xf>
    <xf numFmtId="0" fontId="9" fillId="6" borderId="9"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9" xfId="0" applyFont="1" applyFill="1" applyBorder="1" applyAlignment="1">
      <alignment horizontal="center" vertical="center" wrapText="1"/>
    </xf>
    <xf numFmtId="165" fontId="8" fillId="0" borderId="37" xfId="0" applyNumberFormat="1" applyFont="1" applyBorder="1" applyAlignment="1" applyProtection="1">
      <alignment horizontal="center" vertical="center" wrapText="1"/>
      <protection locked="0"/>
    </xf>
    <xf numFmtId="0" fontId="9" fillId="6" borderId="38"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 fontId="7" fillId="0" borderId="35"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9" xfId="0" applyFont="1" applyBorder="1" applyAlignment="1">
      <alignment vertical="center"/>
    </xf>
    <xf numFmtId="0" fontId="8" fillId="0" borderId="9" xfId="0" applyFont="1" applyBorder="1" applyAlignment="1">
      <alignment horizontal="center" vertical="center" wrapText="1"/>
    </xf>
    <xf numFmtId="0" fontId="9" fillId="4" borderId="9" xfId="0" applyFont="1" applyFill="1" applyBorder="1" applyAlignment="1">
      <alignment horizontal="center" vertical="center" wrapText="1"/>
    </xf>
    <xf numFmtId="0" fontId="10" fillId="4" borderId="9" xfId="0" applyFont="1" applyFill="1" applyBorder="1" applyAlignment="1">
      <alignment vertical="center"/>
    </xf>
    <xf numFmtId="0" fontId="10" fillId="0" borderId="37" xfId="0" applyFont="1" applyBorder="1" applyAlignment="1">
      <alignment vertical="center"/>
    </xf>
    <xf numFmtId="0" fontId="9" fillId="0" borderId="9" xfId="0" applyFont="1" applyFill="1" applyBorder="1" applyAlignment="1">
      <alignment horizontal="center" vertical="center" wrapText="1"/>
    </xf>
    <xf numFmtId="0" fontId="10" fillId="0" borderId="9" xfId="0" applyFont="1" applyFill="1" applyBorder="1" applyAlignment="1">
      <alignment vertical="center"/>
    </xf>
    <xf numFmtId="0" fontId="9" fillId="9" borderId="9"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7" fillId="0" borderId="14"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9" fillId="6" borderId="14"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9" fillId="0" borderId="9" xfId="0" applyFont="1" applyBorder="1" applyAlignment="1">
      <alignment horizontal="left" vertical="center" wrapText="1"/>
    </xf>
    <xf numFmtId="165" fontId="8" fillId="0" borderId="35" xfId="0" applyNumberFormat="1" applyFont="1" applyBorder="1" applyAlignment="1" applyProtection="1">
      <alignment horizontal="center" vertical="center" wrapText="1"/>
      <protection locked="0"/>
    </xf>
    <xf numFmtId="165" fontId="8" fillId="0" borderId="13" xfId="0" applyNumberFormat="1" applyFont="1" applyBorder="1" applyAlignment="1" applyProtection="1">
      <alignment horizontal="center" vertical="center" wrapText="1"/>
      <protection locked="0"/>
    </xf>
    <xf numFmtId="165" fontId="8" fillId="0" borderId="14" xfId="0" applyNumberFormat="1"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9" fontId="8" fillId="6" borderId="14" xfId="4" applyFont="1" applyFill="1" applyBorder="1" applyAlignment="1" applyProtection="1">
      <alignment horizontal="center" vertical="center" wrapText="1"/>
      <protection locked="0"/>
    </xf>
    <xf numFmtId="9" fontId="8" fillId="6" borderId="9" xfId="4" applyFont="1" applyFill="1" applyBorder="1" applyAlignment="1" applyProtection="1">
      <alignment horizontal="center" vertical="center" wrapText="1"/>
      <protection locked="0"/>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170" fontId="9" fillId="4" borderId="9" xfId="0" applyNumberFormat="1" applyFont="1" applyFill="1" applyBorder="1" applyAlignment="1">
      <alignment horizontal="center" vertical="center" wrapText="1"/>
    </xf>
    <xf numFmtId="170" fontId="9" fillId="4" borderId="33" xfId="0" applyNumberFormat="1" applyFont="1" applyFill="1" applyBorder="1" applyAlignment="1">
      <alignment horizontal="center" vertical="center" wrapText="1"/>
    </xf>
    <xf numFmtId="170" fontId="9" fillId="4" borderId="34" xfId="0" applyNumberFormat="1" applyFont="1" applyFill="1" applyBorder="1" applyAlignment="1">
      <alignment horizontal="center" vertical="center" wrapText="1"/>
    </xf>
    <xf numFmtId="0" fontId="9" fillId="6" borderId="37" xfId="0" applyFont="1" applyFill="1" applyBorder="1" applyAlignment="1">
      <alignment horizontal="center" vertical="center" wrapText="1"/>
    </xf>
    <xf numFmtId="165" fontId="7" fillId="0" borderId="13" xfId="0" applyNumberFormat="1" applyFont="1" applyBorder="1" applyAlignment="1" applyProtection="1">
      <alignment horizontal="center" vertical="center" wrapText="1"/>
      <protection locked="0"/>
    </xf>
    <xf numFmtId="165" fontId="7" fillId="0" borderId="14" xfId="0" applyNumberFormat="1" applyFont="1" applyBorder="1" applyAlignment="1" applyProtection="1">
      <alignment horizontal="center" vertical="center" wrapText="1"/>
      <protection locked="0"/>
    </xf>
    <xf numFmtId="165" fontId="7" fillId="0" borderId="35" xfId="0" applyNumberFormat="1"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1" fontId="7" fillId="0" borderId="35" xfId="0" applyNumberFormat="1" applyFont="1" applyBorder="1" applyAlignment="1" applyProtection="1">
      <alignment horizontal="center" vertical="center" wrapText="1"/>
      <protection locked="0"/>
    </xf>
    <xf numFmtId="1" fontId="7" fillId="0" borderId="13" xfId="0" applyNumberFormat="1" applyFont="1" applyBorder="1" applyAlignment="1" applyProtection="1">
      <alignment horizontal="center" vertical="center" wrapText="1"/>
      <protection locked="0"/>
    </xf>
    <xf numFmtId="1" fontId="7" fillId="0" borderId="14" xfId="0" applyNumberFormat="1" applyFont="1" applyBorder="1" applyAlignment="1" applyProtection="1">
      <alignment horizontal="center" vertical="center" wrapText="1"/>
      <protection locked="0"/>
    </xf>
    <xf numFmtId="1" fontId="7" fillId="4" borderId="13" xfId="0" applyNumberFormat="1" applyFont="1" applyFill="1" applyBorder="1" applyAlignment="1" applyProtection="1">
      <alignment horizontal="center" vertical="center" wrapText="1"/>
      <protection locked="0"/>
    </xf>
    <xf numFmtId="1" fontId="7" fillId="4" borderId="14" xfId="0" applyNumberFormat="1" applyFont="1" applyFill="1" applyBorder="1" applyAlignment="1" applyProtection="1">
      <alignment horizontal="center" vertical="center" wrapText="1"/>
      <protection locked="0"/>
    </xf>
    <xf numFmtId="9" fontId="8" fillId="4" borderId="13" xfId="0" applyNumberFormat="1"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9" fontId="8" fillId="0" borderId="37"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4" borderId="37" xfId="6" applyNumberFormat="1" applyFont="1" applyFill="1" applyBorder="1" applyAlignment="1">
      <alignment horizontal="center" vertical="center" wrapText="1"/>
    </xf>
    <xf numFmtId="0" fontId="8" fillId="4" borderId="13" xfId="6" applyNumberFormat="1" applyFont="1" applyFill="1" applyBorder="1" applyAlignment="1">
      <alignment horizontal="center" vertical="center" wrapText="1"/>
    </xf>
    <xf numFmtId="0" fontId="8" fillId="4" borderId="14" xfId="6" applyNumberFormat="1"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37" xfId="0" applyFont="1" applyFill="1" applyBorder="1" applyAlignment="1">
      <alignment horizontal="center" vertical="center" wrapText="1"/>
    </xf>
    <xf numFmtId="42" fontId="8" fillId="4" borderId="33" xfId="5" applyFont="1" applyFill="1" applyBorder="1" applyAlignment="1">
      <alignment horizontal="center" vertical="center" wrapText="1"/>
    </xf>
    <xf numFmtId="42" fontId="8" fillId="4" borderId="34" xfId="5" applyFont="1" applyFill="1" applyBorder="1" applyAlignment="1">
      <alignment horizontal="center" vertical="center" wrapText="1"/>
    </xf>
    <xf numFmtId="169" fontId="2" fillId="0" borderId="33" xfId="5" applyNumberFormat="1" applyFont="1" applyBorder="1" applyAlignment="1">
      <alignment horizontal="center" vertical="center"/>
    </xf>
    <xf numFmtId="169" fontId="2" fillId="0" borderId="34" xfId="5" applyNumberFormat="1" applyFont="1" applyBorder="1" applyAlignment="1">
      <alignment horizontal="center" vertical="center"/>
    </xf>
    <xf numFmtId="3" fontId="8" fillId="0" borderId="37"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3" fontId="8" fillId="0" borderId="14" xfId="0" applyNumberFormat="1" applyFont="1" applyBorder="1" applyAlignment="1">
      <alignment horizontal="center" vertical="center" wrapText="1"/>
    </xf>
    <xf numFmtId="0" fontId="8" fillId="0" borderId="35" xfId="0" applyFont="1" applyFill="1" applyBorder="1" applyAlignment="1">
      <alignment horizontal="center" vertical="center" wrapText="1"/>
    </xf>
    <xf numFmtId="170" fontId="9" fillId="4" borderId="37" xfId="0" applyNumberFormat="1" applyFont="1" applyFill="1" applyBorder="1" applyAlignment="1">
      <alignment horizontal="center" vertical="center" wrapText="1"/>
    </xf>
    <xf numFmtId="0" fontId="10" fillId="4" borderId="32"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34" xfId="0" applyFont="1" applyFill="1" applyBorder="1" applyAlignment="1">
      <alignment horizontal="center" vertical="center"/>
    </xf>
    <xf numFmtId="42" fontId="8" fillId="7" borderId="33" xfId="5" applyFont="1" applyFill="1" applyBorder="1" applyAlignment="1">
      <alignment horizontal="center" vertical="center"/>
    </xf>
    <xf numFmtId="42" fontId="8" fillId="7" borderId="34" xfId="5" applyFont="1" applyFill="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9" fontId="8" fillId="0" borderId="13" xfId="0" applyNumberFormat="1" applyFont="1" applyFill="1" applyBorder="1" applyAlignment="1">
      <alignment horizontal="center" vertical="center" wrapText="1"/>
    </xf>
    <xf numFmtId="9" fontId="8" fillId="0" borderId="14" xfId="0" applyNumberFormat="1" applyFont="1" applyFill="1" applyBorder="1" applyAlignment="1">
      <alignment horizontal="center" vertical="center" wrapText="1"/>
    </xf>
    <xf numFmtId="42" fontId="8" fillId="0" borderId="40" xfId="5" applyFont="1" applyBorder="1" applyAlignment="1">
      <alignment horizontal="center" vertical="center" wrapText="1"/>
    </xf>
    <xf numFmtId="42" fontId="8" fillId="0" borderId="41" xfId="5" applyFont="1" applyBorder="1" applyAlignment="1">
      <alignment horizontal="center" vertical="center" wrapText="1"/>
    </xf>
    <xf numFmtId="42" fontId="8" fillId="0" borderId="32" xfId="5" applyFont="1" applyBorder="1" applyAlignment="1">
      <alignment horizontal="center" vertical="center" wrapText="1"/>
    </xf>
    <xf numFmtId="42" fontId="8" fillId="0" borderId="22" xfId="5" applyFont="1" applyBorder="1" applyAlignment="1">
      <alignment horizontal="center" vertical="center" wrapText="1"/>
    </xf>
    <xf numFmtId="3" fontId="9" fillId="4" borderId="24" xfId="0" applyNumberFormat="1" applyFont="1" applyFill="1" applyBorder="1" applyAlignment="1">
      <alignment horizontal="center" vertical="center" wrapText="1"/>
    </xf>
    <xf numFmtId="0" fontId="10" fillId="4" borderId="25" xfId="0" applyFont="1" applyFill="1" applyBorder="1" applyAlignment="1">
      <alignment vertical="center"/>
    </xf>
    <xf numFmtId="0" fontId="10" fillId="4" borderId="26" xfId="0" applyFont="1" applyFill="1" applyBorder="1" applyAlignment="1">
      <alignment vertical="center"/>
    </xf>
    <xf numFmtId="9" fontId="17" fillId="0" borderId="24" xfId="0" applyNumberFormat="1" applyFont="1" applyBorder="1" applyAlignment="1">
      <alignment horizontal="center" vertical="center"/>
    </xf>
    <xf numFmtId="0" fontId="10" fillId="0" borderId="26" xfId="0" applyFont="1" applyBorder="1" applyAlignment="1">
      <alignment vertical="center"/>
    </xf>
    <xf numFmtId="9" fontId="9" fillId="0" borderId="24" xfId="0" applyNumberFormat="1" applyFont="1" applyBorder="1" applyAlignment="1">
      <alignment horizontal="center" vertical="center" wrapText="1"/>
    </xf>
    <xf numFmtId="0" fontId="10" fillId="0" borderId="25" xfId="0" applyFont="1" applyBorder="1" applyAlignment="1">
      <alignment vertical="center"/>
    </xf>
    <xf numFmtId="9" fontId="10" fillId="0" borderId="25" xfId="0" applyNumberFormat="1" applyFont="1" applyBorder="1" applyAlignment="1">
      <alignment vertical="center"/>
    </xf>
    <xf numFmtId="166" fontId="23" fillId="0" borderId="27" xfId="0" applyNumberFormat="1" applyFont="1" applyBorder="1" applyAlignment="1">
      <alignment horizontal="center" vertical="center"/>
    </xf>
    <xf numFmtId="9" fontId="9" fillId="0" borderId="24" xfId="0" applyNumberFormat="1" applyFont="1" applyFill="1" applyBorder="1" applyAlignment="1">
      <alignment horizontal="center" vertical="center" wrapText="1"/>
    </xf>
    <xf numFmtId="9" fontId="10" fillId="0" borderId="25" xfId="0" applyNumberFormat="1" applyFont="1" applyFill="1" applyBorder="1" applyAlignment="1">
      <alignment vertical="center"/>
    </xf>
    <xf numFmtId="9" fontId="10" fillId="0" borderId="26" xfId="0" applyNumberFormat="1" applyFont="1" applyFill="1" applyBorder="1" applyAlignment="1">
      <alignment vertical="center"/>
    </xf>
    <xf numFmtId="0" fontId="9" fillId="4" borderId="12" xfId="0" applyFont="1" applyFill="1" applyBorder="1" applyAlignment="1">
      <alignment horizontal="center" vertical="center" wrapText="1"/>
    </xf>
    <xf numFmtId="0" fontId="8" fillId="0" borderId="36" xfId="0" applyFont="1" applyBorder="1" applyAlignment="1">
      <alignment horizontal="center" vertical="center" wrapText="1"/>
    </xf>
    <xf numFmtId="9" fontId="8" fillId="0" borderId="35" xfId="0" applyNumberFormat="1" applyFont="1" applyBorder="1" applyAlignment="1">
      <alignment horizontal="center" vertical="center" wrapText="1"/>
    </xf>
    <xf numFmtId="0" fontId="8" fillId="0" borderId="41"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169" fontId="10" fillId="0" borderId="40" xfId="0" applyNumberFormat="1" applyFont="1" applyBorder="1" applyAlignment="1">
      <alignment horizontal="center" vertical="center" wrapText="1"/>
    </xf>
    <xf numFmtId="169" fontId="10" fillId="0" borderId="41" xfId="0" applyNumberFormat="1" applyFont="1" applyBorder="1" applyAlignment="1">
      <alignment horizontal="center" vertical="center" wrapText="1"/>
    </xf>
    <xf numFmtId="169" fontId="10" fillId="0" borderId="46" xfId="0" applyNumberFormat="1" applyFont="1" applyBorder="1" applyAlignment="1">
      <alignment horizontal="center" vertical="center" wrapText="1"/>
    </xf>
    <xf numFmtId="169" fontId="10" fillId="0" borderId="21" xfId="0" applyNumberFormat="1" applyFont="1" applyBorder="1" applyAlignment="1">
      <alignment horizontal="center" vertical="center" wrapText="1"/>
    </xf>
    <xf numFmtId="169" fontId="10" fillId="0" borderId="47" xfId="0" applyNumberFormat="1" applyFont="1" applyBorder="1" applyAlignment="1">
      <alignment horizontal="center" vertical="center" wrapText="1"/>
    </xf>
    <xf numFmtId="169" fontId="10" fillId="0" borderId="48" xfId="0" applyNumberFormat="1" applyFont="1" applyBorder="1" applyAlignment="1">
      <alignment horizontal="center" vertical="center" wrapText="1"/>
    </xf>
    <xf numFmtId="0" fontId="8" fillId="0" borderId="37" xfId="0" applyFont="1" applyBorder="1" applyAlignment="1">
      <alignment horizontal="center" vertical="center"/>
    </xf>
    <xf numFmtId="0" fontId="9" fillId="0" borderId="24" xfId="0" applyFont="1" applyBorder="1" applyAlignment="1">
      <alignment horizontal="center" vertical="center"/>
    </xf>
    <xf numFmtId="0" fontId="10" fillId="0" borderId="26" xfId="0" applyFont="1" applyBorder="1" applyAlignment="1">
      <alignment horizontal="center" vertical="center"/>
    </xf>
    <xf numFmtId="0" fontId="9" fillId="0" borderId="24" xfId="0" applyFont="1" applyBorder="1" applyAlignment="1">
      <alignment horizontal="center" vertical="center" wrapText="1"/>
    </xf>
    <xf numFmtId="0" fontId="10" fillId="0" borderId="25" xfId="0" applyFont="1" applyBorder="1" applyAlignment="1">
      <alignment horizontal="center" vertical="center"/>
    </xf>
    <xf numFmtId="0" fontId="9" fillId="0" borderId="24" xfId="0" applyFont="1" applyBorder="1" applyAlignment="1">
      <alignment horizontal="left" vertical="center" wrapText="1"/>
    </xf>
    <xf numFmtId="0" fontId="10" fillId="0" borderId="26" xfId="0" applyFont="1" applyBorder="1" applyAlignment="1">
      <alignment horizontal="left" vertical="center"/>
    </xf>
    <xf numFmtId="166" fontId="23" fillId="0" borderId="28" xfId="0" applyNumberFormat="1"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168" fontId="9" fillId="0" borderId="24" xfId="0" applyNumberFormat="1" applyFont="1" applyBorder="1" applyAlignment="1">
      <alignment horizontal="center" vertical="center"/>
    </xf>
    <xf numFmtId="0" fontId="9" fillId="0" borderId="25" xfId="0" applyFont="1" applyBorder="1" applyAlignment="1">
      <alignment horizontal="left" vertical="center" wrapText="1"/>
    </xf>
    <xf numFmtId="167" fontId="9" fillId="0" borderId="24" xfId="0" applyNumberFormat="1" applyFont="1" applyBorder="1" applyAlignment="1">
      <alignment horizontal="center" vertical="center"/>
    </xf>
    <xf numFmtId="0" fontId="12" fillId="4" borderId="9" xfId="0" applyFont="1" applyFill="1" applyBorder="1" applyAlignment="1" applyProtection="1">
      <alignment horizontal="left" vertical="center" wrapText="1"/>
      <protection locked="0"/>
    </xf>
    <xf numFmtId="0" fontId="12" fillId="0" borderId="9" xfId="0" applyFont="1" applyBorder="1" applyAlignment="1">
      <alignment horizontal="left" vertical="center" wrapText="1"/>
    </xf>
    <xf numFmtId="0" fontId="5" fillId="0" borderId="1" xfId="0" applyFont="1" applyBorder="1" applyAlignment="1">
      <alignment horizontal="left"/>
    </xf>
    <xf numFmtId="0" fontId="13" fillId="0" borderId="9" xfId="0" applyFont="1" applyBorder="1" applyAlignment="1">
      <alignment horizontal="center" vertical="center" wrapText="1"/>
    </xf>
    <xf numFmtId="0" fontId="13" fillId="0" borderId="9" xfId="3" applyFont="1" applyBorder="1" applyAlignment="1">
      <alignment horizontal="justify" vertical="center" wrapText="1"/>
    </xf>
    <xf numFmtId="165" fontId="27" fillId="4" borderId="9" xfId="3" applyNumberFormat="1" applyFont="1" applyFill="1" applyBorder="1" applyAlignment="1" applyProtection="1">
      <alignment horizontal="center" vertical="center" wrapText="1"/>
      <protection locked="0"/>
    </xf>
    <xf numFmtId="165" fontId="27" fillId="4" borderId="12" xfId="3" applyNumberFormat="1" applyFont="1" applyFill="1" applyBorder="1" applyAlignment="1" applyProtection="1">
      <alignment horizontal="center" vertical="center" wrapText="1"/>
      <protection locked="0"/>
    </xf>
    <xf numFmtId="165" fontId="27" fillId="4" borderId="13" xfId="3" applyNumberFormat="1" applyFont="1" applyFill="1" applyBorder="1" applyAlignment="1" applyProtection="1">
      <alignment horizontal="center" vertical="center" wrapText="1"/>
      <protection locked="0"/>
    </xf>
    <xf numFmtId="165" fontId="27" fillId="4" borderId="14" xfId="3" applyNumberFormat="1" applyFont="1" applyFill="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165" fontId="27" fillId="4" borderId="9" xfId="3" applyNumberFormat="1" applyFont="1" applyFill="1" applyBorder="1" applyAlignment="1" applyProtection="1">
      <alignment horizontal="justify" vertical="center" wrapText="1"/>
      <protection locked="0"/>
    </xf>
    <xf numFmtId="0" fontId="12" fillId="0" borderId="9" xfId="0" applyFont="1" applyBorder="1" applyAlignment="1">
      <alignment horizontal="justify" vertical="center" wrapText="1"/>
    </xf>
    <xf numFmtId="15" fontId="4" fillId="4" borderId="9" xfId="3" applyNumberFormat="1" applyFont="1" applyFill="1" applyBorder="1" applyAlignment="1" applyProtection="1">
      <alignment horizontal="center" vertical="center" wrapText="1"/>
      <protection locked="0"/>
    </xf>
    <xf numFmtId="0" fontId="12" fillId="4" borderId="12" xfId="0" applyFont="1" applyFill="1" applyBorder="1" applyAlignment="1" applyProtection="1">
      <alignment horizontal="center" vertical="center" wrapText="1"/>
      <protection locked="0"/>
    </xf>
    <xf numFmtId="0" fontId="12" fillId="4" borderId="14" xfId="0" applyFont="1" applyFill="1" applyBorder="1" applyAlignment="1" applyProtection="1">
      <alignment horizontal="center" vertical="center" wrapText="1"/>
      <protection locked="0"/>
    </xf>
    <xf numFmtId="0" fontId="14" fillId="4" borderId="9" xfId="3" applyFont="1" applyFill="1" applyBorder="1" applyAlignment="1" applyProtection="1">
      <alignment horizontal="center" vertical="center" wrapText="1"/>
      <protection locked="0"/>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4" fillId="4" borderId="9"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14" fillId="0" borderId="9" xfId="3" applyFont="1" applyBorder="1" applyAlignment="1" applyProtection="1">
      <alignment horizontal="center" vertical="center" wrapText="1"/>
      <protection locked="0"/>
    </xf>
    <xf numFmtId="165" fontId="27" fillId="4" borderId="9" xfId="3" applyNumberFormat="1" applyFont="1" applyFill="1" applyBorder="1" applyAlignment="1" applyProtection="1">
      <alignment horizontal="left" vertical="top" wrapText="1"/>
      <protection locked="0"/>
    </xf>
    <xf numFmtId="0" fontId="27" fillId="4" borderId="9" xfId="3"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9" fontId="12" fillId="0" borderId="35" xfId="0" applyNumberFormat="1" applyFont="1" applyBorder="1" applyAlignment="1">
      <alignment horizontal="center" vertical="center"/>
    </xf>
    <xf numFmtId="9" fontId="12" fillId="0" borderId="14" xfId="0" applyNumberFormat="1" applyFont="1" applyBorder="1" applyAlignment="1">
      <alignment horizontal="center" vertical="center"/>
    </xf>
    <xf numFmtId="165" fontId="12" fillId="4" borderId="12" xfId="0" applyNumberFormat="1" applyFont="1" applyFill="1" applyBorder="1" applyAlignment="1" applyProtection="1">
      <alignment horizontal="center" vertical="center" wrapText="1"/>
      <protection locked="0"/>
    </xf>
    <xf numFmtId="165" fontId="12" fillId="4" borderId="14" xfId="0" applyNumberFormat="1"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9"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cellXfs>
  <cellStyles count="7">
    <cellStyle name="Millares [0]" xfId="6" builtinId="6"/>
    <cellStyle name="Moneda [0]" xfId="5" builtinId="7"/>
    <cellStyle name="Moneda [0] 3" xfId="1" xr:uid="{00000000-0005-0000-0000-000002000000}"/>
    <cellStyle name="Normal" xfId="0" builtinId="0"/>
    <cellStyle name="Normal 2" xfId="2" xr:uid="{00000000-0005-0000-0000-000004000000}"/>
    <cellStyle name="Normal 2 2" xfId="3" xr:uid="{00000000-0005-0000-0000-000005000000}"/>
    <cellStyle name="Porcentaje" xfId="4" builtinId="5"/>
  </cellStyles>
  <dxfs count="1">
    <dxf>
      <font>
        <color theme="0"/>
      </font>
      <fill>
        <patternFill>
          <bgColor rgb="FF00206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99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72BF44"/>
      <rgbColor rgb="00FFCC00"/>
      <rgbColor rgb="00FF9900"/>
      <rgbColor rgb="00FF6600"/>
      <rgbColor rgb="00666699"/>
      <rgbColor rgb="00969696"/>
      <rgbColor rgb="00003366"/>
      <rgbColor rgb="00339966"/>
      <rgbColor rgb="00003300"/>
      <rgbColor rgb="00333300"/>
      <rgbColor rgb="00993300"/>
      <rgbColor rgb="00993366"/>
      <rgbColor rgb="00333399"/>
      <rgbColor rgb="004C4C4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19050</xdr:colOff>
      <xdr:row>4</xdr:row>
      <xdr:rowOff>0</xdr:rowOff>
    </xdr:from>
    <xdr:to>
      <xdr:col>12</xdr:col>
      <xdr:colOff>9525</xdr:colOff>
      <xdr:row>4</xdr:row>
      <xdr:rowOff>485775</xdr:rowOff>
    </xdr:to>
    <xdr:sp macro="" textlink="" fLocksText="0">
      <xdr:nvSpPr>
        <xdr:cNvPr id="2" name="Texto 3">
          <a:extLst>
            <a:ext uri="{FF2B5EF4-FFF2-40B4-BE49-F238E27FC236}">
              <a16:creationId xmlns:a16="http://schemas.microsoft.com/office/drawing/2014/main" id="{D0E677FB-12B4-4501-94D1-A95CFED08F7A}"/>
            </a:ext>
          </a:extLst>
        </xdr:cNvPr>
        <xdr:cNvSpPr txBox="1">
          <a:spLocks noChangeArrowheads="1"/>
        </xdr:cNvSpPr>
      </xdr:nvSpPr>
      <xdr:spPr bwMode="auto">
        <a:xfrm>
          <a:off x="19507200" y="1181100"/>
          <a:ext cx="0" cy="485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10</xdr:col>
      <xdr:colOff>0</xdr:colOff>
      <xdr:row>0</xdr:row>
      <xdr:rowOff>19050</xdr:rowOff>
    </xdr:from>
    <xdr:to>
      <xdr:col>10</xdr:col>
      <xdr:colOff>190500</xdr:colOff>
      <xdr:row>4</xdr:row>
      <xdr:rowOff>485775</xdr:rowOff>
    </xdr:to>
    <xdr:sp macro="" textlink="" fLocksText="0">
      <xdr:nvSpPr>
        <xdr:cNvPr id="3" name="Texto 3">
          <a:extLst>
            <a:ext uri="{FF2B5EF4-FFF2-40B4-BE49-F238E27FC236}">
              <a16:creationId xmlns:a16="http://schemas.microsoft.com/office/drawing/2014/main" id="{E394DA4C-8883-4100-B205-D0E1656B9E4F}"/>
            </a:ext>
          </a:extLst>
        </xdr:cNvPr>
        <xdr:cNvSpPr txBox="1">
          <a:spLocks noChangeArrowheads="1"/>
        </xdr:cNvSpPr>
      </xdr:nvSpPr>
      <xdr:spPr bwMode="auto">
        <a:xfrm>
          <a:off x="19507200" y="19050"/>
          <a:ext cx="0" cy="1647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11</xdr:col>
      <xdr:colOff>19050</xdr:colOff>
      <xdr:row>4</xdr:row>
      <xdr:rowOff>0</xdr:rowOff>
    </xdr:from>
    <xdr:to>
      <xdr:col>12</xdr:col>
      <xdr:colOff>9525</xdr:colOff>
      <xdr:row>4</xdr:row>
      <xdr:rowOff>485775</xdr:rowOff>
    </xdr:to>
    <xdr:sp macro="" textlink="" fLocksText="0">
      <xdr:nvSpPr>
        <xdr:cNvPr id="4" name="Texto 3">
          <a:extLst>
            <a:ext uri="{FF2B5EF4-FFF2-40B4-BE49-F238E27FC236}">
              <a16:creationId xmlns:a16="http://schemas.microsoft.com/office/drawing/2014/main" id="{A9FAC0CD-3D32-4114-B687-C8EDD84D740E}"/>
            </a:ext>
          </a:extLst>
        </xdr:cNvPr>
        <xdr:cNvSpPr txBox="1">
          <a:spLocks noChangeArrowheads="1"/>
        </xdr:cNvSpPr>
      </xdr:nvSpPr>
      <xdr:spPr bwMode="auto">
        <a:xfrm>
          <a:off x="19507200" y="1181100"/>
          <a:ext cx="0" cy="485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10</xdr:col>
      <xdr:colOff>0</xdr:colOff>
      <xdr:row>0</xdr:row>
      <xdr:rowOff>19050</xdr:rowOff>
    </xdr:from>
    <xdr:to>
      <xdr:col>10</xdr:col>
      <xdr:colOff>190500</xdr:colOff>
      <xdr:row>4</xdr:row>
      <xdr:rowOff>485775</xdr:rowOff>
    </xdr:to>
    <xdr:sp macro="" textlink="" fLocksText="0">
      <xdr:nvSpPr>
        <xdr:cNvPr id="5" name="Texto 3">
          <a:extLst>
            <a:ext uri="{FF2B5EF4-FFF2-40B4-BE49-F238E27FC236}">
              <a16:creationId xmlns:a16="http://schemas.microsoft.com/office/drawing/2014/main" id="{683F8751-1F81-4F9A-A052-5E92A954C670}"/>
            </a:ext>
          </a:extLst>
        </xdr:cNvPr>
        <xdr:cNvSpPr txBox="1">
          <a:spLocks noChangeArrowheads="1"/>
        </xdr:cNvSpPr>
      </xdr:nvSpPr>
      <xdr:spPr bwMode="auto">
        <a:xfrm>
          <a:off x="19507200" y="19050"/>
          <a:ext cx="0" cy="1647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xdr:col>
      <xdr:colOff>228600</xdr:colOff>
      <xdr:row>1</xdr:row>
      <xdr:rowOff>47625</xdr:rowOff>
    </xdr:from>
    <xdr:to>
      <xdr:col>2</xdr:col>
      <xdr:colOff>1247775</xdr:colOff>
      <xdr:row>4</xdr:row>
      <xdr:rowOff>361950</xdr:rowOff>
    </xdr:to>
    <xdr:pic>
      <xdr:nvPicPr>
        <xdr:cNvPr id="6" name="Imagen 3">
          <a:extLst>
            <a:ext uri="{FF2B5EF4-FFF2-40B4-BE49-F238E27FC236}">
              <a16:creationId xmlns:a16="http://schemas.microsoft.com/office/drawing/2014/main" id="{F514D9D9-D937-4F43-8664-364C8A6538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95275"/>
          <a:ext cx="2847975" cy="12477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2</xdr:row>
      <xdr:rowOff>9525</xdr:rowOff>
    </xdr:from>
    <xdr:to>
      <xdr:col>1</xdr:col>
      <xdr:colOff>2962275</xdr:colOff>
      <xdr:row>5</xdr:row>
      <xdr:rowOff>219075</xdr:rowOff>
    </xdr:to>
    <xdr:pic>
      <xdr:nvPicPr>
        <xdr:cNvPr id="2147" name="Imagen 3">
          <a:extLst>
            <a:ext uri="{FF2B5EF4-FFF2-40B4-BE49-F238E27FC236}">
              <a16:creationId xmlns:a16="http://schemas.microsoft.com/office/drawing/2014/main" id="{00000000-0008-0000-0100-000063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66725"/>
          <a:ext cx="2743200" cy="12668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7"/>
  <sheetViews>
    <sheetView tabSelected="1" topLeftCell="C1" zoomScale="50" zoomScaleNormal="55" workbookViewId="0">
      <selection activeCell="H50" sqref="H50"/>
    </sheetView>
  </sheetViews>
  <sheetFormatPr baseColWidth="10" defaultColWidth="11.5" defaultRowHeight="17"/>
  <cols>
    <col min="1" max="1" width="2.6640625" style="112" customWidth="1"/>
    <col min="2" max="2" width="27.5" style="112" customWidth="1"/>
    <col min="3" max="3" width="41.6640625" style="112" customWidth="1"/>
    <col min="4" max="4" width="29.33203125" style="112" customWidth="1"/>
    <col min="5" max="5" width="27.5" style="112" customWidth="1"/>
    <col min="6" max="6" width="51.33203125" style="112" customWidth="1"/>
    <col min="7" max="7" width="59" style="115" customWidth="1"/>
    <col min="8" max="8" width="34" style="112" customWidth="1"/>
    <col min="9" max="9" width="47" style="112" customWidth="1"/>
    <col min="10" max="10" width="34" style="120" customWidth="1"/>
    <col min="11" max="11" width="84.1640625" style="120" customWidth="1"/>
    <col min="12" max="12" width="20.83203125" style="120" customWidth="1"/>
    <col min="13" max="13" width="22.1640625" style="120" customWidth="1"/>
    <col min="14" max="15" width="20.83203125" style="120" customWidth="1"/>
    <col min="16" max="16" width="55.6640625" style="120" customWidth="1"/>
    <col min="17" max="17" width="2.1640625" style="112" customWidth="1"/>
    <col min="18" max="19" width="32.83203125" style="112" customWidth="1"/>
    <col min="20" max="16384" width="11.5" style="112"/>
  </cols>
  <sheetData>
    <row r="1" spans="1:18" ht="20" customHeight="1" thickTop="1">
      <c r="A1" s="107"/>
      <c r="B1" s="108"/>
      <c r="C1" s="108"/>
      <c r="D1" s="108"/>
      <c r="E1" s="108"/>
      <c r="F1" s="108"/>
      <c r="G1" s="109"/>
      <c r="H1" s="110"/>
      <c r="I1" s="110"/>
      <c r="J1" s="110"/>
      <c r="K1" s="108"/>
      <c r="L1" s="108"/>
      <c r="M1" s="108"/>
      <c r="N1" s="108"/>
      <c r="O1" s="108"/>
      <c r="P1" s="108"/>
      <c r="Q1" s="111"/>
    </row>
    <row r="2" spans="1:18" s="115" customFormat="1" ht="30.75" customHeight="1">
      <c r="A2" s="113"/>
      <c r="B2" s="248" t="s">
        <v>15</v>
      </c>
      <c r="C2" s="248"/>
      <c r="D2" s="248"/>
      <c r="E2" s="248"/>
      <c r="F2" s="248"/>
      <c r="G2" s="248"/>
      <c r="H2" s="248"/>
      <c r="I2" s="248"/>
      <c r="J2" s="248"/>
      <c r="K2" s="248"/>
      <c r="L2" s="248"/>
      <c r="M2" s="248"/>
      <c r="N2" s="248"/>
      <c r="O2" s="248"/>
      <c r="P2" s="248"/>
      <c r="Q2" s="114"/>
    </row>
    <row r="3" spans="1:18" ht="26.25" customHeight="1">
      <c r="A3" s="113"/>
      <c r="B3" s="248" t="s">
        <v>34</v>
      </c>
      <c r="C3" s="248"/>
      <c r="D3" s="248"/>
      <c r="E3" s="248"/>
      <c r="F3" s="248"/>
      <c r="G3" s="248"/>
      <c r="H3" s="248"/>
      <c r="I3" s="248"/>
      <c r="J3" s="248"/>
      <c r="K3" s="248"/>
      <c r="L3" s="248"/>
      <c r="M3" s="248"/>
      <c r="N3" s="248"/>
      <c r="O3" s="248"/>
      <c r="P3" s="248"/>
      <c r="Q3" s="114"/>
    </row>
    <row r="4" spans="1:18" ht="16.5" customHeight="1">
      <c r="A4" s="113"/>
      <c r="B4" s="93"/>
      <c r="C4" s="93"/>
      <c r="D4" s="93"/>
      <c r="E4" s="93"/>
      <c r="F4" s="93"/>
      <c r="G4" s="116"/>
      <c r="H4" s="117"/>
      <c r="I4" s="117"/>
      <c r="J4" s="117"/>
      <c r="K4" s="93"/>
      <c r="L4" s="93"/>
      <c r="M4" s="93"/>
      <c r="N4" s="93"/>
      <c r="O4" s="249" t="s">
        <v>0</v>
      </c>
      <c r="P4" s="249"/>
      <c r="Q4" s="114"/>
    </row>
    <row r="5" spans="1:18" ht="38.25" customHeight="1">
      <c r="A5" s="113"/>
      <c r="B5" s="118"/>
      <c r="C5" s="118"/>
      <c r="D5" s="118"/>
      <c r="E5" s="118"/>
      <c r="F5" s="118"/>
      <c r="G5" s="119"/>
      <c r="H5" s="120"/>
      <c r="I5" s="120"/>
      <c r="K5" s="118"/>
      <c r="L5" s="118"/>
      <c r="M5" s="118"/>
      <c r="N5" s="118"/>
      <c r="O5" s="249"/>
      <c r="P5" s="249"/>
      <c r="Q5" s="121"/>
    </row>
    <row r="6" spans="1:18">
      <c r="A6" s="113"/>
      <c r="B6" s="118"/>
      <c r="C6" s="118"/>
      <c r="D6" s="118"/>
      <c r="E6" s="118"/>
      <c r="F6" s="118"/>
      <c r="G6" s="119"/>
      <c r="H6" s="120"/>
      <c r="I6" s="120"/>
      <c r="K6" s="118"/>
      <c r="L6" s="118"/>
      <c r="M6" s="118"/>
      <c r="N6" s="118"/>
      <c r="O6" s="118"/>
      <c r="P6" s="118"/>
      <c r="Q6" s="121"/>
    </row>
    <row r="7" spans="1:18" ht="24" customHeight="1">
      <c r="A7" s="122"/>
      <c r="B7" s="250" t="s">
        <v>16</v>
      </c>
      <c r="C7" s="250"/>
      <c r="D7" s="250"/>
      <c r="E7" s="250"/>
      <c r="F7" s="250"/>
      <c r="G7" s="250" t="s">
        <v>212</v>
      </c>
      <c r="H7" s="250"/>
      <c r="I7" s="250"/>
      <c r="J7" s="250"/>
      <c r="K7" s="250"/>
      <c r="L7" s="250"/>
      <c r="M7" s="250"/>
      <c r="N7" s="250"/>
      <c r="O7" s="250"/>
      <c r="P7" s="250"/>
      <c r="Q7" s="123"/>
    </row>
    <row r="8" spans="1:18" ht="36" customHeight="1">
      <c r="A8" s="122"/>
      <c r="B8" s="250" t="s">
        <v>17</v>
      </c>
      <c r="C8" s="250"/>
      <c r="D8" s="250"/>
      <c r="E8" s="250"/>
      <c r="F8" s="250"/>
      <c r="G8" s="250" t="s">
        <v>213</v>
      </c>
      <c r="H8" s="250"/>
      <c r="I8" s="250"/>
      <c r="J8" s="250"/>
      <c r="K8" s="250"/>
      <c r="L8" s="250"/>
      <c r="M8" s="250"/>
      <c r="N8" s="250"/>
      <c r="O8" s="250"/>
      <c r="P8" s="250"/>
      <c r="Q8" s="123"/>
    </row>
    <row r="9" spans="1:18" ht="23.25" customHeight="1">
      <c r="A9" s="122"/>
      <c r="B9" s="250" t="s">
        <v>18</v>
      </c>
      <c r="C9" s="250"/>
      <c r="D9" s="250"/>
      <c r="E9" s="250"/>
      <c r="F9" s="250"/>
      <c r="G9" s="250" t="s">
        <v>214</v>
      </c>
      <c r="H9" s="250"/>
      <c r="I9" s="250"/>
      <c r="J9" s="250"/>
      <c r="K9" s="250"/>
      <c r="L9" s="250"/>
      <c r="M9" s="250"/>
      <c r="N9" s="250"/>
      <c r="O9" s="250"/>
      <c r="P9" s="250"/>
      <c r="Q9" s="123"/>
    </row>
    <row r="10" spans="1:18" ht="21.75" customHeight="1">
      <c r="A10" s="122"/>
      <c r="B10" s="250" t="s">
        <v>19</v>
      </c>
      <c r="C10" s="250"/>
      <c r="D10" s="250"/>
      <c r="E10" s="250"/>
      <c r="F10" s="250"/>
      <c r="G10" s="250"/>
      <c r="H10" s="250"/>
      <c r="I10" s="250"/>
      <c r="J10" s="250"/>
      <c r="K10" s="250"/>
      <c r="L10" s="250"/>
      <c r="M10" s="250"/>
      <c r="N10" s="250"/>
      <c r="O10" s="250"/>
      <c r="P10" s="250"/>
      <c r="Q10" s="123"/>
    </row>
    <row r="11" spans="1:18" ht="23.25" customHeight="1">
      <c r="A11" s="124"/>
      <c r="B11" s="125"/>
      <c r="C11" s="126"/>
      <c r="D11" s="126"/>
      <c r="E11" s="127"/>
      <c r="F11" s="127"/>
      <c r="G11" s="128"/>
      <c r="H11" s="127"/>
      <c r="I11" s="127"/>
      <c r="J11" s="129"/>
      <c r="K11" s="146"/>
      <c r="L11" s="129"/>
      <c r="M11" s="129"/>
      <c r="N11" s="130"/>
      <c r="O11" s="129"/>
      <c r="P11" s="131"/>
      <c r="Q11" s="123"/>
    </row>
    <row r="12" spans="1:18" ht="79.5" customHeight="1">
      <c r="A12" s="82"/>
      <c r="B12" s="259" t="s">
        <v>20</v>
      </c>
      <c r="C12" s="259" t="s">
        <v>21</v>
      </c>
      <c r="D12" s="252" t="s">
        <v>22</v>
      </c>
      <c r="E12" s="252" t="s">
        <v>23</v>
      </c>
      <c r="F12" s="252" t="s">
        <v>24</v>
      </c>
      <c r="G12" s="252" t="s">
        <v>25</v>
      </c>
      <c r="H12" s="252" t="s">
        <v>26</v>
      </c>
      <c r="I12" s="253" t="s">
        <v>366</v>
      </c>
      <c r="J12" s="253" t="s">
        <v>367</v>
      </c>
      <c r="K12" s="252" t="s">
        <v>27</v>
      </c>
      <c r="L12" s="252"/>
      <c r="M12" s="252"/>
      <c r="N12" s="252"/>
      <c r="O12" s="252"/>
      <c r="P12" s="251" t="s">
        <v>28</v>
      </c>
      <c r="Q12" s="83"/>
      <c r="R12" s="84"/>
    </row>
    <row r="13" spans="1:18" ht="53.25" customHeight="1">
      <c r="A13" s="82"/>
      <c r="B13" s="260"/>
      <c r="C13" s="260"/>
      <c r="D13" s="252"/>
      <c r="E13" s="252"/>
      <c r="F13" s="252"/>
      <c r="G13" s="252"/>
      <c r="H13" s="252"/>
      <c r="I13" s="254"/>
      <c r="J13" s="255"/>
      <c r="K13" s="94" t="s">
        <v>29</v>
      </c>
      <c r="L13" s="252" t="s">
        <v>30</v>
      </c>
      <c r="M13" s="252"/>
      <c r="N13" s="94" t="s">
        <v>31</v>
      </c>
      <c r="O13" s="94" t="s">
        <v>32</v>
      </c>
      <c r="P13" s="252"/>
      <c r="Q13" s="83"/>
      <c r="R13" s="84"/>
    </row>
    <row r="14" spans="1:18" ht="88" customHeight="1">
      <c r="B14" s="261" t="s">
        <v>49</v>
      </c>
      <c r="C14" s="261" t="s">
        <v>50</v>
      </c>
      <c r="D14" s="273" t="s">
        <v>370</v>
      </c>
      <c r="E14" s="263" t="s">
        <v>51</v>
      </c>
      <c r="F14" s="264" t="s">
        <v>52</v>
      </c>
      <c r="G14" s="100" t="s">
        <v>53</v>
      </c>
      <c r="H14" s="256" t="s">
        <v>78</v>
      </c>
      <c r="I14" s="359">
        <v>214634</v>
      </c>
      <c r="J14" s="85">
        <v>1</v>
      </c>
      <c r="K14" s="374" t="s">
        <v>438</v>
      </c>
      <c r="L14" s="377">
        <v>126731721596.56</v>
      </c>
      <c r="M14" s="378"/>
      <c r="N14" s="239" t="s">
        <v>439</v>
      </c>
      <c r="O14" s="239" t="s">
        <v>440</v>
      </c>
      <c r="P14" s="70"/>
      <c r="R14" s="132"/>
    </row>
    <row r="15" spans="1:18" ht="88" customHeight="1">
      <c r="B15" s="261"/>
      <c r="C15" s="261"/>
      <c r="D15" s="274"/>
      <c r="E15" s="263"/>
      <c r="F15" s="265"/>
      <c r="G15" s="64" t="s">
        <v>54</v>
      </c>
      <c r="H15" s="257"/>
      <c r="I15" s="360"/>
      <c r="J15" s="85">
        <v>1</v>
      </c>
      <c r="K15" s="375"/>
      <c r="L15" s="379"/>
      <c r="M15" s="380"/>
      <c r="N15" s="239"/>
      <c r="O15" s="239"/>
      <c r="P15" s="70"/>
      <c r="R15" s="133"/>
    </row>
    <row r="16" spans="1:18" ht="88" customHeight="1">
      <c r="B16" s="261"/>
      <c r="C16" s="261"/>
      <c r="D16" s="274"/>
      <c r="E16" s="263"/>
      <c r="F16" s="265"/>
      <c r="G16" s="64" t="s">
        <v>55</v>
      </c>
      <c r="H16" s="257"/>
      <c r="I16" s="360"/>
      <c r="J16" s="85">
        <v>1</v>
      </c>
      <c r="K16" s="375"/>
      <c r="L16" s="379"/>
      <c r="M16" s="380"/>
      <c r="N16" s="239"/>
      <c r="O16" s="239"/>
      <c r="P16" s="70"/>
      <c r="R16" s="132"/>
    </row>
    <row r="17" spans="2:18" ht="88" customHeight="1">
      <c r="B17" s="261"/>
      <c r="C17" s="261"/>
      <c r="D17" s="274"/>
      <c r="E17" s="263"/>
      <c r="F17" s="265"/>
      <c r="G17" s="100" t="s">
        <v>56</v>
      </c>
      <c r="H17" s="257"/>
      <c r="I17" s="361"/>
      <c r="J17" s="85">
        <v>0.5</v>
      </c>
      <c r="K17" s="375"/>
      <c r="L17" s="379"/>
      <c r="M17" s="380"/>
      <c r="N17" s="239"/>
      <c r="O17" s="239"/>
      <c r="P17" s="70"/>
      <c r="R17" s="132"/>
    </row>
    <row r="18" spans="2:18" ht="88" customHeight="1">
      <c r="B18" s="261"/>
      <c r="C18" s="261"/>
      <c r="D18" s="274"/>
      <c r="E18" s="263"/>
      <c r="F18" s="269" t="s">
        <v>57</v>
      </c>
      <c r="G18" s="66" t="s">
        <v>364</v>
      </c>
      <c r="H18" s="257"/>
      <c r="I18" s="362">
        <v>1</v>
      </c>
      <c r="J18" s="85">
        <v>1</v>
      </c>
      <c r="K18" s="375"/>
      <c r="L18" s="379"/>
      <c r="M18" s="380"/>
      <c r="N18" s="239"/>
      <c r="O18" s="239"/>
      <c r="P18" s="70" t="s">
        <v>374</v>
      </c>
      <c r="R18" s="132"/>
    </row>
    <row r="19" spans="2:18" ht="88" customHeight="1">
      <c r="B19" s="261"/>
      <c r="C19" s="261"/>
      <c r="D19" s="275"/>
      <c r="E19" s="263"/>
      <c r="F19" s="270"/>
      <c r="G19" s="66" t="s">
        <v>365</v>
      </c>
      <c r="H19" s="258"/>
      <c r="I19" s="363"/>
      <c r="J19" s="85">
        <v>0.45</v>
      </c>
      <c r="K19" s="376"/>
      <c r="L19" s="381"/>
      <c r="M19" s="382"/>
      <c r="N19" s="239"/>
      <c r="O19" s="239"/>
      <c r="P19" s="70" t="s">
        <v>373</v>
      </c>
      <c r="R19" s="132"/>
    </row>
    <row r="20" spans="2:18" ht="88" customHeight="1">
      <c r="B20" s="261"/>
      <c r="C20" s="261"/>
      <c r="D20" s="276">
        <v>2020080010006</v>
      </c>
      <c r="E20" s="263" t="s">
        <v>58</v>
      </c>
      <c r="F20" s="266" t="s">
        <v>59</v>
      </c>
      <c r="G20" s="100" t="s">
        <v>60</v>
      </c>
      <c r="H20" s="279" t="s">
        <v>78</v>
      </c>
      <c r="I20" s="364">
        <v>1</v>
      </c>
      <c r="J20" s="85">
        <v>1</v>
      </c>
      <c r="K20" s="89" t="s">
        <v>375</v>
      </c>
      <c r="L20" s="367">
        <v>6217690000</v>
      </c>
      <c r="M20" s="245"/>
      <c r="N20" s="86">
        <v>44284</v>
      </c>
      <c r="O20" s="87">
        <v>44542</v>
      </c>
      <c r="P20" s="386" t="s">
        <v>376</v>
      </c>
    </row>
    <row r="21" spans="2:18" ht="88" customHeight="1">
      <c r="B21" s="261"/>
      <c r="C21" s="261"/>
      <c r="D21" s="277"/>
      <c r="E21" s="263"/>
      <c r="F21" s="265"/>
      <c r="G21" s="100" t="s">
        <v>61</v>
      </c>
      <c r="H21" s="280"/>
      <c r="I21" s="365"/>
      <c r="J21" s="88">
        <v>1</v>
      </c>
      <c r="K21" s="89" t="s">
        <v>377</v>
      </c>
      <c r="L21" s="244">
        <v>12111664840</v>
      </c>
      <c r="M21" s="245"/>
      <c r="N21" s="86">
        <v>44197</v>
      </c>
      <c r="O21" s="87">
        <v>44561</v>
      </c>
      <c r="P21" s="387"/>
    </row>
    <row r="22" spans="2:18" ht="88" customHeight="1">
      <c r="B22" s="261"/>
      <c r="C22" s="261"/>
      <c r="D22" s="277"/>
      <c r="E22" s="263"/>
      <c r="F22" s="265"/>
      <c r="G22" s="100" t="s">
        <v>62</v>
      </c>
      <c r="H22" s="280"/>
      <c r="I22" s="365"/>
      <c r="J22" s="88">
        <v>1</v>
      </c>
      <c r="K22" s="388" t="s">
        <v>378</v>
      </c>
      <c r="L22" s="390">
        <v>12507048080</v>
      </c>
      <c r="M22" s="391"/>
      <c r="N22" s="396">
        <v>44239</v>
      </c>
      <c r="O22" s="394">
        <v>44542</v>
      </c>
      <c r="P22" s="387"/>
    </row>
    <row r="23" spans="2:18" ht="88" customHeight="1">
      <c r="B23" s="261"/>
      <c r="C23" s="261"/>
      <c r="D23" s="278"/>
      <c r="E23" s="263"/>
      <c r="F23" s="265"/>
      <c r="G23" s="100" t="s">
        <v>63</v>
      </c>
      <c r="H23" s="280"/>
      <c r="I23" s="363"/>
      <c r="J23" s="88">
        <v>0.5</v>
      </c>
      <c r="K23" s="389"/>
      <c r="L23" s="392"/>
      <c r="M23" s="393"/>
      <c r="N23" s="385"/>
      <c r="O23" s="385"/>
      <c r="P23" s="385"/>
    </row>
    <row r="24" spans="2:18" ht="88" customHeight="1">
      <c r="B24" s="261"/>
      <c r="C24" s="261"/>
      <c r="D24" s="276">
        <v>2020080010002</v>
      </c>
      <c r="E24" s="263" t="s">
        <v>64</v>
      </c>
      <c r="F24" s="267" t="s">
        <v>65</v>
      </c>
      <c r="G24" s="308" t="s">
        <v>66</v>
      </c>
      <c r="H24" s="281" t="s">
        <v>79</v>
      </c>
      <c r="I24" s="372">
        <v>123338</v>
      </c>
      <c r="J24" s="240">
        <v>1</v>
      </c>
      <c r="K24" s="7" t="s">
        <v>413</v>
      </c>
      <c r="L24" s="311">
        <f>11404930800+5702465400</f>
        <v>17107396200</v>
      </c>
      <c r="M24" s="311"/>
      <c r="N24" s="42">
        <v>43872</v>
      </c>
      <c r="O24" s="67">
        <v>44307</v>
      </c>
      <c r="P24" s="98" t="s">
        <v>414</v>
      </c>
    </row>
    <row r="25" spans="2:18" ht="88" customHeight="1">
      <c r="B25" s="261"/>
      <c r="C25" s="261"/>
      <c r="D25" s="277"/>
      <c r="E25" s="263"/>
      <c r="F25" s="267"/>
      <c r="G25" s="309"/>
      <c r="H25" s="281"/>
      <c r="I25" s="203"/>
      <c r="J25" s="241"/>
      <c r="K25" s="7" t="s">
        <v>415</v>
      </c>
      <c r="L25" s="312">
        <v>3181800300</v>
      </c>
      <c r="M25" s="313"/>
      <c r="N25" s="42">
        <v>43903</v>
      </c>
      <c r="O25" s="41" t="s">
        <v>416</v>
      </c>
      <c r="P25" s="98" t="s">
        <v>417</v>
      </c>
    </row>
    <row r="26" spans="2:18" ht="88" customHeight="1">
      <c r="B26" s="261"/>
      <c r="C26" s="261"/>
      <c r="D26" s="277"/>
      <c r="E26" s="263"/>
      <c r="F26" s="267"/>
      <c r="G26" s="310"/>
      <c r="H26" s="281"/>
      <c r="I26" s="203"/>
      <c r="J26" s="201"/>
      <c r="K26" s="7" t="s">
        <v>418</v>
      </c>
      <c r="L26" s="312">
        <f>5483043348+1597257724+1144263950</f>
        <v>8224565022</v>
      </c>
      <c r="M26" s="313"/>
      <c r="N26" s="42">
        <v>43983</v>
      </c>
      <c r="O26" s="67">
        <v>44301</v>
      </c>
      <c r="P26" s="98" t="s">
        <v>414</v>
      </c>
    </row>
    <row r="27" spans="2:18" ht="88" customHeight="1">
      <c r="B27" s="261"/>
      <c r="C27" s="261"/>
      <c r="D27" s="277"/>
      <c r="E27" s="263"/>
      <c r="F27" s="267"/>
      <c r="G27" s="308" t="s">
        <v>67</v>
      </c>
      <c r="H27" s="281"/>
      <c r="I27" s="203"/>
      <c r="J27" s="373">
        <v>1</v>
      </c>
      <c r="K27" s="7" t="s">
        <v>419</v>
      </c>
      <c r="L27" s="312">
        <f>5042047425+1921309908+599713804</f>
        <v>7563071137</v>
      </c>
      <c r="M27" s="313"/>
      <c r="N27" s="42">
        <v>43990</v>
      </c>
      <c r="O27" s="67">
        <v>44302</v>
      </c>
      <c r="P27" s="98" t="s">
        <v>414</v>
      </c>
    </row>
    <row r="28" spans="2:18" ht="88" customHeight="1">
      <c r="B28" s="261"/>
      <c r="C28" s="261"/>
      <c r="D28" s="277"/>
      <c r="E28" s="263"/>
      <c r="F28" s="267"/>
      <c r="G28" s="309"/>
      <c r="H28" s="281"/>
      <c r="I28" s="203"/>
      <c r="J28" s="241"/>
      <c r="K28" s="7" t="s">
        <v>420</v>
      </c>
      <c r="L28" s="311">
        <f>5966252041+2983126020</f>
        <v>8949378061</v>
      </c>
      <c r="M28" s="311"/>
      <c r="N28" s="42">
        <v>43955</v>
      </c>
      <c r="O28" s="67">
        <v>44307</v>
      </c>
      <c r="P28" s="98" t="s">
        <v>414</v>
      </c>
    </row>
    <row r="29" spans="2:18" ht="88" customHeight="1">
      <c r="B29" s="261"/>
      <c r="C29" s="261"/>
      <c r="D29" s="277"/>
      <c r="E29" s="263"/>
      <c r="F29" s="267"/>
      <c r="G29" s="310"/>
      <c r="H29" s="281"/>
      <c r="I29" s="203"/>
      <c r="J29" s="201"/>
      <c r="K29" s="7" t="s">
        <v>421</v>
      </c>
      <c r="L29" s="312">
        <v>6504534707</v>
      </c>
      <c r="M29" s="313"/>
      <c r="N29" s="42">
        <v>44340</v>
      </c>
      <c r="O29" s="67">
        <v>44445</v>
      </c>
      <c r="P29" s="98" t="s">
        <v>422</v>
      </c>
    </row>
    <row r="30" spans="2:18" ht="88" customHeight="1">
      <c r="B30" s="261"/>
      <c r="C30" s="261"/>
      <c r="D30" s="277"/>
      <c r="E30" s="263"/>
      <c r="F30" s="267"/>
      <c r="G30" s="288" t="s">
        <v>68</v>
      </c>
      <c r="H30" s="281"/>
      <c r="I30" s="203"/>
      <c r="J30" s="200">
        <v>0.5</v>
      </c>
      <c r="K30" s="7" t="s">
        <v>423</v>
      </c>
      <c r="L30" s="312">
        <v>4104498762</v>
      </c>
      <c r="M30" s="313"/>
      <c r="N30" s="42">
        <v>44312</v>
      </c>
      <c r="O30" s="67">
        <v>44420</v>
      </c>
      <c r="P30" s="98" t="s">
        <v>422</v>
      </c>
    </row>
    <row r="31" spans="2:18" ht="88" customHeight="1">
      <c r="B31" s="261"/>
      <c r="C31" s="261"/>
      <c r="D31" s="277"/>
      <c r="E31" s="263"/>
      <c r="F31" s="267"/>
      <c r="G31" s="289"/>
      <c r="H31" s="281"/>
      <c r="I31" s="203"/>
      <c r="J31" s="241"/>
      <c r="K31" s="7" t="s">
        <v>424</v>
      </c>
      <c r="L31" s="312">
        <v>4176704448</v>
      </c>
      <c r="M31" s="313"/>
      <c r="N31" s="42">
        <v>44312</v>
      </c>
      <c r="O31" s="67">
        <v>44420</v>
      </c>
      <c r="P31" s="98" t="s">
        <v>422</v>
      </c>
    </row>
    <row r="32" spans="2:18" ht="88" customHeight="1">
      <c r="B32" s="261"/>
      <c r="C32" s="261"/>
      <c r="D32" s="278"/>
      <c r="E32" s="263"/>
      <c r="F32" s="267"/>
      <c r="G32" s="290"/>
      <c r="H32" s="281"/>
      <c r="I32" s="204"/>
      <c r="J32" s="201"/>
      <c r="K32" s="7" t="s">
        <v>425</v>
      </c>
      <c r="L32" s="311">
        <v>4579988160</v>
      </c>
      <c r="M32" s="311"/>
      <c r="N32" s="42">
        <v>44312</v>
      </c>
      <c r="O32" s="67">
        <v>44425</v>
      </c>
      <c r="P32" s="98" t="s">
        <v>422</v>
      </c>
    </row>
    <row r="33" spans="2:16" ht="88" customHeight="1">
      <c r="B33" s="261"/>
      <c r="C33" s="261"/>
      <c r="D33" s="273">
        <v>2020080010126</v>
      </c>
      <c r="E33" s="263" t="s">
        <v>69</v>
      </c>
      <c r="F33" s="268" t="s">
        <v>70</v>
      </c>
      <c r="G33" s="100" t="s">
        <v>66</v>
      </c>
      <c r="H33" s="282" t="s">
        <v>78</v>
      </c>
      <c r="I33" s="371"/>
      <c r="J33" s="78"/>
      <c r="K33" s="98"/>
      <c r="L33" s="311"/>
      <c r="M33" s="311"/>
      <c r="N33" s="98"/>
      <c r="O33" s="98"/>
      <c r="P33" s="288" t="s">
        <v>379</v>
      </c>
    </row>
    <row r="34" spans="2:16" ht="88" customHeight="1">
      <c r="B34" s="261"/>
      <c r="C34" s="261"/>
      <c r="D34" s="274"/>
      <c r="E34" s="263"/>
      <c r="F34" s="265"/>
      <c r="G34" s="100" t="s">
        <v>67</v>
      </c>
      <c r="H34" s="283"/>
      <c r="I34" s="289"/>
      <c r="J34" s="98"/>
      <c r="K34" s="147"/>
      <c r="L34" s="311"/>
      <c r="M34" s="311"/>
      <c r="N34" s="98"/>
      <c r="O34" s="98"/>
      <c r="P34" s="289"/>
    </row>
    <row r="35" spans="2:16" ht="88" customHeight="1">
      <c r="B35" s="261"/>
      <c r="C35" s="261"/>
      <c r="D35" s="275"/>
      <c r="E35" s="263"/>
      <c r="F35" s="265"/>
      <c r="G35" s="100" t="s">
        <v>68</v>
      </c>
      <c r="H35" s="283"/>
      <c r="I35" s="290"/>
      <c r="J35" s="98"/>
      <c r="K35" s="147"/>
      <c r="L35" s="311"/>
      <c r="M35" s="311"/>
      <c r="N35" s="98"/>
      <c r="O35" s="98"/>
      <c r="P35" s="290"/>
    </row>
    <row r="36" spans="2:16" ht="88" customHeight="1">
      <c r="B36" s="261"/>
      <c r="C36" s="261"/>
      <c r="D36" s="276">
        <v>2020080010008</v>
      </c>
      <c r="E36" s="263" t="s">
        <v>71</v>
      </c>
      <c r="F36" s="266" t="s">
        <v>72</v>
      </c>
      <c r="G36" s="64" t="s">
        <v>73</v>
      </c>
      <c r="H36" s="279" t="s">
        <v>78</v>
      </c>
      <c r="I36" s="368" t="s">
        <v>380</v>
      </c>
      <c r="J36" s="88">
        <v>1</v>
      </c>
      <c r="K36" s="388" t="s">
        <v>381</v>
      </c>
      <c r="L36" s="390">
        <v>821632000</v>
      </c>
      <c r="M36" s="391"/>
      <c r="N36" s="394">
        <v>44259</v>
      </c>
      <c r="O36" s="394">
        <v>44530</v>
      </c>
      <c r="P36" s="384" t="s">
        <v>382</v>
      </c>
    </row>
    <row r="37" spans="2:16" ht="88" customHeight="1">
      <c r="B37" s="261"/>
      <c r="C37" s="261"/>
      <c r="D37" s="277"/>
      <c r="E37" s="263"/>
      <c r="F37" s="266"/>
      <c r="G37" s="64" t="s">
        <v>74</v>
      </c>
      <c r="H37" s="280"/>
      <c r="I37" s="369"/>
      <c r="J37" s="88">
        <v>1</v>
      </c>
      <c r="K37" s="389"/>
      <c r="L37" s="392"/>
      <c r="M37" s="393"/>
      <c r="N37" s="385"/>
      <c r="O37" s="385"/>
      <c r="P37" s="387"/>
    </row>
    <row r="38" spans="2:16" ht="88" customHeight="1">
      <c r="B38" s="261"/>
      <c r="C38" s="261"/>
      <c r="D38" s="277"/>
      <c r="E38" s="263"/>
      <c r="F38" s="266"/>
      <c r="G38" s="65" t="s">
        <v>75</v>
      </c>
      <c r="H38" s="280"/>
      <c r="I38" s="369"/>
      <c r="J38" s="88">
        <v>1</v>
      </c>
      <c r="K38" s="395" t="s">
        <v>383</v>
      </c>
      <c r="L38" s="390">
        <v>946204783</v>
      </c>
      <c r="M38" s="391"/>
      <c r="N38" s="394">
        <v>44253</v>
      </c>
      <c r="O38" s="394">
        <v>44530</v>
      </c>
      <c r="P38" s="387"/>
    </row>
    <row r="39" spans="2:16" ht="88" customHeight="1">
      <c r="B39" s="261"/>
      <c r="C39" s="261"/>
      <c r="D39" s="277"/>
      <c r="E39" s="263"/>
      <c r="F39" s="266"/>
      <c r="G39" s="100" t="s">
        <v>76</v>
      </c>
      <c r="H39" s="280"/>
      <c r="I39" s="370"/>
      <c r="J39" s="88">
        <v>0.5</v>
      </c>
      <c r="K39" s="389"/>
      <c r="L39" s="392"/>
      <c r="M39" s="393"/>
      <c r="N39" s="385"/>
      <c r="O39" s="385"/>
      <c r="P39" s="385"/>
    </row>
    <row r="40" spans="2:16" ht="88" customHeight="1">
      <c r="B40" s="261"/>
      <c r="C40" s="261"/>
      <c r="D40" s="277"/>
      <c r="E40" s="263"/>
      <c r="F40" s="269" t="s">
        <v>77</v>
      </c>
      <c r="G40" s="66" t="s">
        <v>364</v>
      </c>
      <c r="H40" s="280"/>
      <c r="I40" s="362">
        <v>0.94</v>
      </c>
      <c r="J40" s="88">
        <v>1</v>
      </c>
      <c r="K40" s="134"/>
      <c r="L40" s="311"/>
      <c r="M40" s="311"/>
      <c r="N40" s="134"/>
      <c r="O40" s="134"/>
      <c r="P40" s="384" t="s">
        <v>384</v>
      </c>
    </row>
    <row r="41" spans="2:16" ht="88" customHeight="1">
      <c r="B41" s="262"/>
      <c r="C41" s="262"/>
      <c r="D41" s="277"/>
      <c r="E41" s="271"/>
      <c r="F41" s="272"/>
      <c r="G41" s="76" t="s">
        <v>365</v>
      </c>
      <c r="H41" s="284"/>
      <c r="I41" s="366"/>
      <c r="J41" s="88">
        <v>0.45</v>
      </c>
      <c r="K41" s="135"/>
      <c r="L41" s="344"/>
      <c r="M41" s="344"/>
      <c r="N41" s="135"/>
      <c r="O41" s="135"/>
      <c r="P41" s="385"/>
    </row>
    <row r="42" spans="2:16" ht="18" customHeight="1">
      <c r="B42" s="136"/>
      <c r="C42" s="136"/>
      <c r="D42" s="136"/>
      <c r="E42" s="136"/>
      <c r="F42" s="136"/>
      <c r="G42" s="137"/>
      <c r="H42" s="136"/>
      <c r="I42" s="136"/>
      <c r="J42" s="138"/>
      <c r="K42" s="148"/>
      <c r="L42" s="139"/>
      <c r="M42" s="139"/>
      <c r="N42" s="140"/>
      <c r="O42" s="138"/>
      <c r="P42" s="138"/>
    </row>
    <row r="43" spans="2:16" ht="88" customHeight="1">
      <c r="B43" s="291" t="s">
        <v>80</v>
      </c>
      <c r="C43" s="303" t="s">
        <v>81</v>
      </c>
      <c r="D43" s="315">
        <v>2020080010132</v>
      </c>
      <c r="E43" s="301" t="s">
        <v>82</v>
      </c>
      <c r="F43" s="306" t="s">
        <v>83</v>
      </c>
      <c r="G43" s="101" t="s">
        <v>84</v>
      </c>
      <c r="H43" s="102" t="s">
        <v>85</v>
      </c>
      <c r="I43" s="325">
        <v>0.92</v>
      </c>
      <c r="J43" s="74">
        <v>1</v>
      </c>
      <c r="K43" s="141"/>
      <c r="L43" s="345"/>
      <c r="M43" s="346"/>
      <c r="N43" s="141"/>
      <c r="O43" s="141"/>
      <c r="P43" s="141"/>
    </row>
    <row r="44" spans="2:16" ht="88" customHeight="1">
      <c r="B44" s="292"/>
      <c r="C44" s="304"/>
      <c r="D44" s="315"/>
      <c r="E44" s="263"/>
      <c r="F44" s="307"/>
      <c r="G44" s="7" t="s">
        <v>86</v>
      </c>
      <c r="H44" s="97" t="s">
        <v>85</v>
      </c>
      <c r="I44" s="326"/>
      <c r="J44" s="74">
        <v>0.92</v>
      </c>
      <c r="K44" s="41"/>
      <c r="L44" s="347"/>
      <c r="M44" s="348"/>
      <c r="N44" s="41"/>
      <c r="O44" s="41"/>
      <c r="P44" s="41"/>
    </row>
    <row r="45" spans="2:16" ht="88" customHeight="1">
      <c r="B45" s="292"/>
      <c r="C45" s="304"/>
      <c r="D45" s="316"/>
      <c r="E45" s="263"/>
      <c r="F45" s="307"/>
      <c r="G45" s="7" t="s">
        <v>87</v>
      </c>
      <c r="H45" s="97" t="s">
        <v>85</v>
      </c>
      <c r="I45" s="327"/>
      <c r="J45" s="74">
        <v>0.21</v>
      </c>
      <c r="K45" s="41"/>
      <c r="L45" s="347"/>
      <c r="M45" s="348"/>
      <c r="N45" s="41"/>
      <c r="O45" s="41"/>
      <c r="P45" s="41"/>
    </row>
    <row r="46" spans="2:16" ht="88" customHeight="1">
      <c r="B46" s="292"/>
      <c r="C46" s="304"/>
      <c r="D46" s="317">
        <v>2020080010013</v>
      </c>
      <c r="E46" s="282" t="s">
        <v>88</v>
      </c>
      <c r="F46" s="268" t="s">
        <v>89</v>
      </c>
      <c r="G46" s="7" t="s">
        <v>90</v>
      </c>
      <c r="H46" s="97" t="s">
        <v>85</v>
      </c>
      <c r="I46" s="200" t="s">
        <v>460</v>
      </c>
      <c r="J46" s="40">
        <v>0.75</v>
      </c>
      <c r="K46" s="102"/>
      <c r="L46" s="336"/>
      <c r="M46" s="337"/>
      <c r="N46" s="144"/>
      <c r="O46" s="144"/>
      <c r="P46" s="97"/>
    </row>
    <row r="47" spans="2:16" ht="88" customHeight="1">
      <c r="B47" s="292"/>
      <c r="C47" s="304"/>
      <c r="D47" s="315"/>
      <c r="E47" s="282"/>
      <c r="F47" s="268"/>
      <c r="G47" s="431" t="s">
        <v>91</v>
      </c>
      <c r="H47" s="432" t="s">
        <v>85</v>
      </c>
      <c r="I47" s="203"/>
      <c r="J47" s="40">
        <v>0.4</v>
      </c>
      <c r="K47" s="90" t="s">
        <v>476</v>
      </c>
      <c r="L47" s="338">
        <v>1499737800</v>
      </c>
      <c r="M47" s="339"/>
      <c r="N47" s="69">
        <v>44237</v>
      </c>
      <c r="O47" s="69">
        <v>44438</v>
      </c>
      <c r="P47" s="97"/>
    </row>
    <row r="48" spans="2:16" ht="88" customHeight="1">
      <c r="B48" s="292"/>
      <c r="C48" s="304"/>
      <c r="D48" s="315"/>
      <c r="E48" s="282"/>
      <c r="F48" s="268"/>
      <c r="G48" s="431" t="s">
        <v>92</v>
      </c>
      <c r="H48" s="432" t="s">
        <v>85</v>
      </c>
      <c r="I48" s="203"/>
      <c r="J48" s="40">
        <v>1</v>
      </c>
      <c r="K48" s="205" t="s">
        <v>477</v>
      </c>
      <c r="L48" s="222">
        <v>2700000000</v>
      </c>
      <c r="M48" s="223"/>
      <c r="N48" s="228">
        <v>44235</v>
      </c>
      <c r="O48" s="228">
        <v>44385</v>
      </c>
      <c r="P48" s="69"/>
    </row>
    <row r="49" spans="2:19" ht="88" customHeight="1">
      <c r="B49" s="292"/>
      <c r="C49" s="304"/>
      <c r="D49" s="315"/>
      <c r="E49" s="282"/>
      <c r="F49" s="268"/>
      <c r="G49" s="431" t="s">
        <v>93</v>
      </c>
      <c r="H49" s="432" t="s">
        <v>85</v>
      </c>
      <c r="I49" s="203"/>
      <c r="J49" s="40">
        <v>0.79</v>
      </c>
      <c r="K49" s="220"/>
      <c r="L49" s="224"/>
      <c r="M49" s="225"/>
      <c r="N49" s="229"/>
      <c r="O49" s="229"/>
      <c r="P49" s="69"/>
    </row>
    <row r="50" spans="2:19" ht="88" customHeight="1">
      <c r="B50" s="292"/>
      <c r="C50" s="304"/>
      <c r="D50" s="315"/>
      <c r="E50" s="282"/>
      <c r="F50" s="268"/>
      <c r="G50" s="431" t="s">
        <v>94</v>
      </c>
      <c r="H50" s="432" t="s">
        <v>85</v>
      </c>
      <c r="I50" s="203"/>
      <c r="J50" s="40">
        <v>1</v>
      </c>
      <c r="K50" s="220"/>
      <c r="L50" s="224"/>
      <c r="M50" s="225"/>
      <c r="N50" s="229"/>
      <c r="O50" s="229"/>
      <c r="P50" s="69"/>
    </row>
    <row r="51" spans="2:19" ht="88" customHeight="1">
      <c r="B51" s="292"/>
      <c r="C51" s="304"/>
      <c r="D51" s="315"/>
      <c r="E51" s="282"/>
      <c r="F51" s="268"/>
      <c r="G51" s="431" t="s">
        <v>95</v>
      </c>
      <c r="H51" s="432" t="s">
        <v>85</v>
      </c>
      <c r="I51" s="203"/>
      <c r="J51" s="40">
        <v>0.8</v>
      </c>
      <c r="K51" s="221"/>
      <c r="L51" s="226"/>
      <c r="M51" s="227"/>
      <c r="N51" s="230"/>
      <c r="O51" s="230"/>
      <c r="P51" s="69"/>
    </row>
    <row r="52" spans="2:19" ht="88" customHeight="1">
      <c r="B52" s="292"/>
      <c r="C52" s="304"/>
      <c r="D52" s="315"/>
      <c r="E52" s="282"/>
      <c r="F52" s="268"/>
      <c r="G52" s="7" t="s">
        <v>96</v>
      </c>
      <c r="H52" s="97" t="s">
        <v>85</v>
      </c>
      <c r="I52" s="203"/>
      <c r="J52" s="40">
        <v>0.5</v>
      </c>
      <c r="K52" s="90" t="s">
        <v>465</v>
      </c>
      <c r="L52" s="237">
        <v>200000000</v>
      </c>
      <c r="M52" s="238"/>
      <c r="N52" s="144">
        <v>44348</v>
      </c>
      <c r="O52" s="144">
        <v>44439</v>
      </c>
      <c r="P52" s="97"/>
    </row>
    <row r="53" spans="2:19" ht="88" customHeight="1">
      <c r="B53" s="292"/>
      <c r="C53" s="304"/>
      <c r="D53" s="315"/>
      <c r="E53" s="282"/>
      <c r="F53" s="268"/>
      <c r="G53" s="7" t="s">
        <v>97</v>
      </c>
      <c r="H53" s="97" t="s">
        <v>85</v>
      </c>
      <c r="I53" s="203"/>
      <c r="J53" s="40">
        <v>0.5</v>
      </c>
      <c r="K53" s="97"/>
      <c r="L53" s="237"/>
      <c r="M53" s="238"/>
      <c r="N53" s="144"/>
      <c r="O53" s="144"/>
      <c r="P53" s="97"/>
    </row>
    <row r="54" spans="2:19" ht="88" customHeight="1">
      <c r="B54" s="292"/>
      <c r="C54" s="304"/>
      <c r="D54" s="315"/>
      <c r="E54" s="282"/>
      <c r="F54" s="268"/>
      <c r="G54" s="7" t="s">
        <v>98</v>
      </c>
      <c r="H54" s="97" t="s">
        <v>85</v>
      </c>
      <c r="I54" s="203"/>
      <c r="J54" s="40">
        <v>0.35</v>
      </c>
      <c r="K54" s="97"/>
      <c r="L54" s="237"/>
      <c r="M54" s="238"/>
      <c r="N54" s="144"/>
      <c r="O54" s="144"/>
      <c r="P54" s="97"/>
    </row>
    <row r="55" spans="2:19" ht="88" customHeight="1">
      <c r="B55" s="292"/>
      <c r="C55" s="304"/>
      <c r="D55" s="315"/>
      <c r="E55" s="282"/>
      <c r="F55" s="268"/>
      <c r="G55" s="7" t="s">
        <v>99</v>
      </c>
      <c r="H55" s="97" t="s">
        <v>85</v>
      </c>
      <c r="I55" s="203"/>
      <c r="J55" s="40">
        <v>0.35</v>
      </c>
      <c r="K55" s="97"/>
      <c r="L55" s="237"/>
      <c r="M55" s="238"/>
      <c r="N55" s="144"/>
      <c r="O55" s="144"/>
      <c r="P55" s="97"/>
    </row>
    <row r="56" spans="2:19" ht="88" customHeight="1">
      <c r="B56" s="292"/>
      <c r="C56" s="304"/>
      <c r="D56" s="315"/>
      <c r="E56" s="282"/>
      <c r="F56" s="268"/>
      <c r="G56" s="7" t="s">
        <v>100</v>
      </c>
      <c r="H56" s="97" t="s">
        <v>85</v>
      </c>
      <c r="I56" s="203"/>
      <c r="J56" s="40">
        <v>0.35</v>
      </c>
      <c r="K56" s="97"/>
      <c r="L56" s="237"/>
      <c r="M56" s="238"/>
      <c r="N56" s="144"/>
      <c r="O56" s="144"/>
      <c r="P56" s="97"/>
    </row>
    <row r="57" spans="2:19" ht="88" customHeight="1">
      <c r="B57" s="292"/>
      <c r="C57" s="304"/>
      <c r="D57" s="315"/>
      <c r="E57" s="282"/>
      <c r="F57" s="268"/>
      <c r="G57" s="7" t="s">
        <v>101</v>
      </c>
      <c r="H57" s="97" t="s">
        <v>85</v>
      </c>
      <c r="I57" s="203"/>
      <c r="J57" s="74">
        <v>0</v>
      </c>
      <c r="K57" s="97"/>
      <c r="L57" s="237"/>
      <c r="M57" s="238"/>
      <c r="N57" s="144"/>
      <c r="O57" s="144"/>
      <c r="P57" s="97" t="s">
        <v>462</v>
      </c>
    </row>
    <row r="58" spans="2:19" ht="88" customHeight="1">
      <c r="B58" s="292"/>
      <c r="C58" s="304"/>
      <c r="D58" s="316"/>
      <c r="E58" s="282"/>
      <c r="F58" s="268"/>
      <c r="G58" s="7" t="s">
        <v>102</v>
      </c>
      <c r="H58" s="97" t="s">
        <v>85</v>
      </c>
      <c r="I58" s="204"/>
      <c r="J58" s="40">
        <v>0</v>
      </c>
      <c r="K58" s="97"/>
      <c r="L58" s="237"/>
      <c r="M58" s="238"/>
      <c r="N58" s="144"/>
      <c r="O58" s="144"/>
      <c r="P58" s="97" t="s">
        <v>463</v>
      </c>
    </row>
    <row r="59" spans="2:19" ht="88" customHeight="1">
      <c r="B59" s="292"/>
      <c r="C59" s="304"/>
      <c r="D59" s="276">
        <v>2021080010089</v>
      </c>
      <c r="E59" s="282" t="s">
        <v>103</v>
      </c>
      <c r="F59" s="268" t="s">
        <v>104</v>
      </c>
      <c r="G59" s="7" t="s">
        <v>105</v>
      </c>
      <c r="H59" s="97" t="s">
        <v>85</v>
      </c>
      <c r="I59" s="335" t="s">
        <v>461</v>
      </c>
      <c r="J59" s="74">
        <v>1</v>
      </c>
      <c r="K59" s="153"/>
      <c r="L59" s="235"/>
      <c r="M59" s="236"/>
      <c r="N59" s="41"/>
      <c r="O59" s="41"/>
      <c r="P59" s="202" t="s">
        <v>466</v>
      </c>
      <c r="S59" s="112" t="str">
        <f>UPPER(P5)</f>
        <v/>
      </c>
    </row>
    <row r="60" spans="2:19" ht="88" customHeight="1">
      <c r="B60" s="292"/>
      <c r="C60" s="304"/>
      <c r="D60" s="277"/>
      <c r="E60" s="282"/>
      <c r="F60" s="268"/>
      <c r="G60" s="7" t="s">
        <v>106</v>
      </c>
      <c r="H60" s="97" t="s">
        <v>85</v>
      </c>
      <c r="I60" s="326"/>
      <c r="J60" s="74">
        <v>0</v>
      </c>
      <c r="K60" s="153"/>
      <c r="L60" s="235"/>
      <c r="M60" s="236"/>
      <c r="N60" s="41"/>
      <c r="O60" s="41"/>
      <c r="P60" s="203"/>
    </row>
    <row r="61" spans="2:19" ht="88" customHeight="1">
      <c r="B61" s="292"/>
      <c r="C61" s="304"/>
      <c r="D61" s="277"/>
      <c r="E61" s="282"/>
      <c r="F61" s="268"/>
      <c r="G61" s="7" t="s">
        <v>107</v>
      </c>
      <c r="H61" s="97" t="s">
        <v>85</v>
      </c>
      <c r="I61" s="326"/>
      <c r="J61" s="74">
        <v>0</v>
      </c>
      <c r="K61" s="153"/>
      <c r="L61" s="235"/>
      <c r="M61" s="236"/>
      <c r="N61" s="41"/>
      <c r="O61" s="41"/>
      <c r="P61" s="203"/>
    </row>
    <row r="62" spans="2:19" ht="88" customHeight="1">
      <c r="B62" s="292"/>
      <c r="C62" s="304"/>
      <c r="D62" s="277"/>
      <c r="E62" s="282"/>
      <c r="F62" s="268"/>
      <c r="G62" s="7" t="s">
        <v>108</v>
      </c>
      <c r="H62" s="97" t="s">
        <v>85</v>
      </c>
      <c r="I62" s="326"/>
      <c r="J62" s="74">
        <v>0</v>
      </c>
      <c r="K62" s="153"/>
      <c r="L62" s="235"/>
      <c r="M62" s="236"/>
      <c r="N62" s="41"/>
      <c r="O62" s="41"/>
      <c r="P62" s="203"/>
    </row>
    <row r="63" spans="2:19" ht="88" customHeight="1">
      <c r="B63" s="292"/>
      <c r="C63" s="304"/>
      <c r="D63" s="277"/>
      <c r="E63" s="282"/>
      <c r="F63" s="268"/>
      <c r="G63" s="7" t="s">
        <v>109</v>
      </c>
      <c r="H63" s="97" t="s">
        <v>85</v>
      </c>
      <c r="I63" s="326"/>
      <c r="J63" s="74">
        <v>0</v>
      </c>
      <c r="K63" s="153"/>
      <c r="L63" s="235"/>
      <c r="M63" s="236"/>
      <c r="N63" s="41"/>
      <c r="O63" s="41"/>
      <c r="P63" s="203"/>
    </row>
    <row r="64" spans="2:19" ht="88" customHeight="1">
      <c r="B64" s="292"/>
      <c r="C64" s="304"/>
      <c r="D64" s="278"/>
      <c r="E64" s="282"/>
      <c r="F64" s="268"/>
      <c r="G64" s="7" t="s">
        <v>110</v>
      </c>
      <c r="H64" s="97" t="s">
        <v>85</v>
      </c>
      <c r="I64" s="327"/>
      <c r="J64" s="74">
        <v>0</v>
      </c>
      <c r="K64" s="153"/>
      <c r="L64" s="235"/>
      <c r="M64" s="236"/>
      <c r="N64" s="41"/>
      <c r="O64" s="41"/>
      <c r="P64" s="204"/>
    </row>
    <row r="65" spans="2:16" ht="88" customHeight="1">
      <c r="B65" s="292"/>
      <c r="C65" s="304"/>
      <c r="D65" s="276">
        <v>2021080010001</v>
      </c>
      <c r="E65" s="282" t="s">
        <v>111</v>
      </c>
      <c r="F65" s="268" t="s">
        <v>112</v>
      </c>
      <c r="G65" s="7" t="s">
        <v>113</v>
      </c>
      <c r="H65" s="97" t="s">
        <v>85</v>
      </c>
      <c r="I65" s="328">
        <v>0.53</v>
      </c>
      <c r="J65" s="78">
        <v>1</v>
      </c>
      <c r="K65" s="231" t="s">
        <v>478</v>
      </c>
      <c r="L65" s="222">
        <v>2500000000</v>
      </c>
      <c r="M65" s="223"/>
      <c r="N65" s="232">
        <v>44264</v>
      </c>
      <c r="O65" s="232">
        <v>44264</v>
      </c>
      <c r="P65" s="228"/>
    </row>
    <row r="66" spans="2:16" ht="88" customHeight="1">
      <c r="B66" s="292"/>
      <c r="C66" s="304"/>
      <c r="D66" s="277"/>
      <c r="E66" s="282"/>
      <c r="F66" s="268"/>
      <c r="G66" s="7" t="s">
        <v>114</v>
      </c>
      <c r="H66" s="97" t="s">
        <v>85</v>
      </c>
      <c r="I66" s="329"/>
      <c r="J66" s="143">
        <f>8/20</f>
        <v>0.4</v>
      </c>
      <c r="K66" s="220"/>
      <c r="L66" s="224"/>
      <c r="M66" s="225"/>
      <c r="N66" s="233"/>
      <c r="O66" s="233"/>
      <c r="P66" s="229"/>
    </row>
    <row r="67" spans="2:16" ht="88" customHeight="1">
      <c r="B67" s="292"/>
      <c r="C67" s="304"/>
      <c r="D67" s="277"/>
      <c r="E67" s="282"/>
      <c r="F67" s="268"/>
      <c r="G67" s="7" t="s">
        <v>115</v>
      </c>
      <c r="H67" s="97" t="s">
        <v>85</v>
      </c>
      <c r="I67" s="329"/>
      <c r="J67" s="78">
        <v>0.1</v>
      </c>
      <c r="K67" s="220"/>
      <c r="L67" s="224"/>
      <c r="M67" s="225"/>
      <c r="N67" s="233"/>
      <c r="O67" s="233"/>
      <c r="P67" s="229"/>
    </row>
    <row r="68" spans="2:16" ht="88" customHeight="1">
      <c r="B68" s="292"/>
      <c r="C68" s="304"/>
      <c r="D68" s="277"/>
      <c r="E68" s="282"/>
      <c r="F68" s="268"/>
      <c r="G68" s="7" t="s">
        <v>116</v>
      </c>
      <c r="H68" s="97" t="s">
        <v>85</v>
      </c>
      <c r="I68" s="329"/>
      <c r="J68" s="78">
        <v>0.67420000000000002</v>
      </c>
      <c r="K68" s="220"/>
      <c r="L68" s="224"/>
      <c r="M68" s="225"/>
      <c r="N68" s="233"/>
      <c r="O68" s="233"/>
      <c r="P68" s="229"/>
    </row>
    <row r="69" spans="2:16" ht="88" customHeight="1">
      <c r="B69" s="292"/>
      <c r="C69" s="304"/>
      <c r="D69" s="278"/>
      <c r="E69" s="282"/>
      <c r="F69" s="268"/>
      <c r="G69" s="7" t="s">
        <v>117</v>
      </c>
      <c r="H69" s="97" t="s">
        <v>85</v>
      </c>
      <c r="I69" s="330"/>
      <c r="J69" s="78">
        <v>0.5</v>
      </c>
      <c r="K69" s="221"/>
      <c r="L69" s="226"/>
      <c r="M69" s="227"/>
      <c r="N69" s="234"/>
      <c r="O69" s="234"/>
      <c r="P69" s="230"/>
    </row>
    <row r="70" spans="2:16" ht="88" customHeight="1">
      <c r="B70" s="292"/>
      <c r="C70" s="304"/>
      <c r="D70" s="276" t="s">
        <v>371</v>
      </c>
      <c r="E70" s="282" t="s">
        <v>118</v>
      </c>
      <c r="F70" s="268" t="s">
        <v>119</v>
      </c>
      <c r="G70" s="7" t="s">
        <v>120</v>
      </c>
      <c r="H70" s="97" t="s">
        <v>85</v>
      </c>
      <c r="I70" s="328">
        <v>0.68</v>
      </c>
      <c r="J70" s="78">
        <v>1</v>
      </c>
      <c r="K70" s="145"/>
      <c r="L70" s="242"/>
      <c r="M70" s="243"/>
      <c r="N70" s="149"/>
      <c r="O70" s="149"/>
      <c r="P70" s="145"/>
    </row>
    <row r="71" spans="2:16" ht="88" customHeight="1">
      <c r="B71" s="292"/>
      <c r="C71" s="304"/>
      <c r="D71" s="277"/>
      <c r="E71" s="282"/>
      <c r="F71" s="268"/>
      <c r="G71" s="7" t="s">
        <v>121</v>
      </c>
      <c r="H71" s="97" t="s">
        <v>85</v>
      </c>
      <c r="I71" s="329"/>
      <c r="J71" s="78">
        <v>0.5</v>
      </c>
      <c r="K71" s="145"/>
      <c r="L71" s="242"/>
      <c r="M71" s="243"/>
      <c r="N71" s="149"/>
      <c r="O71" s="149"/>
      <c r="P71" s="145"/>
    </row>
    <row r="72" spans="2:16" ht="88" customHeight="1">
      <c r="B72" s="292"/>
      <c r="C72" s="304"/>
      <c r="D72" s="277"/>
      <c r="E72" s="282"/>
      <c r="F72" s="268"/>
      <c r="G72" s="7" t="s">
        <v>122</v>
      </c>
      <c r="H72" s="97" t="s">
        <v>85</v>
      </c>
      <c r="I72" s="329"/>
      <c r="J72" s="78">
        <v>0.2</v>
      </c>
      <c r="K72" s="90" t="s">
        <v>467</v>
      </c>
      <c r="L72" s="349">
        <v>571429000</v>
      </c>
      <c r="M72" s="350"/>
      <c r="N72" s="149">
        <v>44309</v>
      </c>
      <c r="O72" s="149">
        <v>44545</v>
      </c>
      <c r="P72" s="145"/>
    </row>
    <row r="73" spans="2:16" ht="88" customHeight="1">
      <c r="B73" s="292"/>
      <c r="C73" s="304"/>
      <c r="D73" s="278"/>
      <c r="E73" s="282"/>
      <c r="F73" s="268"/>
      <c r="G73" s="7" t="s">
        <v>123</v>
      </c>
      <c r="H73" s="97" t="s">
        <v>85</v>
      </c>
      <c r="I73" s="330"/>
      <c r="J73" s="78">
        <v>1</v>
      </c>
      <c r="K73" s="145"/>
      <c r="L73" s="242"/>
      <c r="M73" s="243"/>
      <c r="N73" s="149"/>
      <c r="O73" s="149"/>
      <c r="P73" s="145"/>
    </row>
    <row r="74" spans="2:16" ht="88" customHeight="1">
      <c r="B74" s="292"/>
      <c r="C74" s="304"/>
      <c r="D74" s="318"/>
      <c r="E74" s="285" t="s">
        <v>124</v>
      </c>
      <c r="F74" s="287" t="s">
        <v>125</v>
      </c>
      <c r="G74" s="11" t="s">
        <v>126</v>
      </c>
      <c r="H74" s="97" t="s">
        <v>127</v>
      </c>
      <c r="I74" s="328">
        <v>0.33</v>
      </c>
      <c r="J74" s="72">
        <v>1</v>
      </c>
      <c r="K74" s="41"/>
      <c r="L74" s="235"/>
      <c r="M74" s="236"/>
      <c r="N74" s="41"/>
      <c r="O74" s="41"/>
      <c r="P74" s="97"/>
    </row>
    <row r="75" spans="2:16" ht="88" customHeight="1">
      <c r="B75" s="292"/>
      <c r="C75" s="304"/>
      <c r="D75" s="319"/>
      <c r="E75" s="286"/>
      <c r="F75" s="265"/>
      <c r="G75" s="11" t="s">
        <v>128</v>
      </c>
      <c r="H75" s="97" t="s">
        <v>127</v>
      </c>
      <c r="I75" s="353"/>
      <c r="J75" s="73">
        <v>0.65</v>
      </c>
      <c r="K75" s="41"/>
      <c r="L75" s="235"/>
      <c r="M75" s="236"/>
      <c r="N75" s="41"/>
      <c r="O75" s="41"/>
      <c r="P75" s="97" t="s">
        <v>426</v>
      </c>
    </row>
    <row r="76" spans="2:16" ht="88" customHeight="1">
      <c r="B76" s="292"/>
      <c r="C76" s="304"/>
      <c r="D76" s="319"/>
      <c r="E76" s="286"/>
      <c r="F76" s="265"/>
      <c r="G76" s="11" t="s">
        <v>129</v>
      </c>
      <c r="H76" s="97" t="s">
        <v>127</v>
      </c>
      <c r="I76" s="353"/>
      <c r="J76" s="73">
        <v>0.65</v>
      </c>
      <c r="K76" s="41"/>
      <c r="L76" s="235"/>
      <c r="M76" s="236"/>
      <c r="N76" s="41"/>
      <c r="O76" s="41"/>
      <c r="P76" s="97" t="s">
        <v>427</v>
      </c>
    </row>
    <row r="77" spans="2:16" ht="88" customHeight="1">
      <c r="B77" s="292"/>
      <c r="C77" s="304"/>
      <c r="D77" s="319"/>
      <c r="E77" s="286"/>
      <c r="F77" s="265"/>
      <c r="G77" s="11" t="s">
        <v>130</v>
      </c>
      <c r="H77" s="97" t="s">
        <v>127</v>
      </c>
      <c r="I77" s="353"/>
      <c r="J77" s="72">
        <v>0</v>
      </c>
      <c r="K77" s="41"/>
      <c r="L77" s="235"/>
      <c r="M77" s="236"/>
      <c r="N77" s="41"/>
      <c r="O77" s="41"/>
      <c r="P77" s="97" t="s">
        <v>427</v>
      </c>
    </row>
    <row r="78" spans="2:16" ht="88" customHeight="1">
      <c r="B78" s="292"/>
      <c r="C78" s="304"/>
      <c r="D78" s="319"/>
      <c r="E78" s="286"/>
      <c r="F78" s="265"/>
      <c r="G78" s="11" t="s">
        <v>131</v>
      </c>
      <c r="H78" s="97" t="s">
        <v>127</v>
      </c>
      <c r="I78" s="353"/>
      <c r="J78" s="72">
        <v>0</v>
      </c>
      <c r="K78" s="41"/>
      <c r="L78" s="235"/>
      <c r="M78" s="236"/>
      <c r="N78" s="41"/>
      <c r="O78" s="41"/>
      <c r="P78" s="97" t="s">
        <v>427</v>
      </c>
    </row>
    <row r="79" spans="2:16" ht="88" customHeight="1">
      <c r="B79" s="292"/>
      <c r="C79" s="304"/>
      <c r="D79" s="319"/>
      <c r="E79" s="286"/>
      <c r="F79" s="265"/>
      <c r="G79" s="11" t="s">
        <v>132</v>
      </c>
      <c r="H79" s="97" t="s">
        <v>127</v>
      </c>
      <c r="I79" s="353"/>
      <c r="J79" s="72">
        <v>0</v>
      </c>
      <c r="K79" s="41"/>
      <c r="L79" s="235"/>
      <c r="M79" s="236"/>
      <c r="N79" s="41"/>
      <c r="O79" s="41"/>
      <c r="P79" s="97" t="s">
        <v>427</v>
      </c>
    </row>
    <row r="80" spans="2:16" ht="88" customHeight="1">
      <c r="B80" s="292"/>
      <c r="C80" s="304"/>
      <c r="D80" s="303"/>
      <c r="E80" s="286"/>
      <c r="F80" s="265"/>
      <c r="G80" s="11" t="s">
        <v>133</v>
      </c>
      <c r="H80" s="97" t="s">
        <v>127</v>
      </c>
      <c r="I80" s="354"/>
      <c r="J80" s="72">
        <v>0</v>
      </c>
      <c r="K80" s="41"/>
      <c r="L80" s="235"/>
      <c r="M80" s="236"/>
      <c r="N80" s="41"/>
      <c r="O80" s="41"/>
      <c r="P80" s="97" t="s">
        <v>427</v>
      </c>
    </row>
    <row r="81" spans="2:16" ht="88" customHeight="1">
      <c r="B81" s="292"/>
      <c r="C81" s="304"/>
      <c r="D81" s="320">
        <v>2020080010124</v>
      </c>
      <c r="E81" s="282" t="s">
        <v>134</v>
      </c>
      <c r="F81" s="268" t="s">
        <v>135</v>
      </c>
      <c r="G81" s="10" t="s">
        <v>136</v>
      </c>
      <c r="H81" s="281" t="s">
        <v>137</v>
      </c>
      <c r="I81" s="334">
        <v>44</v>
      </c>
      <c r="J81" s="74">
        <v>1</v>
      </c>
      <c r="K81" s="205" t="s">
        <v>456</v>
      </c>
      <c r="L81" s="355">
        <v>20000000000</v>
      </c>
      <c r="M81" s="356"/>
      <c r="N81" s="246">
        <v>44197</v>
      </c>
      <c r="O81" s="246">
        <v>44561</v>
      </c>
      <c r="P81" s="383"/>
    </row>
    <row r="82" spans="2:16" ht="88" customHeight="1">
      <c r="B82" s="292"/>
      <c r="C82" s="304"/>
      <c r="D82" s="321"/>
      <c r="E82" s="282"/>
      <c r="F82" s="268"/>
      <c r="G82" s="10" t="s">
        <v>138</v>
      </c>
      <c r="H82" s="281"/>
      <c r="I82" s="326"/>
      <c r="J82" s="74">
        <v>1</v>
      </c>
      <c r="K82" s="221"/>
      <c r="L82" s="357"/>
      <c r="M82" s="358"/>
      <c r="N82" s="247"/>
      <c r="O82" s="247"/>
      <c r="P82" s="247"/>
    </row>
    <row r="83" spans="2:16" ht="88" customHeight="1">
      <c r="B83" s="292"/>
      <c r="C83" s="304"/>
      <c r="D83" s="321"/>
      <c r="E83" s="282"/>
      <c r="F83" s="268"/>
      <c r="G83" s="10" t="s">
        <v>139</v>
      </c>
      <c r="H83" s="281"/>
      <c r="I83" s="326"/>
      <c r="J83" s="74">
        <v>1</v>
      </c>
      <c r="K83" s="90" t="s">
        <v>475</v>
      </c>
      <c r="L83" s="242">
        <v>5803297580</v>
      </c>
      <c r="M83" s="243"/>
      <c r="N83" s="67">
        <v>43685</v>
      </c>
      <c r="O83" s="67">
        <v>44561</v>
      </c>
      <c r="P83" s="97" t="s">
        <v>457</v>
      </c>
    </row>
    <row r="84" spans="2:16" ht="88" customHeight="1">
      <c r="B84" s="292"/>
      <c r="C84" s="304"/>
      <c r="D84" s="321"/>
      <c r="E84" s="282"/>
      <c r="F84" s="268"/>
      <c r="G84" s="10" t="s">
        <v>140</v>
      </c>
      <c r="H84" s="281"/>
      <c r="I84" s="326"/>
      <c r="J84" s="74">
        <v>1</v>
      </c>
      <c r="K84" s="90" t="s">
        <v>458</v>
      </c>
      <c r="L84" s="242">
        <v>12474958375</v>
      </c>
      <c r="M84" s="243"/>
      <c r="N84" s="67">
        <v>43682</v>
      </c>
      <c r="O84" s="67">
        <v>44561</v>
      </c>
      <c r="P84" s="41"/>
    </row>
    <row r="85" spans="2:16" ht="88" customHeight="1">
      <c r="B85" s="292"/>
      <c r="C85" s="304"/>
      <c r="D85" s="321"/>
      <c r="E85" s="282"/>
      <c r="F85" s="268"/>
      <c r="G85" s="10" t="s">
        <v>141</v>
      </c>
      <c r="H85" s="281"/>
      <c r="I85" s="326"/>
      <c r="J85" s="74">
        <v>0.38</v>
      </c>
      <c r="K85" s="97"/>
      <c r="L85" s="235"/>
      <c r="M85" s="236"/>
      <c r="N85" s="41"/>
      <c r="O85" s="41"/>
      <c r="P85" s="41"/>
    </row>
    <row r="86" spans="2:16" ht="88" customHeight="1">
      <c r="B86" s="292"/>
      <c r="C86" s="304"/>
      <c r="D86" s="322"/>
      <c r="E86" s="282"/>
      <c r="F86" s="268"/>
      <c r="G86" s="10" t="s">
        <v>142</v>
      </c>
      <c r="H86" s="281"/>
      <c r="I86" s="327"/>
      <c r="J86" s="74">
        <v>0.06</v>
      </c>
      <c r="K86" s="97"/>
      <c r="L86" s="235"/>
      <c r="M86" s="236"/>
      <c r="N86" s="41"/>
      <c r="O86" s="41"/>
      <c r="P86" s="41"/>
    </row>
    <row r="87" spans="2:16" ht="88" customHeight="1">
      <c r="B87" s="292"/>
      <c r="C87" s="304"/>
      <c r="D87" s="9"/>
      <c r="E87" s="98" t="s">
        <v>143</v>
      </c>
      <c r="F87" s="96" t="s">
        <v>144</v>
      </c>
      <c r="G87" s="10" t="s">
        <v>145</v>
      </c>
      <c r="H87" s="97" t="s">
        <v>137</v>
      </c>
      <c r="I87" s="97"/>
      <c r="J87" s="40"/>
      <c r="K87" s="41"/>
      <c r="L87" s="235"/>
      <c r="M87" s="236"/>
      <c r="N87" s="41"/>
      <c r="O87" s="41"/>
      <c r="P87" s="41" t="s">
        <v>459</v>
      </c>
    </row>
    <row r="88" spans="2:16" ht="88" customHeight="1">
      <c r="B88" s="292"/>
      <c r="C88" s="304"/>
      <c r="D88" s="320">
        <v>2020080010003</v>
      </c>
      <c r="E88" s="282" t="s">
        <v>146</v>
      </c>
      <c r="F88" s="268" t="s">
        <v>489</v>
      </c>
      <c r="G88" s="7" t="s">
        <v>147</v>
      </c>
      <c r="H88" s="97" t="s">
        <v>85</v>
      </c>
      <c r="I88" s="340">
        <v>54283</v>
      </c>
      <c r="J88" s="40">
        <v>1</v>
      </c>
      <c r="K88" s="41"/>
      <c r="L88" s="235"/>
      <c r="M88" s="236"/>
      <c r="N88" s="41"/>
      <c r="O88" s="41"/>
      <c r="P88" s="41"/>
    </row>
    <row r="89" spans="2:16" ht="88" customHeight="1">
      <c r="B89" s="292"/>
      <c r="C89" s="304"/>
      <c r="D89" s="321"/>
      <c r="E89" s="282"/>
      <c r="F89" s="268"/>
      <c r="G89" s="7" t="s">
        <v>148</v>
      </c>
      <c r="H89" s="97" t="s">
        <v>85</v>
      </c>
      <c r="I89" s="341"/>
      <c r="J89" s="40">
        <v>0.8</v>
      </c>
      <c r="K89" s="41"/>
      <c r="L89" s="235"/>
      <c r="M89" s="236"/>
      <c r="N89" s="41"/>
      <c r="O89" s="41"/>
      <c r="P89" s="41"/>
    </row>
    <row r="90" spans="2:16" ht="88" customHeight="1">
      <c r="B90" s="292"/>
      <c r="C90" s="304"/>
      <c r="D90" s="322"/>
      <c r="E90" s="282"/>
      <c r="F90" s="268"/>
      <c r="G90" s="7" t="s">
        <v>149</v>
      </c>
      <c r="H90" s="97" t="s">
        <v>85</v>
      </c>
      <c r="I90" s="342"/>
      <c r="J90" s="40">
        <v>0.5</v>
      </c>
      <c r="K90" s="41"/>
      <c r="L90" s="235"/>
      <c r="M90" s="236"/>
      <c r="N90" s="41"/>
      <c r="O90" s="41"/>
      <c r="P90" s="41"/>
    </row>
    <row r="91" spans="2:16" ht="88" customHeight="1">
      <c r="B91" s="292"/>
      <c r="C91" s="304"/>
      <c r="D91" s="320">
        <v>2021080010113</v>
      </c>
      <c r="E91" s="282" t="s">
        <v>150</v>
      </c>
      <c r="F91" s="268" t="s">
        <v>151</v>
      </c>
      <c r="G91" s="7" t="s">
        <v>152</v>
      </c>
      <c r="H91" s="97" t="s">
        <v>85</v>
      </c>
      <c r="I91" s="200">
        <v>0.6</v>
      </c>
      <c r="J91" s="40">
        <v>1</v>
      </c>
      <c r="K91" s="205" t="s">
        <v>468</v>
      </c>
      <c r="L91" s="208">
        <v>800000000</v>
      </c>
      <c r="M91" s="209"/>
      <c r="N91" s="214">
        <v>44336</v>
      </c>
      <c r="O91" s="214">
        <v>44484</v>
      </c>
      <c r="P91" s="217"/>
    </row>
    <row r="92" spans="2:16" ht="88" customHeight="1">
      <c r="B92" s="292"/>
      <c r="C92" s="304"/>
      <c r="D92" s="321"/>
      <c r="E92" s="282"/>
      <c r="F92" s="268"/>
      <c r="G92" s="7" t="s">
        <v>153</v>
      </c>
      <c r="H92" s="97" t="s">
        <v>85</v>
      </c>
      <c r="I92" s="203"/>
      <c r="J92" s="40">
        <v>0.7</v>
      </c>
      <c r="K92" s="206"/>
      <c r="L92" s="210"/>
      <c r="M92" s="211"/>
      <c r="N92" s="215"/>
      <c r="O92" s="215"/>
      <c r="P92" s="218"/>
    </row>
    <row r="93" spans="2:16" ht="88" customHeight="1">
      <c r="B93" s="292"/>
      <c r="C93" s="304"/>
      <c r="D93" s="321"/>
      <c r="E93" s="282"/>
      <c r="F93" s="268"/>
      <c r="G93" s="7" t="s">
        <v>154</v>
      </c>
      <c r="H93" s="97" t="s">
        <v>85</v>
      </c>
      <c r="I93" s="203"/>
      <c r="J93" s="40">
        <v>0.5</v>
      </c>
      <c r="K93" s="206"/>
      <c r="L93" s="210"/>
      <c r="M93" s="211"/>
      <c r="N93" s="215"/>
      <c r="O93" s="215"/>
      <c r="P93" s="218"/>
    </row>
    <row r="94" spans="2:16" ht="88" customHeight="1">
      <c r="B94" s="292"/>
      <c r="C94" s="304"/>
      <c r="D94" s="321"/>
      <c r="E94" s="282"/>
      <c r="F94" s="268"/>
      <c r="G94" s="7" t="s">
        <v>155</v>
      </c>
      <c r="H94" s="97" t="s">
        <v>85</v>
      </c>
      <c r="I94" s="203"/>
      <c r="J94" s="40">
        <v>0.7</v>
      </c>
      <c r="K94" s="206"/>
      <c r="L94" s="210"/>
      <c r="M94" s="211"/>
      <c r="N94" s="215"/>
      <c r="O94" s="215"/>
      <c r="P94" s="218"/>
    </row>
    <row r="95" spans="2:16" ht="88" customHeight="1">
      <c r="B95" s="292"/>
      <c r="C95" s="304"/>
      <c r="D95" s="321"/>
      <c r="E95" s="282"/>
      <c r="F95" s="268"/>
      <c r="G95" s="7" t="s">
        <v>156</v>
      </c>
      <c r="H95" s="97" t="s">
        <v>85</v>
      </c>
      <c r="I95" s="204"/>
      <c r="J95" s="40">
        <v>0.3</v>
      </c>
      <c r="K95" s="206"/>
      <c r="L95" s="210"/>
      <c r="M95" s="211"/>
      <c r="N95" s="215"/>
      <c r="O95" s="215"/>
      <c r="P95" s="218"/>
    </row>
    <row r="96" spans="2:16" ht="88" customHeight="1">
      <c r="B96" s="292"/>
      <c r="C96" s="304"/>
      <c r="D96" s="321"/>
      <c r="E96" s="282"/>
      <c r="F96" s="268" t="s">
        <v>157</v>
      </c>
      <c r="G96" s="7" t="s">
        <v>158</v>
      </c>
      <c r="H96" s="97" t="s">
        <v>85</v>
      </c>
      <c r="I96" s="328">
        <v>0.5</v>
      </c>
      <c r="J96" s="78">
        <v>1</v>
      </c>
      <c r="K96" s="206"/>
      <c r="L96" s="210"/>
      <c r="M96" s="211"/>
      <c r="N96" s="215"/>
      <c r="O96" s="215"/>
      <c r="P96" s="218"/>
    </row>
    <row r="97" spans="2:16" ht="88" customHeight="1">
      <c r="B97" s="292"/>
      <c r="C97" s="304"/>
      <c r="D97" s="321"/>
      <c r="E97" s="282"/>
      <c r="F97" s="268"/>
      <c r="G97" s="7" t="s">
        <v>159</v>
      </c>
      <c r="H97" s="97" t="s">
        <v>85</v>
      </c>
      <c r="I97" s="329"/>
      <c r="J97" s="78">
        <v>0.5</v>
      </c>
      <c r="K97" s="206"/>
      <c r="L97" s="210"/>
      <c r="M97" s="211"/>
      <c r="N97" s="215"/>
      <c r="O97" s="215"/>
      <c r="P97" s="218"/>
    </row>
    <row r="98" spans="2:16" ht="88" customHeight="1">
      <c r="B98" s="292"/>
      <c r="C98" s="304"/>
      <c r="D98" s="321"/>
      <c r="E98" s="282"/>
      <c r="F98" s="268"/>
      <c r="G98" s="7" t="s">
        <v>160</v>
      </c>
      <c r="H98" s="97" t="s">
        <v>85</v>
      </c>
      <c r="I98" s="329"/>
      <c r="J98" s="78">
        <v>0.5</v>
      </c>
      <c r="K98" s="206"/>
      <c r="L98" s="210"/>
      <c r="M98" s="211"/>
      <c r="N98" s="215"/>
      <c r="O98" s="215"/>
      <c r="P98" s="218"/>
    </row>
    <row r="99" spans="2:16" ht="88" customHeight="1">
      <c r="B99" s="292"/>
      <c r="C99" s="304"/>
      <c r="D99" s="322"/>
      <c r="E99" s="282"/>
      <c r="F99" s="268"/>
      <c r="G99" s="7" t="s">
        <v>161</v>
      </c>
      <c r="H99" s="97" t="s">
        <v>85</v>
      </c>
      <c r="I99" s="330"/>
      <c r="J99" s="78">
        <v>0.6</v>
      </c>
      <c r="K99" s="207"/>
      <c r="L99" s="212"/>
      <c r="M99" s="213"/>
      <c r="N99" s="216"/>
      <c r="O99" s="216"/>
      <c r="P99" s="219"/>
    </row>
    <row r="100" spans="2:16" ht="88" customHeight="1">
      <c r="B100" s="292"/>
      <c r="C100" s="304"/>
      <c r="D100" s="320">
        <v>2021080010090</v>
      </c>
      <c r="E100" s="282" t="s">
        <v>162</v>
      </c>
      <c r="F100" s="268" t="s">
        <v>163</v>
      </c>
      <c r="G100" s="7" t="s">
        <v>164</v>
      </c>
      <c r="H100" s="97" t="s">
        <v>85</v>
      </c>
      <c r="I100" s="202">
        <v>80</v>
      </c>
      <c r="J100" s="78">
        <v>1</v>
      </c>
      <c r="K100" s="41"/>
      <c r="L100" s="235"/>
      <c r="M100" s="236"/>
      <c r="N100" s="41"/>
      <c r="O100" s="41"/>
      <c r="P100" s="145"/>
    </row>
    <row r="101" spans="2:16" ht="88" customHeight="1">
      <c r="B101" s="292"/>
      <c r="C101" s="304"/>
      <c r="D101" s="321"/>
      <c r="E101" s="282"/>
      <c r="F101" s="268"/>
      <c r="G101" s="7" t="s">
        <v>165</v>
      </c>
      <c r="H101" s="97" t="s">
        <v>85</v>
      </c>
      <c r="I101" s="203"/>
      <c r="J101" s="143">
        <v>0</v>
      </c>
      <c r="K101" s="41"/>
      <c r="L101" s="235"/>
      <c r="M101" s="236"/>
      <c r="N101" s="41"/>
      <c r="O101" s="41"/>
      <c r="P101" s="97" t="s">
        <v>464</v>
      </c>
    </row>
    <row r="102" spans="2:16" ht="88" customHeight="1">
      <c r="B102" s="292"/>
      <c r="C102" s="304"/>
      <c r="D102" s="321"/>
      <c r="E102" s="282"/>
      <c r="F102" s="268"/>
      <c r="G102" s="7" t="s">
        <v>166</v>
      </c>
      <c r="H102" s="97" t="s">
        <v>85</v>
      </c>
      <c r="I102" s="203"/>
      <c r="J102" s="143">
        <v>0</v>
      </c>
      <c r="K102" s="41"/>
      <c r="L102" s="235"/>
      <c r="M102" s="236"/>
      <c r="N102" s="41"/>
      <c r="O102" s="41"/>
      <c r="P102" s="97" t="s">
        <v>464</v>
      </c>
    </row>
    <row r="103" spans="2:16" ht="88" customHeight="1">
      <c r="B103" s="292"/>
      <c r="C103" s="304"/>
      <c r="D103" s="321"/>
      <c r="E103" s="282"/>
      <c r="F103" s="268"/>
      <c r="G103" s="7" t="s">
        <v>167</v>
      </c>
      <c r="H103" s="97" t="s">
        <v>85</v>
      </c>
      <c r="I103" s="203"/>
      <c r="J103" s="78">
        <v>0.1</v>
      </c>
      <c r="K103" s="41"/>
      <c r="L103" s="235"/>
      <c r="M103" s="236"/>
      <c r="N103" s="41"/>
      <c r="O103" s="41"/>
      <c r="P103" s="97"/>
    </row>
    <row r="104" spans="2:16" ht="88" customHeight="1">
      <c r="B104" s="292"/>
      <c r="C104" s="304"/>
      <c r="D104" s="321"/>
      <c r="E104" s="282"/>
      <c r="F104" s="268"/>
      <c r="G104" s="7" t="s">
        <v>168</v>
      </c>
      <c r="H104" s="97" t="s">
        <v>85</v>
      </c>
      <c r="I104" s="203"/>
      <c r="J104" s="78">
        <f>AVERAGE(22%,26%)</f>
        <v>0.24</v>
      </c>
      <c r="K104" s="41"/>
      <c r="L104" s="235"/>
      <c r="M104" s="236"/>
      <c r="N104" s="41"/>
      <c r="O104" s="41"/>
      <c r="P104" s="97"/>
    </row>
    <row r="105" spans="2:16" ht="88" customHeight="1">
      <c r="B105" s="292"/>
      <c r="C105" s="304"/>
      <c r="D105" s="321"/>
      <c r="E105" s="282"/>
      <c r="F105" s="268"/>
      <c r="G105" s="7" t="s">
        <v>169</v>
      </c>
      <c r="H105" s="97" t="s">
        <v>85</v>
      </c>
      <c r="I105" s="203"/>
      <c r="J105" s="78">
        <v>0</v>
      </c>
      <c r="K105" s="41"/>
      <c r="L105" s="235"/>
      <c r="M105" s="236"/>
      <c r="N105" s="41"/>
      <c r="O105" s="41"/>
      <c r="P105" s="97" t="s">
        <v>464</v>
      </c>
    </row>
    <row r="106" spans="2:16" ht="88" customHeight="1">
      <c r="B106" s="292"/>
      <c r="C106" s="304"/>
      <c r="D106" s="321"/>
      <c r="E106" s="282"/>
      <c r="F106" s="268"/>
      <c r="G106" s="7" t="s">
        <v>170</v>
      </c>
      <c r="H106" s="97" t="s">
        <v>85</v>
      </c>
      <c r="I106" s="203"/>
      <c r="J106" s="78">
        <v>0</v>
      </c>
      <c r="K106" s="41"/>
      <c r="L106" s="235"/>
      <c r="M106" s="236"/>
      <c r="N106" s="41"/>
      <c r="O106" s="41"/>
      <c r="P106" s="145"/>
    </row>
    <row r="107" spans="2:16" ht="88" customHeight="1">
      <c r="B107" s="292"/>
      <c r="C107" s="304"/>
      <c r="D107" s="322"/>
      <c r="E107" s="282"/>
      <c r="F107" s="268"/>
      <c r="G107" s="7" t="s">
        <v>171</v>
      </c>
      <c r="H107" s="97" t="s">
        <v>85</v>
      </c>
      <c r="I107" s="204"/>
      <c r="J107" s="78">
        <v>0.5</v>
      </c>
      <c r="K107" s="90" t="s">
        <v>469</v>
      </c>
      <c r="L107" s="237">
        <v>759924000</v>
      </c>
      <c r="M107" s="238"/>
      <c r="N107" s="149">
        <v>44299</v>
      </c>
      <c r="O107" s="149">
        <v>44561</v>
      </c>
      <c r="P107" s="97" t="s">
        <v>470</v>
      </c>
    </row>
    <row r="108" spans="2:16" ht="88" customHeight="1">
      <c r="B108" s="292"/>
      <c r="C108" s="304"/>
      <c r="D108" s="320">
        <v>2020080010094</v>
      </c>
      <c r="E108" s="282" t="s">
        <v>172</v>
      </c>
      <c r="F108" s="268" t="s">
        <v>173</v>
      </c>
      <c r="G108" s="7" t="s">
        <v>174</v>
      </c>
      <c r="H108" s="97" t="s">
        <v>85</v>
      </c>
      <c r="I108" s="202">
        <v>20</v>
      </c>
      <c r="J108" s="40">
        <v>1</v>
      </c>
      <c r="K108" s="41"/>
      <c r="L108" s="235"/>
      <c r="M108" s="236"/>
      <c r="N108" s="41"/>
      <c r="O108" s="41"/>
      <c r="P108" s="41"/>
    </row>
    <row r="109" spans="2:16" ht="88" customHeight="1">
      <c r="B109" s="292"/>
      <c r="C109" s="304"/>
      <c r="D109" s="321"/>
      <c r="E109" s="282"/>
      <c r="F109" s="268"/>
      <c r="G109" s="7" t="s">
        <v>175</v>
      </c>
      <c r="H109" s="97" t="s">
        <v>85</v>
      </c>
      <c r="I109" s="203"/>
      <c r="J109" s="40">
        <v>1</v>
      </c>
      <c r="K109" s="41"/>
      <c r="L109" s="235"/>
      <c r="M109" s="236"/>
      <c r="N109" s="41"/>
      <c r="O109" s="41"/>
      <c r="P109" s="41"/>
    </row>
    <row r="110" spans="2:16" ht="88" customHeight="1">
      <c r="B110" s="292"/>
      <c r="C110" s="304"/>
      <c r="D110" s="321"/>
      <c r="E110" s="282"/>
      <c r="F110" s="268"/>
      <c r="G110" s="7" t="s">
        <v>176</v>
      </c>
      <c r="H110" s="97" t="s">
        <v>85</v>
      </c>
      <c r="I110" s="203"/>
      <c r="J110" s="40">
        <v>1</v>
      </c>
      <c r="K110" s="41"/>
      <c r="L110" s="235"/>
      <c r="M110" s="236"/>
      <c r="N110" s="41"/>
      <c r="O110" s="41"/>
      <c r="P110" s="41"/>
    </row>
    <row r="111" spans="2:16" ht="88" customHeight="1">
      <c r="B111" s="292"/>
      <c r="C111" s="304"/>
      <c r="D111" s="321"/>
      <c r="E111" s="282"/>
      <c r="F111" s="268"/>
      <c r="G111" s="7" t="s">
        <v>177</v>
      </c>
      <c r="H111" s="97" t="s">
        <v>85</v>
      </c>
      <c r="I111" s="203"/>
      <c r="J111" s="40">
        <v>0.2</v>
      </c>
      <c r="K111" s="41"/>
      <c r="L111" s="235"/>
      <c r="M111" s="236"/>
      <c r="N111" s="41"/>
      <c r="O111" s="41"/>
      <c r="P111" s="41"/>
    </row>
    <row r="112" spans="2:16" ht="88" customHeight="1">
      <c r="B112" s="292"/>
      <c r="C112" s="304"/>
      <c r="D112" s="321"/>
      <c r="E112" s="282"/>
      <c r="F112" s="268"/>
      <c r="G112" s="7" t="s">
        <v>178</v>
      </c>
      <c r="H112" s="97" t="s">
        <v>85</v>
      </c>
      <c r="I112" s="203"/>
      <c r="J112" s="40">
        <v>0.2</v>
      </c>
      <c r="K112" s="41"/>
      <c r="L112" s="235"/>
      <c r="M112" s="236"/>
      <c r="N112" s="41"/>
      <c r="O112" s="41"/>
      <c r="P112" s="41"/>
    </row>
    <row r="113" spans="2:16" ht="88" customHeight="1">
      <c r="B113" s="292"/>
      <c r="C113" s="304"/>
      <c r="D113" s="321"/>
      <c r="E113" s="282"/>
      <c r="F113" s="268"/>
      <c r="G113" s="7" t="s">
        <v>179</v>
      </c>
      <c r="H113" s="97" t="s">
        <v>85</v>
      </c>
      <c r="I113" s="203"/>
      <c r="J113" s="40">
        <v>0</v>
      </c>
      <c r="K113" s="153"/>
      <c r="L113" s="235"/>
      <c r="M113" s="236"/>
      <c r="N113" s="41"/>
      <c r="O113" s="41"/>
      <c r="P113" s="41"/>
    </row>
    <row r="114" spans="2:16" ht="88" customHeight="1">
      <c r="B114" s="292"/>
      <c r="C114" s="304"/>
      <c r="D114" s="321"/>
      <c r="E114" s="282"/>
      <c r="F114" s="268"/>
      <c r="G114" s="7" t="s">
        <v>180</v>
      </c>
      <c r="H114" s="97" t="s">
        <v>85</v>
      </c>
      <c r="I114" s="203"/>
      <c r="J114" s="40">
        <v>0</v>
      </c>
      <c r="K114" s="153"/>
      <c r="L114" s="235"/>
      <c r="M114" s="236"/>
      <c r="N114" s="41"/>
      <c r="O114" s="41"/>
      <c r="P114" s="41"/>
    </row>
    <row r="115" spans="2:16" ht="88" customHeight="1">
      <c r="B115" s="292"/>
      <c r="C115" s="304"/>
      <c r="D115" s="321"/>
      <c r="E115" s="282"/>
      <c r="F115" s="268"/>
      <c r="G115" s="7" t="s">
        <v>181</v>
      </c>
      <c r="H115" s="97" t="s">
        <v>85</v>
      </c>
      <c r="I115" s="203"/>
      <c r="J115" s="40">
        <v>0</v>
      </c>
      <c r="K115" s="153"/>
      <c r="L115" s="235"/>
      <c r="M115" s="236"/>
      <c r="N115" s="41"/>
      <c r="O115" s="41"/>
      <c r="P115" s="41"/>
    </row>
    <row r="116" spans="2:16" ht="88" customHeight="1">
      <c r="B116" s="292"/>
      <c r="C116" s="304"/>
      <c r="D116" s="321"/>
      <c r="E116" s="282"/>
      <c r="F116" s="268"/>
      <c r="G116" s="7" t="s">
        <v>182</v>
      </c>
      <c r="H116" s="97" t="s">
        <v>85</v>
      </c>
      <c r="I116" s="204"/>
      <c r="J116" s="40">
        <v>0.5</v>
      </c>
      <c r="K116" s="41"/>
      <c r="L116" s="235"/>
      <c r="M116" s="236"/>
      <c r="N116" s="41"/>
      <c r="O116" s="41"/>
      <c r="P116" s="41"/>
    </row>
    <row r="117" spans="2:16" ht="88" customHeight="1">
      <c r="B117" s="292"/>
      <c r="C117" s="304"/>
      <c r="D117" s="321"/>
      <c r="E117" s="282"/>
      <c r="F117" s="268" t="s">
        <v>183</v>
      </c>
      <c r="G117" s="10" t="s">
        <v>184</v>
      </c>
      <c r="H117" s="281" t="s">
        <v>185</v>
      </c>
      <c r="I117" s="343">
        <v>8</v>
      </c>
      <c r="J117" s="72">
        <v>0.5</v>
      </c>
      <c r="K117" s="41"/>
      <c r="L117" s="235"/>
      <c r="M117" s="236"/>
      <c r="N117" s="41"/>
      <c r="O117" s="41"/>
      <c r="P117" s="41"/>
    </row>
    <row r="118" spans="2:16" ht="88" customHeight="1">
      <c r="B118" s="302"/>
      <c r="C118" s="305"/>
      <c r="D118" s="321"/>
      <c r="E118" s="288"/>
      <c r="F118" s="314"/>
      <c r="G118" s="77" t="s">
        <v>186</v>
      </c>
      <c r="H118" s="202"/>
      <c r="I118" s="329"/>
      <c r="J118" s="72">
        <v>0.5</v>
      </c>
      <c r="K118" s="142"/>
      <c r="L118" s="351"/>
      <c r="M118" s="352"/>
      <c r="N118" s="142"/>
      <c r="O118" s="142"/>
      <c r="P118" s="142"/>
    </row>
    <row r="119" spans="2:16" ht="18" customHeight="1">
      <c r="B119" s="136"/>
      <c r="C119" s="136"/>
      <c r="D119" s="136"/>
      <c r="E119" s="136"/>
      <c r="F119" s="136"/>
      <c r="G119" s="137"/>
      <c r="H119" s="136"/>
      <c r="I119" s="136"/>
      <c r="J119" s="138"/>
      <c r="K119" s="148"/>
      <c r="L119" s="139"/>
      <c r="M119" s="139"/>
      <c r="N119" s="140"/>
      <c r="O119" s="138"/>
      <c r="P119" s="138"/>
    </row>
    <row r="120" spans="2:16" ht="88" customHeight="1">
      <c r="B120" s="291" t="s">
        <v>187</v>
      </c>
      <c r="C120" s="293" t="s">
        <v>81</v>
      </c>
      <c r="D120" s="323">
        <v>2021080010085</v>
      </c>
      <c r="E120" s="290" t="s">
        <v>188</v>
      </c>
      <c r="F120" s="295" t="s">
        <v>189</v>
      </c>
      <c r="G120" s="101" t="s">
        <v>190</v>
      </c>
      <c r="H120" s="102" t="s">
        <v>85</v>
      </c>
      <c r="I120" s="203">
        <v>151</v>
      </c>
      <c r="J120" s="79">
        <v>1</v>
      </c>
      <c r="K120" s="151" t="s">
        <v>471</v>
      </c>
      <c r="L120" s="212">
        <v>1269070725</v>
      </c>
      <c r="M120" s="213"/>
      <c r="N120" s="150">
        <v>44337</v>
      </c>
      <c r="O120" s="150">
        <v>44530</v>
      </c>
      <c r="P120" s="141"/>
    </row>
    <row r="121" spans="2:16" ht="88" customHeight="1">
      <c r="B121" s="292"/>
      <c r="C121" s="294"/>
      <c r="D121" s="323"/>
      <c r="E121" s="282"/>
      <c r="F121" s="268"/>
      <c r="G121" s="7" t="s">
        <v>191</v>
      </c>
      <c r="H121" s="97" t="s">
        <v>85</v>
      </c>
      <c r="I121" s="203"/>
      <c r="J121" s="74">
        <v>1</v>
      </c>
      <c r="K121" s="152" t="s">
        <v>472</v>
      </c>
      <c r="L121" s="242">
        <v>1024211760</v>
      </c>
      <c r="M121" s="243"/>
      <c r="N121" s="149">
        <v>44306</v>
      </c>
      <c r="O121" s="149">
        <v>44545</v>
      </c>
      <c r="P121" s="41"/>
    </row>
    <row r="122" spans="2:16" ht="88" customHeight="1">
      <c r="B122" s="292"/>
      <c r="C122" s="294"/>
      <c r="D122" s="323"/>
      <c r="E122" s="282"/>
      <c r="F122" s="268"/>
      <c r="G122" s="7" t="s">
        <v>192</v>
      </c>
      <c r="H122" s="97" t="s">
        <v>85</v>
      </c>
      <c r="I122" s="203"/>
      <c r="J122" s="74">
        <v>1</v>
      </c>
      <c r="K122" s="152" t="s">
        <v>473</v>
      </c>
      <c r="L122" s="242">
        <v>644804160</v>
      </c>
      <c r="M122" s="243"/>
      <c r="N122" s="149">
        <v>44316</v>
      </c>
      <c r="O122" s="149">
        <v>44545</v>
      </c>
      <c r="P122" s="41"/>
    </row>
    <row r="123" spans="2:16" ht="88" customHeight="1">
      <c r="B123" s="292"/>
      <c r="C123" s="294"/>
      <c r="D123" s="324"/>
      <c r="E123" s="282"/>
      <c r="F123" s="268"/>
      <c r="G123" s="7" t="s">
        <v>193</v>
      </c>
      <c r="H123" s="97" t="s">
        <v>85</v>
      </c>
      <c r="I123" s="204"/>
      <c r="J123" s="74">
        <v>0.5</v>
      </c>
      <c r="K123" s="152" t="s">
        <v>474</v>
      </c>
      <c r="L123" s="242">
        <v>113256000</v>
      </c>
      <c r="M123" s="243"/>
      <c r="N123" s="149">
        <v>44315</v>
      </c>
      <c r="O123" s="149">
        <v>44545</v>
      </c>
      <c r="P123" s="41"/>
    </row>
    <row r="124" spans="2:16" ht="88" customHeight="1">
      <c r="B124" s="292"/>
      <c r="C124" s="294"/>
      <c r="D124" s="299">
        <v>2021080010049</v>
      </c>
      <c r="E124" s="281" t="s">
        <v>194</v>
      </c>
      <c r="F124" s="296" t="s">
        <v>195</v>
      </c>
      <c r="G124" s="100" t="s">
        <v>196</v>
      </c>
      <c r="H124" s="97" t="s">
        <v>85</v>
      </c>
      <c r="I124" s="331">
        <v>302</v>
      </c>
      <c r="J124" s="40">
        <v>1</v>
      </c>
      <c r="K124" s="41"/>
      <c r="L124" s="235"/>
      <c r="M124" s="236"/>
      <c r="N124" s="41"/>
      <c r="O124" s="41"/>
      <c r="P124" s="41"/>
    </row>
    <row r="125" spans="2:16" ht="88" customHeight="1">
      <c r="B125" s="292"/>
      <c r="C125" s="294"/>
      <c r="D125" s="300"/>
      <c r="E125" s="281"/>
      <c r="F125" s="296"/>
      <c r="G125" s="100" t="s">
        <v>197</v>
      </c>
      <c r="H125" s="97" t="s">
        <v>85</v>
      </c>
      <c r="I125" s="332"/>
      <c r="J125" s="40">
        <v>1</v>
      </c>
      <c r="K125" s="41"/>
      <c r="L125" s="235"/>
      <c r="M125" s="236"/>
      <c r="N125" s="41"/>
      <c r="O125" s="41"/>
      <c r="P125" s="41"/>
    </row>
    <row r="126" spans="2:16" ht="88" customHeight="1">
      <c r="B126" s="292"/>
      <c r="C126" s="294"/>
      <c r="D126" s="300"/>
      <c r="E126" s="281"/>
      <c r="F126" s="296"/>
      <c r="G126" s="297" t="s">
        <v>198</v>
      </c>
      <c r="H126" s="97" t="s">
        <v>85</v>
      </c>
      <c r="I126" s="332"/>
      <c r="J126" s="200">
        <v>0.3</v>
      </c>
      <c r="K126" s="41"/>
      <c r="L126" s="235"/>
      <c r="M126" s="236"/>
      <c r="N126" s="41"/>
      <c r="O126" s="41"/>
      <c r="P126" s="41"/>
    </row>
    <row r="127" spans="2:16" ht="88" customHeight="1">
      <c r="B127" s="292"/>
      <c r="C127" s="294"/>
      <c r="D127" s="300"/>
      <c r="E127" s="281"/>
      <c r="F127" s="296"/>
      <c r="G127" s="297"/>
      <c r="H127" s="97" t="s">
        <v>85</v>
      </c>
      <c r="I127" s="332"/>
      <c r="J127" s="201"/>
      <c r="K127" s="41"/>
      <c r="L127" s="235"/>
      <c r="M127" s="236"/>
      <c r="N127" s="41"/>
      <c r="O127" s="41"/>
      <c r="P127" s="41"/>
    </row>
    <row r="128" spans="2:16" ht="88" customHeight="1">
      <c r="B128" s="292"/>
      <c r="C128" s="294"/>
      <c r="D128" s="300"/>
      <c r="E128" s="281"/>
      <c r="F128" s="296"/>
      <c r="G128" s="100" t="s">
        <v>199</v>
      </c>
      <c r="H128" s="97" t="s">
        <v>85</v>
      </c>
      <c r="I128" s="333"/>
      <c r="J128" s="40">
        <v>0.35</v>
      </c>
      <c r="K128" s="41"/>
      <c r="L128" s="235"/>
      <c r="M128" s="236"/>
      <c r="N128" s="41"/>
      <c r="O128" s="41"/>
      <c r="P128" s="41"/>
    </row>
    <row r="129" spans="2:19" ht="88" customHeight="1">
      <c r="B129" s="292"/>
      <c r="C129" s="294"/>
      <c r="D129" s="300"/>
      <c r="E129" s="281"/>
      <c r="F129" s="99" t="s">
        <v>200</v>
      </c>
      <c r="G129" s="298" t="s">
        <v>201</v>
      </c>
      <c r="H129" s="97" t="s">
        <v>85</v>
      </c>
      <c r="I129" s="74">
        <v>0.5</v>
      </c>
      <c r="J129" s="200">
        <v>0.5</v>
      </c>
      <c r="K129" s="41"/>
      <c r="L129" s="235"/>
      <c r="M129" s="236"/>
      <c r="N129" s="41"/>
      <c r="O129" s="41"/>
      <c r="P129" s="41"/>
      <c r="R129" s="74">
        <v>0.5</v>
      </c>
      <c r="S129" s="200">
        <v>0.5</v>
      </c>
    </row>
    <row r="130" spans="2:19" ht="88" customHeight="1">
      <c r="B130" s="292"/>
      <c r="C130" s="294"/>
      <c r="D130" s="301"/>
      <c r="E130" s="281"/>
      <c r="F130" s="99" t="s">
        <v>202</v>
      </c>
      <c r="G130" s="298"/>
      <c r="H130" s="97" t="s">
        <v>85</v>
      </c>
      <c r="I130" s="75">
        <v>40</v>
      </c>
      <c r="J130" s="201"/>
      <c r="K130" s="41"/>
      <c r="L130" s="235"/>
      <c r="M130" s="236"/>
      <c r="N130" s="41"/>
      <c r="O130" s="41"/>
      <c r="P130" s="41"/>
      <c r="R130" s="197">
        <v>23</v>
      </c>
      <c r="S130" s="201"/>
    </row>
    <row r="131" spans="2:19" ht="88" customHeight="1">
      <c r="B131" s="292"/>
      <c r="C131" s="294"/>
      <c r="D131" s="299" t="s">
        <v>372</v>
      </c>
      <c r="E131" s="281" t="s">
        <v>203</v>
      </c>
      <c r="F131" s="267" t="s">
        <v>204</v>
      </c>
      <c r="G131" s="7" t="s">
        <v>205</v>
      </c>
      <c r="H131" s="97" t="s">
        <v>85</v>
      </c>
      <c r="I131" s="340">
        <v>3973</v>
      </c>
      <c r="J131" s="40">
        <v>1</v>
      </c>
      <c r="K131" s="41"/>
      <c r="L131" s="235"/>
      <c r="M131" s="236"/>
      <c r="N131" s="41"/>
      <c r="O131" s="41"/>
      <c r="P131" s="41"/>
      <c r="R131" s="340">
        <v>3973</v>
      </c>
      <c r="S131" s="198">
        <v>0.5</v>
      </c>
    </row>
    <row r="132" spans="2:19" ht="88" customHeight="1">
      <c r="B132" s="292"/>
      <c r="C132" s="294"/>
      <c r="D132" s="300"/>
      <c r="E132" s="281"/>
      <c r="F132" s="267"/>
      <c r="G132" s="7" t="s">
        <v>206</v>
      </c>
      <c r="H132" s="97" t="s">
        <v>85</v>
      </c>
      <c r="I132" s="341"/>
      <c r="J132" s="40">
        <v>1</v>
      </c>
      <c r="K132" s="41"/>
      <c r="L132" s="235"/>
      <c r="M132" s="236"/>
      <c r="N132" s="41"/>
      <c r="O132" s="41"/>
      <c r="P132" s="41"/>
      <c r="R132" s="341"/>
      <c r="S132" s="198">
        <v>0.5</v>
      </c>
    </row>
    <row r="133" spans="2:19" ht="88" customHeight="1">
      <c r="B133" s="292"/>
      <c r="C133" s="294"/>
      <c r="D133" s="300"/>
      <c r="E133" s="281"/>
      <c r="F133" s="267"/>
      <c r="G133" s="7" t="s">
        <v>207</v>
      </c>
      <c r="H133" s="97" t="s">
        <v>85</v>
      </c>
      <c r="I133" s="341"/>
      <c r="J133" s="40">
        <v>0.35</v>
      </c>
      <c r="K133" s="41"/>
      <c r="L133" s="235"/>
      <c r="M133" s="236"/>
      <c r="N133" s="41"/>
      <c r="O133" s="41"/>
      <c r="P133" s="41"/>
      <c r="R133" s="341"/>
      <c r="S133" s="198">
        <v>0.5</v>
      </c>
    </row>
    <row r="134" spans="2:19" ht="88" customHeight="1">
      <c r="B134" s="292"/>
      <c r="C134" s="294"/>
      <c r="D134" s="300"/>
      <c r="E134" s="281"/>
      <c r="F134" s="267"/>
      <c r="G134" s="7" t="s">
        <v>208</v>
      </c>
      <c r="H134" s="97" t="s">
        <v>85</v>
      </c>
      <c r="I134" s="341"/>
      <c r="J134" s="40">
        <v>0.5</v>
      </c>
      <c r="K134" s="41"/>
      <c r="L134" s="235"/>
      <c r="M134" s="236"/>
      <c r="N134" s="41"/>
      <c r="O134" s="41"/>
      <c r="P134" s="41"/>
      <c r="R134" s="341"/>
      <c r="S134" s="198">
        <v>0.83</v>
      </c>
    </row>
    <row r="135" spans="2:19" ht="88" customHeight="1">
      <c r="B135" s="292"/>
      <c r="C135" s="294"/>
      <c r="D135" s="301"/>
      <c r="E135" s="281"/>
      <c r="F135" s="267"/>
      <c r="G135" s="7" t="s">
        <v>201</v>
      </c>
      <c r="H135" s="97" t="s">
        <v>85</v>
      </c>
      <c r="I135" s="342"/>
      <c r="J135" s="40">
        <v>0.5</v>
      </c>
      <c r="K135" s="41"/>
      <c r="L135" s="235"/>
      <c r="M135" s="236"/>
      <c r="N135" s="41"/>
      <c r="O135" s="41"/>
      <c r="P135" s="41"/>
      <c r="R135" s="342"/>
      <c r="S135" s="40">
        <v>0.5</v>
      </c>
    </row>
    <row r="136" spans="2:19" ht="88" customHeight="1">
      <c r="B136" s="292"/>
      <c r="C136" s="294"/>
      <c r="D136" s="8"/>
      <c r="E136" s="97" t="s">
        <v>209</v>
      </c>
      <c r="F136" s="95" t="s">
        <v>210</v>
      </c>
      <c r="G136" s="7" t="s">
        <v>211</v>
      </c>
      <c r="H136" s="97" t="s">
        <v>85</v>
      </c>
      <c r="I136" s="40">
        <v>0.5</v>
      </c>
      <c r="J136" s="40">
        <v>0.5</v>
      </c>
      <c r="K136" s="41"/>
      <c r="L136" s="235"/>
      <c r="M136" s="236"/>
      <c r="N136" s="41"/>
      <c r="O136" s="41"/>
      <c r="P136" s="41"/>
      <c r="R136" s="198">
        <v>0.66</v>
      </c>
      <c r="S136" s="198">
        <v>0.66</v>
      </c>
    </row>
    <row r="137" spans="2:19">
      <c r="B137" s="136"/>
      <c r="C137" s="136"/>
      <c r="D137" s="136"/>
      <c r="E137" s="136"/>
      <c r="F137" s="136"/>
      <c r="G137" s="137"/>
      <c r="H137" s="136"/>
      <c r="I137" s="136"/>
      <c r="J137" s="138"/>
      <c r="K137" s="138"/>
      <c r="L137" s="138"/>
      <c r="M137" s="138"/>
      <c r="N137" s="138"/>
      <c r="O137" s="138"/>
      <c r="P137" s="138"/>
    </row>
  </sheetData>
  <mergeCells count="261">
    <mergeCell ref="S129:S130"/>
    <mergeCell ref="R131:R135"/>
    <mergeCell ref="P81:P82"/>
    <mergeCell ref="P40:P41"/>
    <mergeCell ref="P20:P23"/>
    <mergeCell ref="K22:K23"/>
    <mergeCell ref="L22:M23"/>
    <mergeCell ref="P33:P35"/>
    <mergeCell ref="K36:K37"/>
    <mergeCell ref="L36:M37"/>
    <mergeCell ref="N36:N37"/>
    <mergeCell ref="O36:O37"/>
    <mergeCell ref="P36:P39"/>
    <mergeCell ref="K38:K39"/>
    <mergeCell ref="L38:M39"/>
    <mergeCell ref="N38:N39"/>
    <mergeCell ref="O38:O39"/>
    <mergeCell ref="N22:N23"/>
    <mergeCell ref="O22:O23"/>
    <mergeCell ref="L25:M25"/>
    <mergeCell ref="L28:M28"/>
    <mergeCell ref="L30:M30"/>
    <mergeCell ref="L31:M31"/>
    <mergeCell ref="L84:M84"/>
    <mergeCell ref="I14:I17"/>
    <mergeCell ref="I18:I19"/>
    <mergeCell ref="I20:I23"/>
    <mergeCell ref="I40:I41"/>
    <mergeCell ref="L20:M20"/>
    <mergeCell ref="I36:I39"/>
    <mergeCell ref="I33:I35"/>
    <mergeCell ref="I24:I32"/>
    <mergeCell ref="J27:J29"/>
    <mergeCell ref="K14:K19"/>
    <mergeCell ref="L14:M19"/>
    <mergeCell ref="L85:M85"/>
    <mergeCell ref="L86:M86"/>
    <mergeCell ref="I74:I80"/>
    <mergeCell ref="L33:M33"/>
    <mergeCell ref="L34:M34"/>
    <mergeCell ref="L35:M35"/>
    <mergeCell ref="K81:K82"/>
    <mergeCell ref="L81:M82"/>
    <mergeCell ref="L114:M114"/>
    <mergeCell ref="L115:M115"/>
    <mergeCell ref="L116:M116"/>
    <mergeCell ref="L117:M117"/>
    <mergeCell ref="L118:M118"/>
    <mergeCell ref="L120:M120"/>
    <mergeCell ref="L121:M121"/>
    <mergeCell ref="L122:M122"/>
    <mergeCell ref="L123:M123"/>
    <mergeCell ref="L136:M136"/>
    <mergeCell ref="L124:M124"/>
    <mergeCell ref="L125:M125"/>
    <mergeCell ref="L126:M126"/>
    <mergeCell ref="L127:M127"/>
    <mergeCell ref="L128:M128"/>
    <mergeCell ref="L129:M129"/>
    <mergeCell ref="L130:M130"/>
    <mergeCell ref="L131:M131"/>
    <mergeCell ref="L132:M132"/>
    <mergeCell ref="L133:M133"/>
    <mergeCell ref="L134:M134"/>
    <mergeCell ref="L135:M135"/>
    <mergeCell ref="I131:I135"/>
    <mergeCell ref="I117:I118"/>
    <mergeCell ref="L40:M40"/>
    <mergeCell ref="L41:M41"/>
    <mergeCell ref="L43:M43"/>
    <mergeCell ref="L44:M44"/>
    <mergeCell ref="L45:M45"/>
    <mergeCell ref="L59:M59"/>
    <mergeCell ref="L60:M60"/>
    <mergeCell ref="L61:M61"/>
    <mergeCell ref="L62:M62"/>
    <mergeCell ref="L63:M63"/>
    <mergeCell ref="L64:M64"/>
    <mergeCell ref="L70:M70"/>
    <mergeCell ref="L71:M71"/>
    <mergeCell ref="L72:M72"/>
    <mergeCell ref="L73:M73"/>
    <mergeCell ref="L74:M74"/>
    <mergeCell ref="L87:M87"/>
    <mergeCell ref="L88:M88"/>
    <mergeCell ref="L89:M89"/>
    <mergeCell ref="L90:M90"/>
    <mergeCell ref="I70:I73"/>
    <mergeCell ref="I88:I90"/>
    <mergeCell ref="J129:J130"/>
    <mergeCell ref="L55:M55"/>
    <mergeCell ref="L56:M56"/>
    <mergeCell ref="L57:M57"/>
    <mergeCell ref="L58:M58"/>
    <mergeCell ref="I59:I64"/>
    <mergeCell ref="I65:I69"/>
    <mergeCell ref="L46:M46"/>
    <mergeCell ref="L47:M47"/>
    <mergeCell ref="L52:M52"/>
    <mergeCell ref="L53:M53"/>
    <mergeCell ref="L54:M54"/>
    <mergeCell ref="I91:I95"/>
    <mergeCell ref="L76:M76"/>
    <mergeCell ref="L77:M77"/>
    <mergeCell ref="L78:M78"/>
    <mergeCell ref="L79:M79"/>
    <mergeCell ref="L80:M80"/>
    <mergeCell ref="L111:M111"/>
    <mergeCell ref="L112:M112"/>
    <mergeCell ref="L113:M113"/>
    <mergeCell ref="L100:M100"/>
    <mergeCell ref="L101:M101"/>
    <mergeCell ref="L102:M102"/>
    <mergeCell ref="D91:D99"/>
    <mergeCell ref="D100:D107"/>
    <mergeCell ref="D108:D118"/>
    <mergeCell ref="D120:D123"/>
    <mergeCell ref="D124:D130"/>
    <mergeCell ref="I43:I45"/>
    <mergeCell ref="I46:I58"/>
    <mergeCell ref="I96:I99"/>
    <mergeCell ref="I100:I107"/>
    <mergeCell ref="I108:I116"/>
    <mergeCell ref="I120:I123"/>
    <mergeCell ref="I124:I128"/>
    <mergeCell ref="E65:E69"/>
    <mergeCell ref="F65:F69"/>
    <mergeCell ref="H81:H86"/>
    <mergeCell ref="E88:E90"/>
    <mergeCell ref="F88:F90"/>
    <mergeCell ref="I81:I86"/>
    <mergeCell ref="D36:D41"/>
    <mergeCell ref="D43:D45"/>
    <mergeCell ref="D46:D58"/>
    <mergeCell ref="D59:D64"/>
    <mergeCell ref="D65:D69"/>
    <mergeCell ref="D70:D73"/>
    <mergeCell ref="D74:D80"/>
    <mergeCell ref="D81:D86"/>
    <mergeCell ref="D88:D90"/>
    <mergeCell ref="B43:B118"/>
    <mergeCell ref="C43:C118"/>
    <mergeCell ref="E43:E45"/>
    <mergeCell ref="F43:F45"/>
    <mergeCell ref="E46:E58"/>
    <mergeCell ref="G27:G29"/>
    <mergeCell ref="G24:G26"/>
    <mergeCell ref="L24:M24"/>
    <mergeCell ref="L26:M26"/>
    <mergeCell ref="L27:M27"/>
    <mergeCell ref="L29:M29"/>
    <mergeCell ref="L32:M32"/>
    <mergeCell ref="E91:E99"/>
    <mergeCell ref="F91:F95"/>
    <mergeCell ref="F96:F99"/>
    <mergeCell ref="E100:E107"/>
    <mergeCell ref="F100:F107"/>
    <mergeCell ref="E108:E118"/>
    <mergeCell ref="F108:F116"/>
    <mergeCell ref="F117:F118"/>
    <mergeCell ref="H117:H118"/>
    <mergeCell ref="E81:E86"/>
    <mergeCell ref="F81:F86"/>
    <mergeCell ref="F46:F58"/>
    <mergeCell ref="B120:B136"/>
    <mergeCell ref="C120:C136"/>
    <mergeCell ref="E120:E123"/>
    <mergeCell ref="F120:F123"/>
    <mergeCell ref="E124:E130"/>
    <mergeCell ref="F124:F128"/>
    <mergeCell ref="G126:G127"/>
    <mergeCell ref="G129:G130"/>
    <mergeCell ref="E131:E135"/>
    <mergeCell ref="F131:F135"/>
    <mergeCell ref="D131:D135"/>
    <mergeCell ref="H24:H32"/>
    <mergeCell ref="H33:H35"/>
    <mergeCell ref="H36:H41"/>
    <mergeCell ref="E70:E73"/>
    <mergeCell ref="F70:F73"/>
    <mergeCell ref="E74:E80"/>
    <mergeCell ref="F74:F80"/>
    <mergeCell ref="E59:E64"/>
    <mergeCell ref="F59:F64"/>
    <mergeCell ref="G30:G32"/>
    <mergeCell ref="H14:H19"/>
    <mergeCell ref="B12:B13"/>
    <mergeCell ref="C12:C13"/>
    <mergeCell ref="D12:D13"/>
    <mergeCell ref="E12:E13"/>
    <mergeCell ref="B14:B41"/>
    <mergeCell ref="C14:C41"/>
    <mergeCell ref="E14:E19"/>
    <mergeCell ref="F14:F17"/>
    <mergeCell ref="E20:E23"/>
    <mergeCell ref="F20:F23"/>
    <mergeCell ref="E24:E32"/>
    <mergeCell ref="F24:F32"/>
    <mergeCell ref="E33:E35"/>
    <mergeCell ref="F33:F35"/>
    <mergeCell ref="F18:F19"/>
    <mergeCell ref="E36:E41"/>
    <mergeCell ref="F36:F39"/>
    <mergeCell ref="F40:F41"/>
    <mergeCell ref="D14:D19"/>
    <mergeCell ref="D20:D23"/>
    <mergeCell ref="D24:D32"/>
    <mergeCell ref="D33:D35"/>
    <mergeCell ref="H20:H23"/>
    <mergeCell ref="P12:P13"/>
    <mergeCell ref="L13:M13"/>
    <mergeCell ref="K12:O12"/>
    <mergeCell ref="F12:F13"/>
    <mergeCell ref="G12:G13"/>
    <mergeCell ref="H12:H13"/>
    <mergeCell ref="I12:I13"/>
    <mergeCell ref="J12:J13"/>
    <mergeCell ref="G8:P8"/>
    <mergeCell ref="B2:P2"/>
    <mergeCell ref="B3:P3"/>
    <mergeCell ref="O4:P5"/>
    <mergeCell ref="B7:F7"/>
    <mergeCell ref="G7:P7"/>
    <mergeCell ref="B8:F8"/>
    <mergeCell ref="G9:P9"/>
    <mergeCell ref="B10:F10"/>
    <mergeCell ref="G10:P10"/>
    <mergeCell ref="B9:F9"/>
    <mergeCell ref="N14:N19"/>
    <mergeCell ref="O14:O19"/>
    <mergeCell ref="J24:J26"/>
    <mergeCell ref="L83:M83"/>
    <mergeCell ref="L75:M75"/>
    <mergeCell ref="L21:M21"/>
    <mergeCell ref="J30:J32"/>
    <mergeCell ref="N81:N82"/>
    <mergeCell ref="O81:O82"/>
    <mergeCell ref="J126:J127"/>
    <mergeCell ref="P59:P64"/>
    <mergeCell ref="K91:K99"/>
    <mergeCell ref="L91:M99"/>
    <mergeCell ref="N91:N99"/>
    <mergeCell ref="O91:O99"/>
    <mergeCell ref="P91:P99"/>
    <mergeCell ref="K48:K51"/>
    <mergeCell ref="L48:M51"/>
    <mergeCell ref="N48:N51"/>
    <mergeCell ref="O48:O51"/>
    <mergeCell ref="K65:K69"/>
    <mergeCell ref="L65:M69"/>
    <mergeCell ref="N65:N69"/>
    <mergeCell ref="O65:O69"/>
    <mergeCell ref="P65:P69"/>
    <mergeCell ref="L103:M103"/>
    <mergeCell ref="L104:M104"/>
    <mergeCell ref="L105:M105"/>
    <mergeCell ref="L106:M106"/>
    <mergeCell ref="L107:M107"/>
    <mergeCell ref="L108:M108"/>
    <mergeCell ref="L109:M109"/>
    <mergeCell ref="L110:M110"/>
  </mergeCells>
  <conditionalFormatting sqref="D59">
    <cfRule type="expression" dxfId="0" priority="1">
      <formula>AND(ISNUMBER(SEARCH(#REF!,$A59,1)),VALUE(MID($A59,1,LEN(#REF!)))=#REF!)</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95"/>
  <sheetViews>
    <sheetView showGridLines="0" zoomScale="82" zoomScaleNormal="55" workbookViewId="0">
      <selection activeCell="D19" sqref="D19"/>
    </sheetView>
  </sheetViews>
  <sheetFormatPr baseColWidth="10" defaultColWidth="11.5" defaultRowHeight="16"/>
  <cols>
    <col min="1" max="1" width="2.6640625" style="3" customWidth="1"/>
    <col min="2" max="2" width="51" style="171" customWidth="1"/>
    <col min="3" max="3" width="49.1640625" style="3" customWidth="1"/>
    <col min="4" max="4" width="65.5" style="3" customWidth="1"/>
    <col min="5" max="5" width="34.33203125" style="3" customWidth="1"/>
    <col min="6" max="6" width="18" style="38" customWidth="1"/>
    <col min="7" max="7" width="22.33203125" style="38" customWidth="1"/>
    <col min="8" max="8" width="16.5" style="38" customWidth="1"/>
    <col min="9" max="9" width="42.33203125" style="171" customWidth="1"/>
    <col min="10" max="10" width="35.6640625" style="171" customWidth="1"/>
    <col min="11" max="11" width="2" style="3" customWidth="1"/>
    <col min="12" max="16384" width="11.5" style="3"/>
  </cols>
  <sheetData>
    <row r="2" spans="1:11" ht="20" customHeight="1">
      <c r="A2" s="155"/>
      <c r="B2" s="156"/>
      <c r="C2" s="157"/>
      <c r="D2" s="157"/>
      <c r="E2" s="157"/>
      <c r="F2" s="156"/>
      <c r="G2" s="156"/>
      <c r="H2" s="156"/>
      <c r="I2" s="158"/>
      <c r="J2" s="413" t="s">
        <v>0</v>
      </c>
      <c r="K2" s="159"/>
    </row>
    <row r="3" spans="1:11" ht="31.5" customHeight="1">
      <c r="A3" s="160"/>
      <c r="B3" s="161"/>
      <c r="C3" s="162"/>
      <c r="D3" s="162"/>
      <c r="E3" s="162"/>
      <c r="F3" s="161"/>
      <c r="G3" s="161"/>
      <c r="H3" s="161"/>
      <c r="I3" s="163"/>
      <c r="J3" s="413"/>
      <c r="K3" s="164"/>
    </row>
    <row r="4" spans="1:11" ht="36.75" customHeight="1">
      <c r="A4" s="160"/>
      <c r="B4" s="414" t="s">
        <v>1</v>
      </c>
      <c r="C4" s="414"/>
      <c r="D4" s="414"/>
      <c r="E4" s="414"/>
      <c r="F4" s="414"/>
      <c r="G4" s="414"/>
      <c r="H4" s="414"/>
      <c r="I4" s="414"/>
      <c r="J4" s="414"/>
      <c r="K4" s="164"/>
    </row>
    <row r="5" spans="1:11" ht="15" customHeight="1">
      <c r="A5" s="160"/>
      <c r="B5" s="415" t="s">
        <v>33</v>
      </c>
      <c r="C5" s="415"/>
      <c r="D5" s="415"/>
      <c r="E5" s="415"/>
      <c r="F5" s="415"/>
      <c r="G5" s="415"/>
      <c r="H5" s="415"/>
      <c r="I5" s="415"/>
      <c r="J5" s="415"/>
      <c r="K5" s="164"/>
    </row>
    <row r="6" spans="1:11" ht="36" customHeight="1">
      <c r="A6" s="160"/>
      <c r="B6" s="161"/>
      <c r="C6" s="162"/>
      <c r="D6" s="162"/>
      <c r="E6" s="162"/>
      <c r="F6" s="161"/>
      <c r="G6" s="161"/>
      <c r="H6" s="161"/>
      <c r="I6" s="163"/>
      <c r="J6" s="161"/>
      <c r="K6" s="164"/>
    </row>
    <row r="7" spans="1:11">
      <c r="A7" s="165"/>
      <c r="B7" s="166"/>
      <c r="C7" s="167"/>
      <c r="D7" s="167"/>
      <c r="E7" s="167"/>
      <c r="F7" s="166"/>
      <c r="G7" s="166"/>
      <c r="H7" s="166"/>
      <c r="I7" s="168"/>
      <c r="J7" s="166"/>
      <c r="K7" s="169"/>
    </row>
    <row r="8" spans="1:11" ht="27" customHeight="1">
      <c r="A8" s="1"/>
      <c r="B8" s="399" t="s">
        <v>2</v>
      </c>
      <c r="C8" s="399"/>
      <c r="D8" s="399" t="s">
        <v>212</v>
      </c>
      <c r="E8" s="399"/>
      <c r="F8" s="399"/>
      <c r="G8" s="399"/>
      <c r="H8" s="399"/>
      <c r="I8" s="399"/>
      <c r="J8" s="399"/>
      <c r="K8" s="170"/>
    </row>
    <row r="9" spans="1:11" ht="18" customHeight="1">
      <c r="A9" s="1"/>
      <c r="B9" s="399" t="s">
        <v>3</v>
      </c>
      <c r="C9" s="399"/>
      <c r="D9" s="399"/>
      <c r="E9" s="399"/>
      <c r="F9" s="399"/>
      <c r="G9" s="399"/>
      <c r="H9" s="399"/>
      <c r="I9" s="399"/>
      <c r="J9" s="399"/>
      <c r="K9" s="170"/>
    </row>
    <row r="10" spans="1:11" ht="19.5" customHeight="1">
      <c r="A10" s="1"/>
      <c r="B10" s="399" t="s">
        <v>4</v>
      </c>
      <c r="C10" s="399"/>
      <c r="D10" s="399"/>
      <c r="E10" s="399"/>
      <c r="F10" s="399"/>
      <c r="G10" s="399"/>
      <c r="H10" s="399"/>
      <c r="I10" s="399"/>
      <c r="J10" s="399"/>
      <c r="K10" s="170"/>
    </row>
    <row r="11" spans="1:11" ht="14.25" customHeight="1">
      <c r="A11" s="1"/>
      <c r="C11" s="172"/>
      <c r="D11" s="172"/>
      <c r="E11" s="172"/>
      <c r="F11" s="173"/>
      <c r="G11" s="173"/>
      <c r="H11" s="173"/>
      <c r="I11" s="174"/>
      <c r="K11" s="170"/>
    </row>
    <row r="12" spans="1:11" ht="65.25" customHeight="1">
      <c r="A12" s="175"/>
      <c r="B12" s="50" t="s">
        <v>5</v>
      </c>
      <c r="C12" s="50" t="s">
        <v>6</v>
      </c>
      <c r="D12" s="51" t="s">
        <v>7</v>
      </c>
      <c r="E12" s="51" t="s">
        <v>8</v>
      </c>
      <c r="F12" s="50" t="s">
        <v>9</v>
      </c>
      <c r="G12" s="50" t="s">
        <v>10</v>
      </c>
      <c r="H12" s="52" t="s">
        <v>11</v>
      </c>
      <c r="I12" s="52" t="s">
        <v>12</v>
      </c>
      <c r="J12" s="50" t="s">
        <v>13</v>
      </c>
      <c r="K12" s="2"/>
    </row>
    <row r="13" spans="1:11" ht="41.25" customHeight="1">
      <c r="A13" s="1"/>
      <c r="B13" s="6" t="s">
        <v>14</v>
      </c>
      <c r="C13" s="4"/>
      <c r="D13" s="4"/>
      <c r="E13" s="4"/>
      <c r="F13" s="43"/>
      <c r="G13" s="43"/>
      <c r="H13" s="43"/>
      <c r="I13" s="46"/>
      <c r="J13" s="4"/>
      <c r="K13" s="2"/>
    </row>
    <row r="14" spans="1:11" ht="90" customHeight="1">
      <c r="A14" s="175"/>
      <c r="B14" s="403" t="s">
        <v>46</v>
      </c>
      <c r="C14" s="406" t="s">
        <v>215</v>
      </c>
      <c r="D14" s="104" t="s">
        <v>216</v>
      </c>
      <c r="E14" s="400" t="s">
        <v>217</v>
      </c>
      <c r="F14" s="14">
        <v>44197</v>
      </c>
      <c r="G14" s="14">
        <v>44531</v>
      </c>
      <c r="H14" s="48">
        <v>0.5</v>
      </c>
      <c r="I14" s="104" t="s">
        <v>412</v>
      </c>
      <c r="J14" s="53"/>
      <c r="K14" s="2"/>
    </row>
    <row r="15" spans="1:11" ht="71.25" customHeight="1">
      <c r="A15" s="1"/>
      <c r="B15" s="404"/>
      <c r="C15" s="406"/>
      <c r="D15" s="104" t="s">
        <v>218</v>
      </c>
      <c r="E15" s="400"/>
      <c r="F15" s="14">
        <v>44197</v>
      </c>
      <c r="G15" s="14">
        <v>44531</v>
      </c>
      <c r="H15" s="47">
        <v>0.5</v>
      </c>
      <c r="I15" s="104" t="s">
        <v>412</v>
      </c>
      <c r="J15" s="12"/>
      <c r="K15" s="2"/>
    </row>
    <row r="16" spans="1:11" ht="64.5" customHeight="1">
      <c r="A16" s="175"/>
      <c r="B16" s="404"/>
      <c r="C16" s="104" t="s">
        <v>219</v>
      </c>
      <c r="D16" s="15" t="s">
        <v>490</v>
      </c>
      <c r="F16" s="14">
        <v>44197</v>
      </c>
      <c r="G16" s="14">
        <v>44531</v>
      </c>
      <c r="H16" s="199">
        <v>1</v>
      </c>
      <c r="I16" s="24" t="s">
        <v>428</v>
      </c>
      <c r="J16" s="55"/>
      <c r="K16" s="2"/>
    </row>
    <row r="17" spans="1:12" ht="74.25" customHeight="1">
      <c r="A17" s="175"/>
      <c r="B17" s="404"/>
      <c r="C17" s="104" t="s">
        <v>220</v>
      </c>
      <c r="D17" s="16" t="s">
        <v>221</v>
      </c>
      <c r="F17" s="14">
        <v>44197</v>
      </c>
      <c r="G17" s="14">
        <v>44531</v>
      </c>
      <c r="H17" s="199">
        <v>1</v>
      </c>
      <c r="I17" s="24" t="s">
        <v>429</v>
      </c>
      <c r="J17" s="45"/>
      <c r="K17" s="2"/>
    </row>
    <row r="18" spans="1:12" ht="41.25" hidden="1" customHeight="1">
      <c r="A18" s="1"/>
      <c r="B18" s="404"/>
      <c r="C18" s="104" t="s">
        <v>222</v>
      </c>
      <c r="D18" s="16" t="s">
        <v>223</v>
      </c>
      <c r="F18" s="14">
        <v>44197</v>
      </c>
      <c r="G18" s="14">
        <v>44531</v>
      </c>
      <c r="H18" s="54">
        <v>0.25</v>
      </c>
      <c r="I18" s="56" t="s">
        <v>430</v>
      </c>
      <c r="J18" s="39"/>
      <c r="K18" s="2"/>
    </row>
    <row r="19" spans="1:12" ht="86.25" customHeight="1">
      <c r="A19" s="1"/>
      <c r="B19" s="404"/>
      <c r="C19" s="104" t="s">
        <v>224</v>
      </c>
      <c r="D19" s="16" t="s">
        <v>225</v>
      </c>
      <c r="E19" s="38" t="s">
        <v>368</v>
      </c>
      <c r="F19" s="14">
        <v>44197</v>
      </c>
      <c r="G19" s="14">
        <v>44531</v>
      </c>
      <c r="H19" s="54">
        <v>0.33</v>
      </c>
      <c r="I19" s="24" t="s">
        <v>431</v>
      </c>
      <c r="J19" s="39"/>
      <c r="K19" s="2"/>
    </row>
    <row r="20" spans="1:12" ht="78" customHeight="1">
      <c r="A20" s="1"/>
      <c r="B20" s="404"/>
      <c r="C20" s="104" t="s">
        <v>226</v>
      </c>
      <c r="D20" s="16" t="s">
        <v>227</v>
      </c>
      <c r="F20" s="14">
        <v>44197</v>
      </c>
      <c r="G20" s="14">
        <v>44531</v>
      </c>
      <c r="H20" s="54">
        <v>0.25</v>
      </c>
      <c r="I20" s="24" t="s">
        <v>432</v>
      </c>
      <c r="J20" s="39"/>
      <c r="K20" s="2"/>
    </row>
    <row r="21" spans="1:12" ht="60.75" customHeight="1">
      <c r="A21" s="175"/>
      <c r="B21" s="404"/>
      <c r="C21" s="104" t="s">
        <v>228</v>
      </c>
      <c r="D21" s="16" t="s">
        <v>229</v>
      </c>
      <c r="F21" s="14">
        <v>44197</v>
      </c>
      <c r="G21" s="14">
        <v>44531</v>
      </c>
      <c r="H21" s="199">
        <v>1</v>
      </c>
      <c r="I21" s="24" t="s">
        <v>433</v>
      </c>
      <c r="J21" s="57"/>
      <c r="K21" s="2"/>
    </row>
    <row r="22" spans="1:12" ht="55.5" customHeight="1">
      <c r="B22" s="405"/>
      <c r="C22" s="104" t="s">
        <v>230</v>
      </c>
      <c r="D22" s="16" t="s">
        <v>231</v>
      </c>
      <c r="F22" s="14">
        <v>44197</v>
      </c>
      <c r="G22" s="14">
        <v>44531</v>
      </c>
      <c r="H22" s="199">
        <v>1</v>
      </c>
      <c r="I22" s="24" t="s">
        <v>434</v>
      </c>
      <c r="J22" s="57"/>
      <c r="K22" s="174"/>
      <c r="L22" s="176"/>
    </row>
    <row r="23" spans="1:12" ht="93" customHeight="1">
      <c r="B23" s="407" t="s">
        <v>232</v>
      </c>
      <c r="C23" s="17" t="s">
        <v>233</v>
      </c>
      <c r="D23" s="104" t="s">
        <v>234</v>
      </c>
      <c r="E23" s="401" t="s">
        <v>235</v>
      </c>
      <c r="F23" s="14">
        <v>44197</v>
      </c>
      <c r="G23" s="14">
        <v>44531</v>
      </c>
      <c r="H23" s="80">
        <v>1</v>
      </c>
      <c r="I23" s="186" t="s">
        <v>407</v>
      </c>
      <c r="J23" s="58"/>
    </row>
    <row r="24" spans="1:12" ht="57.75" customHeight="1">
      <c r="A24" s="1"/>
      <c r="B24" s="407"/>
      <c r="C24" s="17" t="s">
        <v>236</v>
      </c>
      <c r="D24" s="104" t="s">
        <v>237</v>
      </c>
      <c r="E24" s="401"/>
      <c r="F24" s="14">
        <v>44197</v>
      </c>
      <c r="G24" s="14">
        <v>44531</v>
      </c>
      <c r="H24" s="48">
        <v>0.5</v>
      </c>
      <c r="I24" s="186" t="s">
        <v>480</v>
      </c>
      <c r="J24" s="12"/>
      <c r="K24" s="2"/>
    </row>
    <row r="25" spans="1:12" ht="61.5" customHeight="1">
      <c r="B25" s="407"/>
      <c r="C25" s="17" t="s">
        <v>238</v>
      </c>
      <c r="D25" s="104" t="s">
        <v>239</v>
      </c>
      <c r="E25" s="401"/>
      <c r="F25" s="14">
        <v>44197</v>
      </c>
      <c r="G25" s="14">
        <v>44531</v>
      </c>
      <c r="H25" s="80">
        <f>2/4</f>
        <v>0.5</v>
      </c>
      <c r="I25" s="187" t="s">
        <v>479</v>
      </c>
      <c r="J25" s="13"/>
    </row>
    <row r="26" spans="1:12" ht="61.5" customHeight="1">
      <c r="A26" s="1"/>
      <c r="B26" s="407"/>
      <c r="C26" s="17" t="s">
        <v>240</v>
      </c>
      <c r="D26" s="104" t="s">
        <v>241</v>
      </c>
      <c r="E26" s="401"/>
      <c r="F26" s="14">
        <v>44197</v>
      </c>
      <c r="G26" s="14">
        <v>44531</v>
      </c>
      <c r="H26" s="80">
        <v>0.5</v>
      </c>
      <c r="I26" s="188" t="s">
        <v>408</v>
      </c>
      <c r="J26" s="13"/>
      <c r="K26" s="2"/>
    </row>
    <row r="27" spans="1:12" ht="98.25" customHeight="1">
      <c r="A27" s="1"/>
      <c r="B27" s="407"/>
      <c r="C27" s="17" t="s">
        <v>242</v>
      </c>
      <c r="D27" s="104" t="s">
        <v>243</v>
      </c>
      <c r="E27" s="401"/>
      <c r="F27" s="14">
        <v>44197</v>
      </c>
      <c r="G27" s="14">
        <v>44531</v>
      </c>
      <c r="H27" s="48">
        <v>0.5</v>
      </c>
      <c r="I27" s="186" t="s">
        <v>409</v>
      </c>
      <c r="J27" s="12"/>
      <c r="K27" s="2"/>
    </row>
    <row r="28" spans="1:12" ht="61.5" customHeight="1">
      <c r="B28" s="408"/>
      <c r="C28" s="17" t="s">
        <v>244</v>
      </c>
      <c r="D28" s="104" t="s">
        <v>245</v>
      </c>
      <c r="E28" s="401"/>
      <c r="F28" s="14">
        <v>44197</v>
      </c>
      <c r="G28" s="14">
        <v>44531</v>
      </c>
      <c r="H28" s="48" t="s">
        <v>410</v>
      </c>
      <c r="I28" s="186"/>
      <c r="J28" s="13"/>
    </row>
    <row r="29" spans="1:12" ht="61.5" customHeight="1" thickBot="1">
      <c r="A29" s="1"/>
      <c r="B29" s="408"/>
      <c r="C29" s="104" t="s">
        <v>246</v>
      </c>
      <c r="D29" s="104" t="s">
        <v>247</v>
      </c>
      <c r="E29" s="401"/>
      <c r="F29" s="14">
        <v>44197</v>
      </c>
      <c r="G29" s="14">
        <v>44531</v>
      </c>
      <c r="H29" s="81">
        <f>1/3</f>
        <v>0.33333333333333331</v>
      </c>
      <c r="I29" s="189" t="s">
        <v>411</v>
      </c>
      <c r="J29" s="13"/>
      <c r="K29" s="2"/>
    </row>
    <row r="30" spans="1:12" ht="41.25" customHeight="1">
      <c r="A30" s="1"/>
      <c r="B30" s="6" t="s">
        <v>267</v>
      </c>
      <c r="C30" s="4"/>
      <c r="D30" s="4"/>
      <c r="E30" s="4"/>
      <c r="F30" s="43"/>
      <c r="G30" s="43"/>
      <c r="H30" s="43"/>
      <c r="I30" s="190"/>
      <c r="J30" s="4"/>
      <c r="K30" s="2"/>
    </row>
    <row r="31" spans="1:12" ht="63" customHeight="1">
      <c r="B31" s="402" t="s">
        <v>47</v>
      </c>
      <c r="C31" s="424" t="s">
        <v>248</v>
      </c>
      <c r="D31" s="18" t="s">
        <v>249</v>
      </c>
      <c r="E31" s="400" t="s">
        <v>250</v>
      </c>
      <c r="F31" s="14">
        <v>44197</v>
      </c>
      <c r="G31" s="14">
        <v>44531</v>
      </c>
      <c r="H31" s="49">
        <v>1</v>
      </c>
      <c r="I31" s="63" t="s">
        <v>435</v>
      </c>
      <c r="J31" s="62"/>
    </row>
    <row r="32" spans="1:12" ht="66.75" customHeight="1">
      <c r="B32" s="402"/>
      <c r="C32" s="425"/>
      <c r="D32" s="18" t="s">
        <v>39</v>
      </c>
      <c r="E32" s="400"/>
      <c r="F32" s="14">
        <v>44197</v>
      </c>
      <c r="G32" s="14">
        <v>44531</v>
      </c>
      <c r="H32" s="49">
        <v>1</v>
      </c>
      <c r="I32" s="63" t="s">
        <v>436</v>
      </c>
      <c r="J32" s="62"/>
    </row>
    <row r="33" spans="1:11" ht="66.75" customHeight="1">
      <c r="B33" s="402"/>
      <c r="C33" s="19" t="s">
        <v>251</v>
      </c>
      <c r="D33" s="18" t="s">
        <v>252</v>
      </c>
      <c r="E33" s="416" t="s">
        <v>253</v>
      </c>
      <c r="F33" s="14">
        <v>44197</v>
      </c>
      <c r="G33" s="14">
        <v>44531</v>
      </c>
      <c r="H33" s="91">
        <v>0.5</v>
      </c>
      <c r="I33" s="191"/>
      <c r="J33" s="25"/>
    </row>
    <row r="34" spans="1:11" ht="75" customHeight="1">
      <c r="B34" s="402"/>
      <c r="C34" s="19" t="s">
        <v>254</v>
      </c>
      <c r="D34" s="18" t="s">
        <v>255</v>
      </c>
      <c r="E34" s="416"/>
      <c r="F34" s="14">
        <v>44197</v>
      </c>
      <c r="G34" s="14">
        <v>44531</v>
      </c>
      <c r="H34" s="91">
        <v>0.5</v>
      </c>
      <c r="I34" s="192" t="s">
        <v>441</v>
      </c>
      <c r="J34" s="25"/>
    </row>
    <row r="35" spans="1:11" ht="68.25" customHeight="1">
      <c r="B35" s="402" t="s">
        <v>256</v>
      </c>
      <c r="C35" s="417" t="s">
        <v>257</v>
      </c>
      <c r="D35" s="20" t="s">
        <v>258</v>
      </c>
      <c r="E35" s="400" t="s">
        <v>259</v>
      </c>
      <c r="F35" s="21">
        <v>44197</v>
      </c>
      <c r="G35" s="21">
        <v>44531</v>
      </c>
      <c r="H35" s="60">
        <v>0.5</v>
      </c>
      <c r="I35" s="59"/>
      <c r="J35" s="62"/>
    </row>
    <row r="36" spans="1:11" ht="76.5" customHeight="1">
      <c r="B36" s="402"/>
      <c r="C36" s="418"/>
      <c r="D36" s="20" t="s">
        <v>260</v>
      </c>
      <c r="E36" s="400"/>
      <c r="F36" s="21">
        <v>44197</v>
      </c>
      <c r="G36" s="21">
        <v>44531</v>
      </c>
      <c r="H36" s="60">
        <v>0.5</v>
      </c>
      <c r="I36" s="59"/>
      <c r="J36" s="62"/>
    </row>
    <row r="37" spans="1:11" ht="61.5" customHeight="1">
      <c r="B37" s="402"/>
      <c r="C37" s="419"/>
      <c r="D37" s="20" t="s">
        <v>261</v>
      </c>
      <c r="E37" s="400"/>
      <c r="F37" s="21">
        <v>44197</v>
      </c>
      <c r="G37" s="21">
        <v>44531</v>
      </c>
      <c r="H37" s="60">
        <v>0.5</v>
      </c>
      <c r="I37" s="59"/>
      <c r="J37" s="62"/>
    </row>
    <row r="38" spans="1:11" ht="91.5" customHeight="1">
      <c r="B38" s="402"/>
      <c r="C38" s="417" t="s">
        <v>262</v>
      </c>
      <c r="D38" s="20" t="s">
        <v>263</v>
      </c>
      <c r="E38" s="400"/>
      <c r="F38" s="14">
        <v>44228</v>
      </c>
      <c r="G38" s="14">
        <v>44501</v>
      </c>
      <c r="H38" s="48">
        <v>0.75</v>
      </c>
      <c r="I38" s="24" t="s">
        <v>390</v>
      </c>
      <c r="J38" s="62"/>
    </row>
    <row r="39" spans="1:11" ht="69" customHeight="1">
      <c r="B39" s="402"/>
      <c r="C39" s="418"/>
      <c r="D39" s="20" t="s">
        <v>264</v>
      </c>
      <c r="E39" s="400"/>
      <c r="F39" s="14">
        <v>44256</v>
      </c>
      <c r="G39" s="14">
        <v>44348</v>
      </c>
      <c r="H39" s="48">
        <v>1</v>
      </c>
      <c r="I39" s="24" t="s">
        <v>391</v>
      </c>
      <c r="J39" s="62"/>
    </row>
    <row r="40" spans="1:11" ht="69" customHeight="1">
      <c r="B40" s="402"/>
      <c r="C40" s="418"/>
      <c r="D40" s="20" t="s">
        <v>265</v>
      </c>
      <c r="E40" s="400"/>
      <c r="F40" s="14">
        <v>44317</v>
      </c>
      <c r="G40" s="14">
        <v>44348</v>
      </c>
      <c r="H40" s="48">
        <v>0.4</v>
      </c>
      <c r="I40" s="24" t="s">
        <v>392</v>
      </c>
      <c r="J40" s="68"/>
    </row>
    <row r="41" spans="1:11" ht="60.75" customHeight="1">
      <c r="B41" s="402"/>
      <c r="C41" s="419"/>
      <c r="D41" s="20" t="s">
        <v>266</v>
      </c>
      <c r="E41" s="400"/>
      <c r="F41" s="14">
        <v>44256</v>
      </c>
      <c r="G41" s="154">
        <v>44377</v>
      </c>
      <c r="H41" s="48">
        <v>0.25</v>
      </c>
      <c r="I41" s="63" t="s">
        <v>393</v>
      </c>
      <c r="J41" s="68"/>
    </row>
    <row r="42" spans="1:11" ht="41.25" customHeight="1">
      <c r="A42" s="1"/>
      <c r="B42" s="6" t="s">
        <v>334</v>
      </c>
      <c r="C42" s="4"/>
      <c r="D42" s="4"/>
      <c r="E42" s="4"/>
      <c r="F42" s="43"/>
      <c r="G42" s="43"/>
      <c r="H42" s="43"/>
      <c r="I42" s="190"/>
      <c r="J42" s="4"/>
      <c r="K42" s="2"/>
    </row>
    <row r="43" spans="1:11" ht="90" customHeight="1">
      <c r="B43" s="402" t="s">
        <v>35</v>
      </c>
      <c r="C43" s="22" t="s">
        <v>268</v>
      </c>
      <c r="D43" s="23" t="s">
        <v>269</v>
      </c>
      <c r="E43" s="409" t="s">
        <v>253</v>
      </c>
      <c r="F43" s="21">
        <v>44197</v>
      </c>
      <c r="G43" s="21">
        <v>44531</v>
      </c>
      <c r="H43" s="177">
        <v>0.5</v>
      </c>
      <c r="I43" s="71" t="s">
        <v>442</v>
      </c>
      <c r="J43" s="92" t="s">
        <v>443</v>
      </c>
    </row>
    <row r="44" spans="1:11" ht="81.75" customHeight="1">
      <c r="B44" s="402"/>
      <c r="C44" s="22" t="s">
        <v>272</v>
      </c>
      <c r="D44" s="23" t="s">
        <v>273</v>
      </c>
      <c r="E44" s="409"/>
      <c r="F44" s="21">
        <v>44197</v>
      </c>
      <c r="G44" s="21">
        <v>44531</v>
      </c>
      <c r="H44" s="177">
        <v>0.5</v>
      </c>
      <c r="I44" s="71" t="s">
        <v>444</v>
      </c>
      <c r="J44" s="92"/>
    </row>
    <row r="45" spans="1:11" ht="84.75" customHeight="1">
      <c r="B45" s="402"/>
      <c r="C45" s="22" t="s">
        <v>274</v>
      </c>
      <c r="D45" s="23" t="s">
        <v>275</v>
      </c>
      <c r="E45" s="409"/>
      <c r="F45" s="21">
        <v>44197</v>
      </c>
      <c r="G45" s="21">
        <v>44531</v>
      </c>
      <c r="H45" s="177">
        <v>0.5</v>
      </c>
      <c r="I45" s="71" t="s">
        <v>445</v>
      </c>
      <c r="J45" s="92"/>
    </row>
    <row r="46" spans="1:11" ht="76.5" customHeight="1">
      <c r="B46" s="402"/>
      <c r="C46" s="22" t="s">
        <v>276</v>
      </c>
      <c r="D46" s="23" t="s">
        <v>277</v>
      </c>
      <c r="E46" s="409"/>
      <c r="F46" s="21">
        <v>44197</v>
      </c>
      <c r="G46" s="21">
        <v>44531</v>
      </c>
      <c r="H46" s="177">
        <v>0.5</v>
      </c>
      <c r="I46" s="71" t="s">
        <v>446</v>
      </c>
      <c r="J46" s="92"/>
    </row>
    <row r="47" spans="1:11" ht="90" customHeight="1">
      <c r="A47" s="1"/>
      <c r="B47" s="402"/>
      <c r="C47" s="22" t="s">
        <v>278</v>
      </c>
      <c r="D47" s="23" t="s">
        <v>279</v>
      </c>
      <c r="E47" s="409"/>
      <c r="F47" s="21">
        <v>44197</v>
      </c>
      <c r="G47" s="21">
        <v>44531</v>
      </c>
      <c r="H47" s="177">
        <v>0.5</v>
      </c>
      <c r="I47" s="71" t="s">
        <v>447</v>
      </c>
      <c r="J47" s="92"/>
      <c r="K47" s="2"/>
    </row>
    <row r="48" spans="1:11" ht="68.25" customHeight="1">
      <c r="B48" s="402"/>
      <c r="C48" s="22" t="s">
        <v>280</v>
      </c>
      <c r="D48" s="23" t="s">
        <v>281</v>
      </c>
      <c r="E48" s="409"/>
      <c r="F48" s="26" t="s">
        <v>270</v>
      </c>
      <c r="G48" s="21">
        <v>44531</v>
      </c>
      <c r="H48" s="177">
        <v>0.5</v>
      </c>
      <c r="I48" s="71" t="s">
        <v>448</v>
      </c>
      <c r="J48" s="92"/>
    </row>
    <row r="49" spans="1:11" ht="106.5" customHeight="1">
      <c r="B49" s="402"/>
      <c r="C49" s="22" t="s">
        <v>282</v>
      </c>
      <c r="D49" s="23" t="s">
        <v>283</v>
      </c>
      <c r="E49" s="409"/>
      <c r="F49" s="21">
        <v>44197</v>
      </c>
      <c r="G49" s="21">
        <v>44531</v>
      </c>
      <c r="H49" s="177">
        <v>0.5</v>
      </c>
      <c r="I49" s="71" t="s">
        <v>482</v>
      </c>
      <c r="J49" s="178"/>
    </row>
    <row r="50" spans="1:11" ht="93" customHeight="1">
      <c r="A50" s="1"/>
      <c r="B50" s="402"/>
      <c r="C50" s="23" t="s">
        <v>284</v>
      </c>
      <c r="D50" s="23" t="s">
        <v>285</v>
      </c>
      <c r="E50" s="409"/>
      <c r="F50" s="21">
        <v>44197</v>
      </c>
      <c r="G50" s="21">
        <v>44531</v>
      </c>
      <c r="H50" s="177">
        <v>0.5</v>
      </c>
      <c r="I50" s="71" t="s">
        <v>449</v>
      </c>
      <c r="J50" s="92"/>
      <c r="K50" s="2"/>
    </row>
    <row r="51" spans="1:11" ht="93.75" customHeight="1">
      <c r="B51" s="402"/>
      <c r="C51" s="23" t="s">
        <v>286</v>
      </c>
      <c r="D51" s="23" t="s">
        <v>287</v>
      </c>
      <c r="E51" s="409"/>
      <c r="F51" s="21">
        <v>44197</v>
      </c>
      <c r="G51" s="21">
        <v>44531</v>
      </c>
      <c r="H51" s="177">
        <v>0.5</v>
      </c>
      <c r="I51" s="71" t="s">
        <v>450</v>
      </c>
      <c r="J51" s="178"/>
    </row>
    <row r="52" spans="1:11" ht="90.75" customHeight="1">
      <c r="B52" s="402"/>
      <c r="C52" s="23" t="s">
        <v>288</v>
      </c>
      <c r="D52" s="23" t="s">
        <v>289</v>
      </c>
      <c r="E52" s="409"/>
      <c r="F52" s="21">
        <v>44197</v>
      </c>
      <c r="G52" s="21">
        <v>44531</v>
      </c>
      <c r="H52" s="177">
        <v>0.5</v>
      </c>
      <c r="I52" s="71" t="s">
        <v>451</v>
      </c>
      <c r="J52" s="92"/>
    </row>
    <row r="53" spans="1:11" ht="108" customHeight="1">
      <c r="A53" s="1"/>
      <c r="B53" s="402"/>
      <c r="C53" s="23" t="s">
        <v>290</v>
      </c>
      <c r="D53" s="23" t="s">
        <v>290</v>
      </c>
      <c r="E53" s="409"/>
      <c r="F53" s="21">
        <v>44197</v>
      </c>
      <c r="G53" s="21">
        <v>44531</v>
      </c>
      <c r="H53" s="177">
        <v>0.5</v>
      </c>
      <c r="I53" s="71" t="s">
        <v>452</v>
      </c>
      <c r="J53" s="92"/>
      <c r="K53" s="2"/>
    </row>
    <row r="54" spans="1:11" ht="76.5" customHeight="1">
      <c r="A54" s="1"/>
      <c r="B54" s="402"/>
      <c r="C54" s="23" t="s">
        <v>291</v>
      </c>
      <c r="D54" s="23" t="s">
        <v>291</v>
      </c>
      <c r="E54" s="409"/>
      <c r="F54" s="21">
        <v>44197</v>
      </c>
      <c r="G54" s="21">
        <v>44531</v>
      </c>
      <c r="H54" s="177">
        <v>0.5</v>
      </c>
      <c r="I54" s="71" t="s">
        <v>453</v>
      </c>
      <c r="J54" s="179"/>
      <c r="K54" s="2"/>
    </row>
    <row r="55" spans="1:11" ht="76.5" customHeight="1">
      <c r="A55" s="1"/>
      <c r="B55" s="402"/>
      <c r="C55" s="23" t="s">
        <v>292</v>
      </c>
      <c r="D55" s="23" t="s">
        <v>292</v>
      </c>
      <c r="E55" s="409"/>
      <c r="F55" s="21">
        <v>44197</v>
      </c>
      <c r="G55" s="21">
        <v>44531</v>
      </c>
      <c r="H55" s="177">
        <v>0.5</v>
      </c>
      <c r="I55" s="71" t="s">
        <v>454</v>
      </c>
      <c r="J55" s="92"/>
      <c r="K55" s="2"/>
    </row>
    <row r="56" spans="1:11" ht="89.25" customHeight="1">
      <c r="A56" s="1"/>
      <c r="B56" s="402"/>
      <c r="C56" s="24" t="s">
        <v>293</v>
      </c>
      <c r="D56" s="23" t="s">
        <v>294</v>
      </c>
      <c r="E56" s="409"/>
      <c r="F56" s="21">
        <v>44197</v>
      </c>
      <c r="G56" s="21">
        <v>44531</v>
      </c>
      <c r="H56" s="177">
        <v>0.5</v>
      </c>
      <c r="I56" s="71"/>
      <c r="J56" s="92"/>
      <c r="K56" s="2"/>
    </row>
    <row r="57" spans="1:11" ht="55.5" customHeight="1">
      <c r="B57" s="402" t="s">
        <v>36</v>
      </c>
      <c r="C57" s="410" t="s">
        <v>295</v>
      </c>
      <c r="D57" s="18" t="s">
        <v>296</v>
      </c>
      <c r="E57" s="412" t="s">
        <v>297</v>
      </c>
      <c r="F57" s="14">
        <v>44197</v>
      </c>
      <c r="G57" s="14">
        <v>44531</v>
      </c>
      <c r="H57" s="48">
        <v>0.5</v>
      </c>
      <c r="I57" s="24" t="s">
        <v>385</v>
      </c>
      <c r="J57" s="25"/>
    </row>
    <row r="58" spans="1:11" ht="36" customHeight="1">
      <c r="B58" s="402"/>
      <c r="C58" s="411"/>
      <c r="D58" s="18" t="s">
        <v>298</v>
      </c>
      <c r="E58" s="412"/>
      <c r="F58" s="14">
        <v>44197</v>
      </c>
      <c r="G58" s="14">
        <v>44531</v>
      </c>
      <c r="H58" s="48">
        <v>0.5</v>
      </c>
      <c r="I58" s="24" t="s">
        <v>385</v>
      </c>
      <c r="J58" s="25"/>
    </row>
    <row r="59" spans="1:11" ht="61.5" customHeight="1">
      <c r="B59" s="402"/>
      <c r="C59" s="31" t="s">
        <v>299</v>
      </c>
      <c r="D59" s="106" t="s">
        <v>300</v>
      </c>
      <c r="E59" s="412"/>
      <c r="F59" s="14">
        <v>44197</v>
      </c>
      <c r="G59" s="14">
        <v>44531</v>
      </c>
      <c r="H59" s="48">
        <v>0.5</v>
      </c>
      <c r="I59" s="397" t="s">
        <v>481</v>
      </c>
      <c r="J59" s="25"/>
    </row>
    <row r="60" spans="1:11" ht="87" customHeight="1">
      <c r="B60" s="402"/>
      <c r="C60" s="32" t="s">
        <v>301</v>
      </c>
      <c r="D60" s="24" t="s">
        <v>290</v>
      </c>
      <c r="E60" s="412"/>
      <c r="F60" s="14">
        <v>44197</v>
      </c>
      <c r="G60" s="14">
        <v>44531</v>
      </c>
      <c r="H60" s="48">
        <v>0.5</v>
      </c>
      <c r="I60" s="398"/>
      <c r="J60" s="25"/>
    </row>
    <row r="61" spans="1:11" ht="65.25" customHeight="1">
      <c r="B61" s="402"/>
      <c r="C61" s="106" t="s">
        <v>302</v>
      </c>
      <c r="D61" s="106" t="s">
        <v>303</v>
      </c>
      <c r="E61" s="412"/>
      <c r="F61" s="14">
        <v>44197</v>
      </c>
      <c r="G61" s="14">
        <v>44531</v>
      </c>
      <c r="H61" s="48">
        <v>0.5</v>
      </c>
      <c r="I61" s="24" t="s">
        <v>481</v>
      </c>
      <c r="J61" s="25"/>
    </row>
    <row r="62" spans="1:11" ht="72" customHeight="1">
      <c r="B62" s="402"/>
      <c r="C62" s="25" t="s">
        <v>304</v>
      </c>
      <c r="D62" s="104" t="s">
        <v>305</v>
      </c>
      <c r="E62" s="105" t="s">
        <v>306</v>
      </c>
      <c r="F62" s="26" t="s">
        <v>270</v>
      </c>
      <c r="G62" s="27" t="s">
        <v>271</v>
      </c>
      <c r="H62" s="48">
        <v>0.5</v>
      </c>
      <c r="I62" s="56"/>
      <c r="J62" s="25"/>
    </row>
    <row r="63" spans="1:11" ht="59.25" customHeight="1">
      <c r="B63" s="422" t="s">
        <v>307</v>
      </c>
      <c r="C63" s="397" t="s">
        <v>308</v>
      </c>
      <c r="D63" s="106" t="s">
        <v>309</v>
      </c>
      <c r="E63" s="423" t="s">
        <v>310</v>
      </c>
      <c r="F63" s="14">
        <v>44197</v>
      </c>
      <c r="G63" s="14">
        <v>44531</v>
      </c>
      <c r="H63" s="48">
        <v>0.5</v>
      </c>
      <c r="I63" s="24" t="s">
        <v>386</v>
      </c>
      <c r="J63" s="25"/>
    </row>
    <row r="64" spans="1:11" ht="71.25" customHeight="1">
      <c r="B64" s="422"/>
      <c r="C64" s="397"/>
      <c r="D64" s="106" t="s">
        <v>311</v>
      </c>
      <c r="E64" s="423"/>
      <c r="F64" s="14">
        <v>44197</v>
      </c>
      <c r="G64" s="14">
        <v>44531</v>
      </c>
      <c r="H64" s="48">
        <v>0.5</v>
      </c>
      <c r="I64" s="24" t="s">
        <v>387</v>
      </c>
      <c r="J64" s="25"/>
    </row>
    <row r="65" spans="1:11" ht="71.25" customHeight="1">
      <c r="B65" s="422"/>
      <c r="C65" s="106" t="s">
        <v>312</v>
      </c>
      <c r="D65" s="106" t="s">
        <v>313</v>
      </c>
      <c r="E65" s="423"/>
      <c r="F65" s="14">
        <v>44197</v>
      </c>
      <c r="G65" s="14">
        <v>44531</v>
      </c>
      <c r="H65" s="48">
        <v>0.5</v>
      </c>
      <c r="I65" s="24" t="s">
        <v>388</v>
      </c>
      <c r="J65" s="25"/>
    </row>
    <row r="66" spans="1:11" ht="71.25" customHeight="1">
      <c r="B66" s="422"/>
      <c r="C66" s="106" t="s">
        <v>312</v>
      </c>
      <c r="D66" s="106" t="s">
        <v>314</v>
      </c>
      <c r="E66" s="423"/>
      <c r="F66" s="14">
        <v>44197</v>
      </c>
      <c r="G66" s="14">
        <v>44531</v>
      </c>
      <c r="H66" s="48">
        <v>0.5</v>
      </c>
      <c r="I66" s="24" t="s">
        <v>386</v>
      </c>
      <c r="J66" s="25"/>
    </row>
    <row r="67" spans="1:11" ht="71.25" customHeight="1">
      <c r="B67" s="422"/>
      <c r="C67" s="106" t="s">
        <v>312</v>
      </c>
      <c r="D67" s="106" t="s">
        <v>315</v>
      </c>
      <c r="E67" s="423"/>
      <c r="F67" s="14">
        <v>44197</v>
      </c>
      <c r="G67" s="14">
        <v>44531</v>
      </c>
      <c r="H67" s="48">
        <v>0.5</v>
      </c>
      <c r="I67" s="24" t="s">
        <v>389</v>
      </c>
      <c r="J67" s="25"/>
    </row>
    <row r="68" spans="1:11" ht="96.75" customHeight="1">
      <c r="B68" s="181" t="s">
        <v>37</v>
      </c>
      <c r="C68" s="24" t="s">
        <v>316</v>
      </c>
      <c r="D68" s="35" t="s">
        <v>317</v>
      </c>
      <c r="E68" s="29" t="s">
        <v>319</v>
      </c>
      <c r="F68" s="28" t="s">
        <v>318</v>
      </c>
      <c r="G68" s="26" t="s">
        <v>271</v>
      </c>
      <c r="H68" s="182">
        <v>0.5</v>
      </c>
      <c r="I68" s="185" t="s">
        <v>455</v>
      </c>
      <c r="J68" s="25"/>
    </row>
    <row r="69" spans="1:11" ht="51.75" customHeight="1">
      <c r="B69" s="403" t="s">
        <v>320</v>
      </c>
      <c r="C69" s="34" t="s">
        <v>321</v>
      </c>
      <c r="D69" s="30" t="s">
        <v>322</v>
      </c>
      <c r="E69" s="420" t="s">
        <v>323</v>
      </c>
      <c r="F69" s="26" t="s">
        <v>270</v>
      </c>
      <c r="G69" s="27" t="s">
        <v>271</v>
      </c>
      <c r="H69" s="196">
        <f>746/778</f>
        <v>0.95886889460154245</v>
      </c>
      <c r="I69" s="180" t="s">
        <v>483</v>
      </c>
      <c r="J69" s="61"/>
    </row>
    <row r="70" spans="1:11" ht="51.75" customHeight="1">
      <c r="B70" s="404"/>
      <c r="C70" s="34" t="s">
        <v>324</v>
      </c>
      <c r="D70" s="30" t="s">
        <v>325</v>
      </c>
      <c r="E70" s="420"/>
      <c r="F70" s="26" t="s">
        <v>270</v>
      </c>
      <c r="G70" s="27" t="s">
        <v>271</v>
      </c>
      <c r="H70" s="194">
        <v>1</v>
      </c>
      <c r="I70" s="180" t="s">
        <v>484</v>
      </c>
      <c r="J70" s="183"/>
    </row>
    <row r="71" spans="1:11" ht="51.75" customHeight="1">
      <c r="B71" s="404"/>
      <c r="C71" s="30" t="s">
        <v>326</v>
      </c>
      <c r="D71" s="30" t="s">
        <v>327</v>
      </c>
      <c r="E71" s="420"/>
      <c r="F71" s="26" t="s">
        <v>270</v>
      </c>
      <c r="G71" s="27" t="s">
        <v>271</v>
      </c>
      <c r="H71" s="194">
        <v>0</v>
      </c>
      <c r="I71" s="63" t="s">
        <v>485</v>
      </c>
      <c r="J71" s="183"/>
    </row>
    <row r="72" spans="1:11" ht="51.75" customHeight="1">
      <c r="B72" s="404"/>
      <c r="C72" s="30" t="s">
        <v>328</v>
      </c>
      <c r="D72" s="30" t="s">
        <v>329</v>
      </c>
      <c r="E72" s="420"/>
      <c r="F72" s="26" t="s">
        <v>270</v>
      </c>
      <c r="G72" s="27" t="s">
        <v>271</v>
      </c>
      <c r="H72" s="195">
        <v>1</v>
      </c>
      <c r="I72" s="180" t="s">
        <v>486</v>
      </c>
      <c r="J72" s="183"/>
    </row>
    <row r="73" spans="1:11" ht="51.75" customHeight="1">
      <c r="B73" s="404"/>
      <c r="C73" s="30" t="s">
        <v>330</v>
      </c>
      <c r="D73" s="30" t="s">
        <v>331</v>
      </c>
      <c r="E73" s="420"/>
      <c r="F73" s="26" t="s">
        <v>270</v>
      </c>
      <c r="G73" s="27" t="s">
        <v>271</v>
      </c>
      <c r="H73" s="195">
        <v>1</v>
      </c>
      <c r="I73" s="180" t="s">
        <v>487</v>
      </c>
      <c r="J73" s="183"/>
    </row>
    <row r="74" spans="1:11" ht="51.75" customHeight="1">
      <c r="B74" s="405"/>
      <c r="C74" s="30" t="s">
        <v>332</v>
      </c>
      <c r="D74" s="30" t="s">
        <v>333</v>
      </c>
      <c r="E74" s="420"/>
      <c r="F74" s="26" t="s">
        <v>270</v>
      </c>
      <c r="G74" s="27" t="s">
        <v>271</v>
      </c>
      <c r="H74" s="195">
        <v>1</v>
      </c>
      <c r="I74" s="180" t="s">
        <v>488</v>
      </c>
      <c r="J74" s="183"/>
    </row>
    <row r="75" spans="1:11" ht="41.25" customHeight="1">
      <c r="A75" s="1"/>
      <c r="B75" s="6" t="s">
        <v>335</v>
      </c>
      <c r="C75" s="4"/>
      <c r="D75" s="4"/>
      <c r="E75" s="4"/>
      <c r="F75" s="43"/>
      <c r="G75" s="43"/>
      <c r="H75" s="43"/>
      <c r="I75" s="190"/>
      <c r="J75" s="4"/>
      <c r="K75" s="2"/>
    </row>
    <row r="76" spans="1:11" ht="45" customHeight="1">
      <c r="B76" s="421"/>
      <c r="C76" s="426" t="s">
        <v>369</v>
      </c>
      <c r="D76" s="30" t="s">
        <v>336</v>
      </c>
      <c r="E76" s="36" t="s">
        <v>250</v>
      </c>
      <c r="F76" s="14">
        <v>44197</v>
      </c>
      <c r="G76" s="14">
        <v>44531</v>
      </c>
      <c r="H76" s="48">
        <v>0.5</v>
      </c>
      <c r="I76" s="71" t="s">
        <v>437</v>
      </c>
      <c r="J76" s="25"/>
    </row>
    <row r="77" spans="1:11" ht="60" customHeight="1">
      <c r="B77" s="421"/>
      <c r="C77" s="427"/>
      <c r="D77" s="30" t="s">
        <v>38</v>
      </c>
      <c r="E77" s="103" t="s">
        <v>337</v>
      </c>
      <c r="F77" s="14">
        <v>44197</v>
      </c>
      <c r="G77" s="14">
        <v>44531</v>
      </c>
      <c r="H77" s="48">
        <v>0.5</v>
      </c>
      <c r="I77" s="24" t="s">
        <v>406</v>
      </c>
      <c r="J77" s="25"/>
    </row>
    <row r="78" spans="1:11" ht="41.25" customHeight="1">
      <c r="A78" s="1"/>
      <c r="B78" s="6" t="s">
        <v>40</v>
      </c>
      <c r="C78" s="4"/>
      <c r="D78" s="4"/>
      <c r="E78" s="4"/>
      <c r="F78" s="43"/>
      <c r="G78" s="43"/>
      <c r="H78" s="43"/>
      <c r="I78" s="190"/>
      <c r="J78" s="4"/>
      <c r="K78" s="2"/>
    </row>
    <row r="79" spans="1:11" ht="54.75" customHeight="1">
      <c r="B79" s="403" t="s">
        <v>41</v>
      </c>
      <c r="C79" s="410" t="s">
        <v>42</v>
      </c>
      <c r="D79" s="30" t="s">
        <v>338</v>
      </c>
      <c r="E79" s="103" t="s">
        <v>337</v>
      </c>
      <c r="F79" s="14">
        <v>44197</v>
      </c>
      <c r="G79" s="14">
        <v>44531</v>
      </c>
      <c r="H79" s="48">
        <v>0.5</v>
      </c>
      <c r="I79" s="24" t="s">
        <v>403</v>
      </c>
      <c r="J79" s="25"/>
    </row>
    <row r="80" spans="1:11" ht="54.75" customHeight="1">
      <c r="B80" s="405"/>
      <c r="C80" s="411"/>
      <c r="D80" s="30" t="s">
        <v>339</v>
      </c>
      <c r="E80" s="103" t="s">
        <v>337</v>
      </c>
      <c r="F80" s="14">
        <v>44197</v>
      </c>
      <c r="G80" s="14">
        <v>44531</v>
      </c>
      <c r="H80" s="48">
        <v>0.5</v>
      </c>
      <c r="I80" s="24" t="s">
        <v>403</v>
      </c>
      <c r="J80" s="25"/>
    </row>
    <row r="81" spans="1:11" ht="54.75" customHeight="1">
      <c r="B81" s="402" t="s">
        <v>43</v>
      </c>
      <c r="C81" s="410" t="s">
        <v>340</v>
      </c>
      <c r="D81" s="30" t="s">
        <v>341</v>
      </c>
      <c r="E81" s="103" t="s">
        <v>337</v>
      </c>
      <c r="F81" s="14">
        <v>44197</v>
      </c>
      <c r="G81" s="14">
        <v>44531</v>
      </c>
      <c r="H81" s="48">
        <v>0.5</v>
      </c>
      <c r="I81" s="24" t="s">
        <v>404</v>
      </c>
      <c r="J81" s="25"/>
    </row>
    <row r="82" spans="1:11" ht="54.75" customHeight="1">
      <c r="B82" s="402"/>
      <c r="C82" s="411"/>
      <c r="D82" s="30" t="s">
        <v>342</v>
      </c>
      <c r="E82" s="103" t="s">
        <v>337</v>
      </c>
      <c r="F82" s="14">
        <v>44197</v>
      </c>
      <c r="G82" s="14">
        <v>44531</v>
      </c>
      <c r="H82" s="48">
        <v>0.5</v>
      </c>
      <c r="I82" s="24" t="s">
        <v>404</v>
      </c>
      <c r="J82" s="25"/>
    </row>
    <row r="83" spans="1:11" ht="54.75" customHeight="1">
      <c r="B83" s="184" t="s">
        <v>343</v>
      </c>
      <c r="C83" s="31" t="s">
        <v>344</v>
      </c>
      <c r="D83" s="33" t="s">
        <v>345</v>
      </c>
      <c r="E83" s="103" t="s">
        <v>337</v>
      </c>
      <c r="F83" s="14">
        <v>44197</v>
      </c>
      <c r="G83" s="14">
        <v>44531</v>
      </c>
      <c r="H83" s="48">
        <v>0.5</v>
      </c>
      <c r="I83" s="24" t="s">
        <v>405</v>
      </c>
      <c r="J83" s="25"/>
    </row>
    <row r="84" spans="1:11" ht="41.25" customHeight="1">
      <c r="A84" s="1"/>
      <c r="B84" s="6" t="s">
        <v>48</v>
      </c>
      <c r="C84" s="4"/>
      <c r="D84" s="4"/>
      <c r="E84" s="4"/>
      <c r="F84" s="43"/>
      <c r="G84" s="43"/>
      <c r="H84" s="43"/>
      <c r="I84" s="190"/>
      <c r="J84" s="4"/>
      <c r="K84" s="2"/>
    </row>
    <row r="85" spans="1:11" ht="124.5" customHeight="1">
      <c r="B85" s="37" t="s">
        <v>346</v>
      </c>
      <c r="C85" s="24" t="s">
        <v>347</v>
      </c>
      <c r="D85" s="104" t="s">
        <v>348</v>
      </c>
      <c r="E85" s="103" t="s">
        <v>337</v>
      </c>
      <c r="F85" s="14">
        <v>44197</v>
      </c>
      <c r="G85" s="14">
        <v>44531</v>
      </c>
      <c r="H85" s="49">
        <v>0.5</v>
      </c>
      <c r="I85" s="24" t="s">
        <v>402</v>
      </c>
      <c r="J85" s="25"/>
    </row>
    <row r="86" spans="1:11" ht="41.25" customHeight="1">
      <c r="A86" s="1"/>
      <c r="B86" s="6" t="s">
        <v>44</v>
      </c>
      <c r="C86" s="5"/>
      <c r="D86" s="5"/>
      <c r="E86" s="5"/>
      <c r="F86" s="44"/>
      <c r="G86" s="44"/>
      <c r="H86" s="44"/>
      <c r="I86" s="193"/>
      <c r="J86" s="5"/>
      <c r="K86" s="2"/>
    </row>
    <row r="87" spans="1:11" ht="54.75" customHeight="1">
      <c r="B87" s="422" t="s">
        <v>45</v>
      </c>
      <c r="C87" s="429" t="s">
        <v>349</v>
      </c>
      <c r="D87" s="104" t="s">
        <v>350</v>
      </c>
      <c r="E87" s="103" t="s">
        <v>337</v>
      </c>
      <c r="F87" s="14">
        <v>44197</v>
      </c>
      <c r="G87" s="14">
        <v>44531</v>
      </c>
      <c r="H87" s="48">
        <v>0.5</v>
      </c>
      <c r="I87" s="24" t="s">
        <v>394</v>
      </c>
      <c r="J87" s="25"/>
    </row>
    <row r="88" spans="1:11" ht="45" customHeight="1">
      <c r="B88" s="422"/>
      <c r="C88" s="430"/>
      <c r="D88" s="104" t="s">
        <v>351</v>
      </c>
      <c r="E88" s="103" t="s">
        <v>337</v>
      </c>
      <c r="F88" s="14">
        <v>44197</v>
      </c>
      <c r="G88" s="14">
        <v>44531</v>
      </c>
      <c r="H88" s="48">
        <v>0.5</v>
      </c>
      <c r="I88" s="24" t="s">
        <v>395</v>
      </c>
      <c r="J88" s="25"/>
    </row>
    <row r="89" spans="1:11" ht="46.5" customHeight="1">
      <c r="B89" s="422"/>
      <c r="C89" s="410" t="s">
        <v>352</v>
      </c>
      <c r="D89" s="30" t="s">
        <v>353</v>
      </c>
      <c r="E89" s="103" t="s">
        <v>337</v>
      </c>
      <c r="F89" s="14">
        <v>44197</v>
      </c>
      <c r="G89" s="14">
        <v>44531</v>
      </c>
      <c r="H89" s="48">
        <v>0.5</v>
      </c>
      <c r="I89" s="24" t="s">
        <v>396</v>
      </c>
      <c r="J89" s="25"/>
    </row>
    <row r="90" spans="1:11" ht="43.5" customHeight="1">
      <c r="B90" s="422"/>
      <c r="C90" s="411"/>
      <c r="D90" s="30" t="s">
        <v>354</v>
      </c>
      <c r="E90" s="103" t="s">
        <v>337</v>
      </c>
      <c r="F90" s="14">
        <v>44197</v>
      </c>
      <c r="G90" s="14">
        <v>44531</v>
      </c>
      <c r="H90" s="48">
        <v>0.5</v>
      </c>
      <c r="I90" s="24" t="s">
        <v>397</v>
      </c>
      <c r="J90" s="25"/>
    </row>
    <row r="91" spans="1:11" ht="72" customHeight="1">
      <c r="B91" s="422" t="s">
        <v>355</v>
      </c>
      <c r="C91" s="106" t="s">
        <v>356</v>
      </c>
      <c r="D91" s="104" t="s">
        <v>357</v>
      </c>
      <c r="E91" s="103" t="s">
        <v>337</v>
      </c>
      <c r="F91" s="14">
        <v>44197</v>
      </c>
      <c r="G91" s="14">
        <v>44531</v>
      </c>
      <c r="H91" s="48">
        <v>0.5</v>
      </c>
      <c r="I91" s="24" t="s">
        <v>396</v>
      </c>
      <c r="J91" s="25"/>
    </row>
    <row r="92" spans="1:11" ht="81.75" customHeight="1">
      <c r="B92" s="422"/>
      <c r="C92" s="106" t="s">
        <v>358</v>
      </c>
      <c r="D92" s="104" t="s">
        <v>359</v>
      </c>
      <c r="E92" s="103" t="s">
        <v>337</v>
      </c>
      <c r="F92" s="14">
        <v>44197</v>
      </c>
      <c r="G92" s="14">
        <v>44531</v>
      </c>
      <c r="H92" s="48">
        <v>0.5</v>
      </c>
      <c r="I92" s="24" t="s">
        <v>398</v>
      </c>
      <c r="J92" s="25"/>
    </row>
    <row r="93" spans="1:11" ht="155.25" customHeight="1">
      <c r="B93" s="422"/>
      <c r="C93" s="410" t="s">
        <v>360</v>
      </c>
      <c r="D93" s="104" t="s">
        <v>361</v>
      </c>
      <c r="E93" s="103" t="s">
        <v>337</v>
      </c>
      <c r="F93" s="14">
        <v>44197</v>
      </c>
      <c r="G93" s="14">
        <v>44531</v>
      </c>
      <c r="H93" s="48">
        <v>0.5</v>
      </c>
      <c r="I93" s="24" t="s">
        <v>399</v>
      </c>
      <c r="J93" s="25"/>
    </row>
    <row r="94" spans="1:11" ht="91.5" customHeight="1">
      <c r="B94" s="422"/>
      <c r="C94" s="428"/>
      <c r="D94" s="104" t="s">
        <v>362</v>
      </c>
      <c r="E94" s="103" t="s">
        <v>337</v>
      </c>
      <c r="F94" s="14">
        <v>44197</v>
      </c>
      <c r="G94" s="14">
        <v>44531</v>
      </c>
      <c r="H94" s="48">
        <v>0.5</v>
      </c>
      <c r="I94" s="24" t="s">
        <v>400</v>
      </c>
      <c r="J94" s="25"/>
    </row>
    <row r="95" spans="1:11" ht="91.5" customHeight="1">
      <c r="B95" s="422"/>
      <c r="C95" s="411"/>
      <c r="D95" s="104" t="s">
        <v>363</v>
      </c>
      <c r="E95" s="103" t="s">
        <v>337</v>
      </c>
      <c r="F95" s="14">
        <v>44197</v>
      </c>
      <c r="G95" s="14">
        <v>44531</v>
      </c>
      <c r="H95" s="48">
        <v>0.5</v>
      </c>
      <c r="I95" s="24" t="s">
        <v>401</v>
      </c>
      <c r="J95" s="25"/>
    </row>
  </sheetData>
  <sheetProtection selectLockedCells="1" selectUnlockedCells="1"/>
  <autoFilter ref="A12:L30" xr:uid="{00000000-0009-0000-0000-000001000000}"/>
  <mergeCells count="44">
    <mergeCell ref="C31:C32"/>
    <mergeCell ref="B91:B95"/>
    <mergeCell ref="C76:C77"/>
    <mergeCell ref="C93:C95"/>
    <mergeCell ref="B87:B90"/>
    <mergeCell ref="C87:C88"/>
    <mergeCell ref="C89:C90"/>
    <mergeCell ref="B79:B80"/>
    <mergeCell ref="C79:C80"/>
    <mergeCell ref="B81:B82"/>
    <mergeCell ref="C81:C82"/>
    <mergeCell ref="B43:B56"/>
    <mergeCell ref="B69:B74"/>
    <mergeCell ref="E69:E74"/>
    <mergeCell ref="B76:B77"/>
    <mergeCell ref="B63:B67"/>
    <mergeCell ref="C63:C64"/>
    <mergeCell ref="E63:E67"/>
    <mergeCell ref="E33:E34"/>
    <mergeCell ref="B35:B41"/>
    <mergeCell ref="C35:C37"/>
    <mergeCell ref="E35:E41"/>
    <mergeCell ref="C38:C41"/>
    <mergeCell ref="J2:J3"/>
    <mergeCell ref="B4:J4"/>
    <mergeCell ref="B5:J5"/>
    <mergeCell ref="B8:C8"/>
    <mergeCell ref="D8:J8"/>
    <mergeCell ref="I59:I60"/>
    <mergeCell ref="B9:C9"/>
    <mergeCell ref="D9:J9"/>
    <mergeCell ref="B10:C10"/>
    <mergeCell ref="D10:J10"/>
    <mergeCell ref="E14:E15"/>
    <mergeCell ref="E23:E29"/>
    <mergeCell ref="B31:B34"/>
    <mergeCell ref="B14:B22"/>
    <mergeCell ref="C14:C15"/>
    <mergeCell ref="B23:B29"/>
    <mergeCell ref="E43:E56"/>
    <mergeCell ref="B57:B62"/>
    <mergeCell ref="C57:C58"/>
    <mergeCell ref="E57:E61"/>
    <mergeCell ref="E31:E32"/>
  </mergeCells>
  <printOptions horizontalCentered="1"/>
  <pageMargins left="0.19652777777777777" right="0.74791666666666667" top="0.19652777777777777" bottom="0.19652777777777777" header="0.51180555555555551" footer="0.51180555555555551"/>
  <pageSetup paperSize="5" scale="60"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DEG-018</vt:lpstr>
      <vt:lpstr>DEG-021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Diaz</dc:creator>
  <cp:lastModifiedBy>Microsoft Office User</cp:lastModifiedBy>
  <dcterms:created xsi:type="dcterms:W3CDTF">2020-04-23T21:00:57Z</dcterms:created>
  <dcterms:modified xsi:type="dcterms:W3CDTF">2021-08-05T20:06:55Z</dcterms:modified>
</cp:coreProperties>
</file>