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ara\Downloads\"/>
    </mc:Choice>
  </mc:AlternateContent>
  <bookViews>
    <workbookView xWindow="0" yWindow="0" windowWidth="28800" windowHeight="12330"/>
  </bookViews>
  <sheets>
    <sheet name="DEG-018" sheetId="4" r:id="rId1"/>
    <sheet name="DEG-021" sheetId="3" r:id="rId2"/>
    <sheet name="Indicadores" sheetId="2" r:id="rId3"/>
  </sheets>
  <definedNames>
    <definedName name="_xlnm._FilterDatabase" localSheetId="1" hidden="1">'DEG-021'!$A$12:$P$87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3" i="4" l="1"/>
  <c r="M26" i="4"/>
  <c r="M15" i="4"/>
  <c r="I60" i="4"/>
  <c r="Q30" i="4"/>
  <c r="Q29" i="4"/>
  <c r="Q28" i="4"/>
  <c r="Q27" i="4"/>
  <c r="Q26" i="4"/>
  <c r="K15" i="4"/>
  <c r="H20" i="3"/>
</calcChain>
</file>

<file path=xl/comments1.xml><?xml version="1.0" encoding="utf-8"?>
<comments xmlns="http://schemas.openxmlformats.org/spreadsheetml/2006/main">
  <authors>
    <author/>
    <author>Sandra M. Araujo Romo</author>
  </authors>
  <commentList>
    <comment ref="G16" authorId="0" shapeId="0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ID#AAAAJTds-c0
</t>
        </r>
        <r>
          <rPr>
            <sz val="10"/>
            <color rgb="FF000000"/>
            <rFont val="Arial"/>
            <family val="2"/>
          </rPr>
          <t xml:space="preserve">andrea Ariza    (2020-04-13 17:40:15)
</t>
        </r>
        <r>
          <rPr>
            <sz val="10"/>
            <color rgb="FF000000"/>
            <rFont val="Arial"/>
            <family val="2"/>
          </rPr>
          <t>Nueva actividad - modificada</t>
        </r>
      </text>
    </comment>
    <comment ref="G54" authorId="0" shapeId="0">
      <text>
        <r>
          <rPr>
            <sz val="10"/>
            <color indexed="8"/>
            <rFont val="Arial"/>
            <family val="2"/>
          </rPr>
          <t>======
ID#AAAAJTds-cs
andrea Ariza    (2020-04-13 17:39:58)
Nueva actividad</t>
        </r>
      </text>
    </comment>
    <comment ref="I60" authorId="1" shapeId="0">
      <text>
        <r>
          <rPr>
            <b/>
            <sz val="9"/>
            <color indexed="81"/>
            <rFont val="Tahoma"/>
            <family val="2"/>
          </rPr>
          <t>Sandra M. Araujo Romo:</t>
        </r>
        <r>
          <rPr>
            <sz val="9"/>
            <color indexed="81"/>
            <rFont val="Tahoma"/>
            <family val="2"/>
          </rPr>
          <t xml:space="preserve">
Ied en categoria A+ cuentan con red de padres
</t>
        </r>
      </text>
    </comment>
  </commentList>
</comments>
</file>

<file path=xl/comments2.xml><?xml version="1.0" encoding="utf-8"?>
<comments xmlns="http://schemas.openxmlformats.org/spreadsheetml/2006/main">
  <authors>
    <author>Andrea C. Cardenas Cayon</author>
  </authors>
  <commentList>
    <comment ref="B63" authorId="0" shapeId="0">
      <text>
        <r>
          <rPr>
            <b/>
            <sz val="9"/>
            <color indexed="81"/>
            <rFont val="Tahoma"/>
            <family val="2"/>
          </rPr>
          <t>Andrea C. Cardenas Cayon:</t>
        </r>
        <r>
          <rPr>
            <sz val="9"/>
            <color indexed="81"/>
            <rFont val="Tahoma"/>
            <family val="2"/>
          </rPr>
          <t xml:space="preserve">
Tenemos la duda si se debe diligencia porque nosotrso no somos administradores del duit</t>
        </r>
      </text>
    </comment>
  </commentList>
</comments>
</file>

<file path=xl/comments3.xml><?xml version="1.0" encoding="utf-8"?>
<comments xmlns="http://schemas.openxmlformats.org/spreadsheetml/2006/main">
  <authors>
    <author>ANDREA CARDENAS</author>
  </authors>
  <commentList>
    <comment ref="S3" authorId="0" shapeId="0">
      <text>
        <r>
          <rPr>
            <b/>
            <sz val="9"/>
            <color indexed="81"/>
            <rFont val="Tahoma"/>
            <charset val="1"/>
          </rPr>
          <t>ANDREA CARDENAS:</t>
        </r>
        <r>
          <rPr>
            <sz val="9"/>
            <color indexed="81"/>
            <rFont val="Tahoma"/>
            <charset val="1"/>
          </rPr>
          <t xml:space="preserve">
NO SE DILIGENCIÓ</t>
        </r>
      </text>
    </comment>
  </commentList>
</comments>
</file>

<file path=xl/sharedStrings.xml><?xml version="1.0" encoding="utf-8"?>
<sst xmlns="http://schemas.openxmlformats.org/spreadsheetml/2006/main" count="981" uniqueCount="512">
  <si>
    <t>Código: MEDE-F 009
Versión 2
Aprobación: 08/01/2019</t>
  </si>
  <si>
    <t>Secretaría Distrital de Educación</t>
  </si>
  <si>
    <t>Laura González</t>
  </si>
  <si>
    <t>SEGUIMIENTO AL PLAN DE ACCION DESDE LAS ACTIVIDADES INHERENTES A LA GESTION ADMINISTRATIVA</t>
  </si>
  <si>
    <t>VIGENCIA _______</t>
  </si>
  <si>
    <t>2.1. NOMBRE DE LA DEPENDENCIA O ENTIDAD:</t>
  </si>
  <si>
    <t>2.2. ELABORADO POR:</t>
  </si>
  <si>
    <t>2.3. FECHA DE CORTE DE LA INFORMACION:</t>
  </si>
  <si>
    <t>2.4. POLITICA DE GESTION Y DESEMPEÑO - MIPG</t>
  </si>
  <si>
    <t xml:space="preserve">2.5. META </t>
  </si>
  <si>
    <t>2.6. ACTIVIDADES</t>
  </si>
  <si>
    <t>2.7. RESPONSABLE</t>
  </si>
  <si>
    <t>2.8 FECHA DE INICIO</t>
  </si>
  <si>
    <t>2.9. FECHA DE TERMINACION</t>
  </si>
  <si>
    <t>2.10 % DE EJECUCION</t>
  </si>
  <si>
    <t>2.11. LOGROS  DE EJECUCION</t>
  </si>
  <si>
    <t>2.12. OBSERVACIONES</t>
  </si>
  <si>
    <t xml:space="preserve">1. Dimensión: Talento Humano </t>
  </si>
  <si>
    <t xml:space="preserve"> Política de Gestión Estratégica del Talento Humano</t>
  </si>
  <si>
    <t>Desarrollo de la evaluación de desempeño laboral del 100% del personal a cargo</t>
  </si>
  <si>
    <t>Evaluar el desempeño de los funcionarios a cargo en los cortes estipulados y definición de los nuevos compromisos</t>
  </si>
  <si>
    <t>GEFI- GESTIÓN ORGANIZACIONAL</t>
  </si>
  <si>
    <t>Enviar los resultados de la evaluación en los tiempos establecidos, así como los compromisos establecidos para la vigencia actual</t>
  </si>
  <si>
    <t>Desarrollo de un programa de bienestar basado en el desempeño de los docentes y la identificación de necesidades  del mejoramiento del nivel de calidad de vida.</t>
  </si>
  <si>
    <t>Ejecutar el 100% de las actividades establecidas en el Programa de Bienestar Docente y Directivo Docente.</t>
  </si>
  <si>
    <t>GAD</t>
  </si>
  <si>
    <t>Cumplimiento e ingreso de información de novedades al sistema humano.</t>
  </si>
  <si>
    <t>Reportar el 100% de las novedades del personal docente .</t>
  </si>
  <si>
    <t>Elaboración de traslados ordinarios, discrecionales, por seguridad y permuta de los docentes y directivos docentes que lo requieran, en los tiempos de ley.</t>
  </si>
  <si>
    <t xml:space="preserve">Ejecutar el 100% de los traslados solicitados por Docentes y Directivos Docentes del Distrito. </t>
  </si>
  <si>
    <t>Desarrollo de actuaciones administrativas de los Docentes y Directivos Docentes que asignen en los tiempos de ley.</t>
  </si>
  <si>
    <t xml:space="preserve">Elaborar el 100% de las actuaciones administrativas allegas a la secretaría de Educación. </t>
  </si>
  <si>
    <t>Liquidación oportuna de las obligaciones laborales y de terceros asociados a la nómina de personal Docente y Directivo Docente vinculados a la Secretaría Distrital de Educación</t>
  </si>
  <si>
    <t>Liquidar el 100% de la nómina de planta personal docente de acuerdo a los tiempos establecidos en el cronograma</t>
  </si>
  <si>
    <t>Actualización permanente de los datos de los Docentes y Directivos Docentes en las Historias
Laborales y en el Sistema de Información</t>
  </si>
  <si>
    <t>Elaborar oportunamente el 100% de las certificaciones laborales de la planta de personal Docente y Directivo Docente adscritos a la Secretaría de Educación</t>
  </si>
  <si>
    <t>Inscripción y ascenso en el escalafón Docente y Directivo Docente, así como la actualización en el registro público de carrera docente.</t>
  </si>
  <si>
    <t>Elaborar el 100% de los ascensos de escalafón y reubicación de Docentes de entes oficiales y privados, según lo requieran los docentes.</t>
  </si>
  <si>
    <t>Gestión de los trámites de prestaciones sociales y económicas de los docentes afiliados al Fondo Nacional de Prestaciones del Magisterio.</t>
  </si>
  <si>
    <t>Elaborar el 100% de las resoluciones de las prestaciones Sociales de Docentes y Directivos Docentes.</t>
  </si>
  <si>
    <t>Componente 6. Iniciativas Adicionales Plan Anticorrupción</t>
  </si>
  <si>
    <t>1 jornada de sensibilización realizada</t>
  </si>
  <si>
    <t xml:space="preserve">Jornada de sensibilización sobre principios y valores eticos (Video 2do semestre sin definir mes) </t>
  </si>
  <si>
    <t>GEFI-GESTIÓN ORGANIZACIONAL</t>
  </si>
  <si>
    <t xml:space="preserve">1 pausa ética realizada </t>
  </si>
  <si>
    <t>Realizar una actividad ética para reforzar los valores éticos (Sopa de Letra) Septiembre</t>
  </si>
  <si>
    <t>10 mensajes al año enviados a través de los medios de comunicación e información de la Alcaldía Distrital</t>
  </si>
  <si>
    <t>Realizar jornadas pedagógicas con mensajes alusivos a nuestro ambiente ético, con el apoyo de la Secretaría de Comunicaciones del Distrito.</t>
  </si>
  <si>
    <t>1 celebración</t>
  </si>
  <si>
    <t>Celebración del DIA DE LA INTEGRIDAD (Septiembre)</t>
  </si>
  <si>
    <t>8 reuniones en el año</t>
  </si>
  <si>
    <t>Desarrollo de reuniones virtuales mensuales de los PE y semanales para seguimientos.</t>
  </si>
  <si>
    <t>3 informes de avance</t>
  </si>
  <si>
    <t xml:space="preserve">Realizar informes de avance de las acciones éticas realizadas durante la vigencia por parte de los promotores éticos de la entidad </t>
  </si>
  <si>
    <t xml:space="preserve">2. Dimensión: Direccionamiento Estratégico y Planeación </t>
  </si>
  <si>
    <t xml:space="preserve">Política de Planeación institucional </t>
  </si>
  <si>
    <t>Registro y aprobación del 100% de los proyectos a desarrollar en la vigencia 2021 en el banco de proyectos</t>
  </si>
  <si>
    <t>Elaborar MGA a los proyectos a desarrollar durante la vigencia 2021</t>
  </si>
  <si>
    <t>GEFI - PLANEACIÓN</t>
  </si>
  <si>
    <t>Presentarlos al banco de proyectos para su registro y aprobación</t>
  </si>
  <si>
    <t>Elaboración de un plan en el año de POAIV</t>
  </si>
  <si>
    <t>Formulación del Plan Operativo Anual de Inspección y Vigilancia</t>
  </si>
  <si>
    <t>IVC</t>
  </si>
  <si>
    <t>100% verificación de cumplimiento de actividades de acuerdo a cronograma y plan de visitas del POAIV</t>
  </si>
  <si>
    <t>Seguimiento al cumplimiento de las actividades del Plan Operativo Anual de Inspección y Vigilancia</t>
  </si>
  <si>
    <t>Política de Gestión Presupuestal y eficienca del gasto público</t>
  </si>
  <si>
    <t>100% de los servicios públicos gestionados en la IEDs</t>
  </si>
  <si>
    <t>Solicitar ordenes para instalación de servicios públicos en las IEDs</t>
  </si>
  <si>
    <t>GEFI-PLANEACIÓN</t>
  </si>
  <si>
    <t>Atender solicitudes de reparación, adecuaciones y/o reconexión de servicios presentadas por las IEDS</t>
  </si>
  <si>
    <t>Revisar la facturación de las empresas prestadoras de servicios públicos.</t>
  </si>
  <si>
    <t>100% de los Fondos de Servicios educativos reciben acompañamiento y monitoreo.</t>
  </si>
  <si>
    <t>Actualizar por medio de circular a los directivos docente y rectores sobre las normativas que afecten el manejo contable de las IEDs</t>
  </si>
  <si>
    <t>Elaborar comunicaciones dirigidas a los rectores de las IEDs para el manejo de los Fondos de Servicios Educativos</t>
  </si>
  <si>
    <t>Realizar visitas a cada uno de los Fondos de Servicios Educativos</t>
  </si>
  <si>
    <t>Revisar y consolidar los informes contables y financieros de las IEDs para contabilidad</t>
  </si>
  <si>
    <t>3. Dimensión: Gestión con Valores para Resultados</t>
  </si>
  <si>
    <t>Política de Fortalecimiento organizacional y simplificación de procesos</t>
  </si>
  <si>
    <t>Diligenciamiento del 100% de las preguntas a cargo</t>
  </si>
  <si>
    <t>Diligenciar y enviar a la Gerencia de Control Interno las respuestas de las preguntas competentes</t>
  </si>
  <si>
    <t>GEFI - ATENCIÓN AL CIUDADANO</t>
  </si>
  <si>
    <t>Política de Gobierno Digital</t>
  </si>
  <si>
    <t>95% de los equipos de computos trabajando en correctas condiciones</t>
  </si>
  <si>
    <t>Recepción de solicitudes de mantenimiento de Hardware</t>
  </si>
  <si>
    <t>GEFI - MODERNIZACIÓN</t>
  </si>
  <si>
    <t>Elaboración de plan de mantenimiento preventivo y correctivo de hardware</t>
  </si>
  <si>
    <t>Seguimiento al plan de mantenimiento de hardware</t>
  </si>
  <si>
    <t>Utilizar el correo electrónico como estrategia de difusión de información veraz y permanente</t>
  </si>
  <si>
    <t>Creación de claves y usuarios a los funcionarios de la Secretaria</t>
  </si>
  <si>
    <t>Difusión de correos masivos</t>
  </si>
  <si>
    <t>100% de aplicativos en uso funcionando correctamente</t>
  </si>
  <si>
    <t>Desarrollo y mantenimiento de software</t>
  </si>
  <si>
    <t xml:space="preserve">Política de Servicio al Ciudadano </t>
  </si>
  <si>
    <t>Realizar una medición periodica</t>
  </si>
  <si>
    <t>Realizar mediciones de la satisfacción de los usuarios</t>
  </si>
  <si>
    <t>Tabular y analizar los resultados</t>
  </si>
  <si>
    <t>100% de respuestas oportunamente atendida</t>
  </si>
  <si>
    <t>Dar respuesta oportuna  a los requerimientos, de los ciudadanos</t>
  </si>
  <si>
    <t>1500 docentes de las IED sensibilizados con el uso y utilización del los servicios de trámites en línea a través del SAC.</t>
  </si>
  <si>
    <t>Ejecutar las actividades de orientación, información y asesoría a los ciudadanos sobre la importancia y utilización del sistema de atención al ciudadano SAC en línea.( Encuestas- Instructivos )</t>
  </si>
  <si>
    <t>100% de PQR recibidas y radicadas en el sistema de atención al ciudadano SAC</t>
  </si>
  <si>
    <t>Recibir,organizar y clasificar la correspondencia que se recibe a cada una de las oficinas de la Secretaría y facilitar su conservación.</t>
  </si>
  <si>
    <t>Atención del 100% de las solicitudes realizadas por la comunidad</t>
  </si>
  <si>
    <t>Revisar y refrendar los certificados académicos que van a ser apostillados ante el Ministerio de Relaciones Exteriores</t>
  </si>
  <si>
    <t>Revisar y expedir certificados académicos a ciudadanos que estudiaron en establecimientos educativos que se encuentran inactivos.</t>
  </si>
  <si>
    <t>Expedir certificaciones de existencia de establecimientos educativos legalizados en la Secretaría Distrital de Educación.</t>
  </si>
  <si>
    <t>Ordenar y firmar los duplicados de diploma expedidos por establecimientos educativos inactivos y que los libros académicos se encuentren en custodia de la Secretaría Distrital de Educación</t>
  </si>
  <si>
    <t>Atención del 100% de las solicitudes realizadas por  la comunidad</t>
  </si>
  <si>
    <t>Dar respuesta oportuna a las quejas presentadas por la comunidad</t>
  </si>
  <si>
    <t>Dar respuesta oportuna a las solicitudes de licencia y/o modificación de licencias de funcionamiento o reconocimiento oficial</t>
  </si>
  <si>
    <t>Expedir acto administrativo de clausura a los establecimientos educativos que funcionen sin licencia de funcionamiento.</t>
  </si>
  <si>
    <t>100% de los requerimientos recibidos atedidos</t>
  </si>
  <si>
    <t>Contestar, organizar y tramitar la correspondencia recibida para facilitar su conservación</t>
  </si>
  <si>
    <t>DESPACHO</t>
  </si>
  <si>
    <t>Política de Racionalización de Trámites
Componente 2: Racionalización de Trámites</t>
  </si>
  <si>
    <t>Mantener actualizada la información del 100% de los trámites a cargo</t>
  </si>
  <si>
    <t>Realizar los reportes periodicos de los trámites a cargo</t>
  </si>
  <si>
    <t>Administrador de SUIT</t>
  </si>
  <si>
    <t>Mantener actualizado la descripción de los trámites a cargo en el SUIT</t>
  </si>
  <si>
    <t>3 informes de seguimiento de los trámites y OPAS</t>
  </si>
  <si>
    <t>Revisión e identificación de los trámites ofrecidos por la entidad y que no se encuentran en el SUIT, para proponerlos ante el DAFP para su inscripción en el SUIT.</t>
  </si>
  <si>
    <t xml:space="preserve">Continuar con la actualización de la base de datos de los tramites y OPAS a través del seguimiento a los planes de acción </t>
  </si>
  <si>
    <t xml:space="preserve">Identificar los trámites potenciales a racionalizar teniendo en cuenta la información suministrada en los formatos de seguimiento y socializarlos con las dependencias en el informe trimestral </t>
  </si>
  <si>
    <t>Política de Participación Ciudadana en la Gestión Pública
Componente 3. Rendición de cuentas</t>
  </si>
  <si>
    <t>100% de las instituciones educativas oficiales realizaron rendición de cuentas a su comunidad</t>
  </si>
  <si>
    <t>Ejercer Inspección, Vigilancia y Control en la entrega de la rendición de cuentas, de acuerdo al acto administrativo expedido por Gestión Estratégica</t>
  </si>
  <si>
    <t xml:space="preserve">100% de las acciones programadas realizadas </t>
  </si>
  <si>
    <t>Realizar audiencia pública de rendición de cuentas en el sector Educación</t>
  </si>
  <si>
    <t>Evaluación del evento de rendición de cuentas del sector Educación</t>
  </si>
  <si>
    <t>Publicación de las memorias y evaluación del evento</t>
  </si>
  <si>
    <t>4. Dimensión: Evaluación de Resultados</t>
  </si>
  <si>
    <t>Evaluación y seguimiento al Plan de Desarrollo Distrital</t>
  </si>
  <si>
    <t>Someter a revisión y sustentar la evaluación de la gestión cada 3 meses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</si>
  <si>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</si>
  <si>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</si>
  <si>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>GEFI - GESTIÓN ORGANIZACIONAL</t>
  </si>
  <si>
    <t xml:space="preserve">5. Dimensión: Información y Comunicación </t>
  </si>
  <si>
    <t xml:space="preserve">Política de Gestión Documental 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</si>
  <si>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</si>
  <si>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</si>
  <si>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Vigilar la implementación de la normativa vigente para archivo en cada una de las oficinas.</t>
  </si>
  <si>
    <t>Política de Transparencia y Acceso a la Información y lucha contra la corrupción</t>
  </si>
  <si>
    <t xml:space="preserve"> 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</si>
  <si>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</si>
  <si>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</si>
  <si>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</si>
  <si>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</si>
  <si>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</si>
  <si>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 xml:space="preserve">6. Dimensión: Gestión del Conocimiento e Innovación </t>
  </si>
  <si>
    <t>Política Gestión del Conocimiento y la Innovación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</si>
  <si>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</si>
  <si>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</si>
  <si>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>7. Dimensión: Control interno</t>
  </si>
  <si>
    <t xml:space="preserve">Política de Control Interno 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</si>
  <si>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</si>
  <si>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</si>
  <si>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</si>
  <si>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</si>
  <si>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</si>
  <si>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</si>
  <si>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Componente 1. Administración riesgos de corrupción del Plan Anticorrucpción</t>
  </si>
  <si>
    <t>100% de las dependencias que han realizado monitoreo y revisión al mapa de riesgos de corrupción</t>
  </si>
  <si>
    <t>Realizar cada cuatro meses monitoreo y revisión de la matriz de riesgos de corrupción por parte de los procesos</t>
  </si>
  <si>
    <t xml:space="preserve">100% de las dependencias requeridas por la Gerencia de Control Interno de Gestión con plan de mejoramiento </t>
  </si>
  <si>
    <t>Elaboración de plan de mejoramiento, a fin de mitigar las debilidades evidenciadas durante el cumplimiento del mapa</t>
  </si>
  <si>
    <t>Control del riesgo: Recibir beneficios económicos para agilizar o priorizar un trámite o servicio</t>
  </si>
  <si>
    <t xml:space="preserve">1.CAPACITACION A FUNCIONARIOS Y CONTRATISTAS SOBRE LOS ESTATUTOS DE LA ENTIDAD: El Promotor ético gestionará y coordinará ,anualmente, la capacitaión sobre Código de Buen gobierno, Código disciplinario y Código de Integridad, con el in de que los funcionarios y contratistas tengan conocimiento de los mismos y cumplan con los estatutos de entidad. </t>
  </si>
  <si>
    <t>2.  FORTALECIMIENTO DE LA GESTION ETICA EN EL PROCESO: La Promotora ética implementará los planes de mejoramiento a través del desarrollo de estrategias pedagógicas - comunicativas consignadas en el cronogrma previsto para ello</t>
  </si>
  <si>
    <t>.3.  Realizar  mensualmente, análisis de vencimiento de términos a PQRS e implementará acciones tendientes a eliminar las causas de incumplimientos se los términos de respuesta.</t>
  </si>
  <si>
    <t xml:space="preserve">Reto </t>
  </si>
  <si>
    <t>Politica</t>
  </si>
  <si>
    <t xml:space="preserve">Programa </t>
  </si>
  <si>
    <t>Indicador de Resultado</t>
  </si>
  <si>
    <t>LINEA BASE</t>
  </si>
  <si>
    <t>Meta del cuatrienio</t>
  </si>
  <si>
    <t>Proyecto</t>
  </si>
  <si>
    <t>Indicador de producto</t>
  </si>
  <si>
    <t>Linea de base</t>
  </si>
  <si>
    <t>Responsable</t>
  </si>
  <si>
    <t>ODS</t>
  </si>
  <si>
    <t>Sector</t>
  </si>
  <si>
    <t>Tipo de indicador</t>
  </si>
  <si>
    <t>PROGRAMACION FISICA</t>
  </si>
  <si>
    <t>META 2020</t>
  </si>
  <si>
    <t>Resultado 2020</t>
  </si>
  <si>
    <t>Logro Anual</t>
  </si>
  <si>
    <t>Avance Meta Cuatrienio</t>
  </si>
  <si>
    <t>Semaforo</t>
  </si>
  <si>
    <t>META 2021</t>
  </si>
  <si>
    <t>Resultado 2021</t>
  </si>
  <si>
    <t>META 2022</t>
  </si>
  <si>
    <t>Resultado 2022</t>
  </si>
  <si>
    <t>META 2023</t>
  </si>
  <si>
    <t>Resultado 2023</t>
  </si>
  <si>
    <t>SOY EQUITATIVA</t>
  </si>
  <si>
    <t>EDUCACIÓN DE VANGUARDIA</t>
  </si>
  <si>
    <t>Estudiante de Vanguardia</t>
  </si>
  <si>
    <t>Tasa de cobertura neta en educación
Tasa de cobertura neta en transición
Tasa de cobertura neta en educación básica
Tasa de cobertura neta en media</t>
  </si>
  <si>
    <t>102,41%
70,97%
102,73%
57,24%</t>
  </si>
  <si>
    <t>102,41%
72%
102,73%
60%</t>
  </si>
  <si>
    <t xml:space="preserve">Prestación del Servicio Educativo </t>
  </si>
  <si>
    <t xml:space="preserve">Estudiantes matriculados en el sector oficial </t>
  </si>
  <si>
    <t>Secretaría de Educación</t>
  </si>
  <si>
    <t>4. Educación de calidad</t>
  </si>
  <si>
    <t>A.1. Educación</t>
  </si>
  <si>
    <t>Incremento</t>
  </si>
  <si>
    <t>CUMPLIMIENTO ATRASADO</t>
  </si>
  <si>
    <t>META NO CUMPLIDA</t>
  </si>
  <si>
    <t>Porcentaje de población atendida caracterizada de acuerdo con el grupo poblaciónal al que pertenecen (etnia, afros, rom, víctimas, en condición de discapacidad, entre otros)</t>
  </si>
  <si>
    <t>ND</t>
  </si>
  <si>
    <t>Mantenimiento</t>
  </si>
  <si>
    <t xml:space="preserve">Contratación de la Prestación del Servicio Educativo </t>
  </si>
  <si>
    <t xml:space="preserve">Porcentaje de contratación del servicio educativo </t>
  </si>
  <si>
    <t xml:space="preserve">Alimentación Escolar  </t>
  </si>
  <si>
    <t>Estudiantes beneficiados con la alimentación escolar</t>
  </si>
  <si>
    <t xml:space="preserve">Servicio de Transporte Escolar </t>
  </si>
  <si>
    <t>Estudiantes beneficiados con el servicio de transporte escolar</t>
  </si>
  <si>
    <t xml:space="preserve">Ofrecer una Educación incluyente </t>
  </si>
  <si>
    <t>Porcentaje de atención de los niños,  niñas y jóvenes con discapacidad que demanda un cupo en el sector oficial atendidos</t>
  </si>
  <si>
    <t xml:space="preserve">Porcentaje de atención de los niños, niñas y jóvenes de comunidades afrocolombianas, palenqueras y raizales </t>
  </si>
  <si>
    <t>Escuela de Calidad</t>
  </si>
  <si>
    <t xml:space="preserve">Índice Global de las instituciones educativas
</t>
  </si>
  <si>
    <t xml:space="preserve">Plan de Mejoramiento Institucional </t>
  </si>
  <si>
    <t>Porcentaje de las IED con Plan de mejoramiento institucional formulado e implementado</t>
  </si>
  <si>
    <t xml:space="preserve">Promover la Excelencia Educativa  </t>
  </si>
  <si>
    <t>Porcentaje de las IED clasificadas en categorías B, A o A+</t>
  </si>
  <si>
    <t>Implementación de Matemáticas Didácticas</t>
  </si>
  <si>
    <t>Número de IED beneficiadas con la aplicación de la metodología</t>
  </si>
  <si>
    <t xml:space="preserve">Fomento de la Lectura y Escritura </t>
  </si>
  <si>
    <t>Porcentaje de IED que cuentan con el proyecto</t>
  </si>
  <si>
    <t xml:space="preserve">Promoción del Bienestar Docente </t>
  </si>
  <si>
    <t>Porcentaje de los docentes atendidos con el plan de bienestar docente</t>
  </si>
  <si>
    <t xml:space="preserve">Formación Docente </t>
  </si>
  <si>
    <t>Porcentaje de instituciones educativas con acompañamiento formativo a docentes</t>
  </si>
  <si>
    <t xml:space="preserve">Ampliación y/o mejoramiento de la Infraestructura Educativa </t>
  </si>
  <si>
    <t>Número de aulas construidas o con mejoramiento de infraestructura</t>
  </si>
  <si>
    <t xml:space="preserve">Construcción de APP Colegios </t>
  </si>
  <si>
    <t>Número de IED intervenidos mediante alianzas públicas privadas</t>
  </si>
  <si>
    <t xml:space="preserve">Implementación Jornada única </t>
  </si>
  <si>
    <t>Número de estudiantes beneficiados con  jornada única</t>
  </si>
  <si>
    <t xml:space="preserve">Fortalecimiento de la Convivencia Escolar </t>
  </si>
  <si>
    <t xml:space="preserve">Porcentaje de IED con ruta de atención integral para la convivencia escolar
</t>
  </si>
  <si>
    <t>Porcentaje de conformación de redes interinstitucionales y familiares, con el fin de atender las problemáticas</t>
  </si>
  <si>
    <t xml:space="preserve">Implementación del Plan Bilingüismo en Colegio Públicos </t>
  </si>
  <si>
    <t>IED con el proyecto de bilingüismo</t>
  </si>
  <si>
    <t xml:space="preserve">Promoción de Educación, Cultura y Ambiente en las IED </t>
  </si>
  <si>
    <t>No de instituciones educativas impactadas con la promoción de la cultura y el ambiente</t>
  </si>
  <si>
    <t>Número de niños por computador</t>
  </si>
  <si>
    <t>Reducción</t>
  </si>
  <si>
    <t>Proyecto de Vida</t>
  </si>
  <si>
    <t>Fortalecimiento y continuidad de la Doble titulación</t>
  </si>
  <si>
    <t xml:space="preserve">Número de IED que ofrecen doble titulación </t>
  </si>
  <si>
    <t>Universidad al barrio</t>
  </si>
  <si>
    <t>Número de estudiantes beneficiados con el proyecto “Universidad al barrio”</t>
  </si>
  <si>
    <t>Numero de cupos asignados  a grupos afrocolombianos, negros raizales o palenqueros.</t>
  </si>
  <si>
    <t>Fomento a la Educación Superior</t>
  </si>
  <si>
    <t>Número de estudiantes beneficiados con la oferta de educación superior que se que se ofrece por las diferentes instituciones</t>
  </si>
  <si>
    <t xml:space="preserve">Apoyo a nueva sede Universidad Distrital </t>
  </si>
  <si>
    <t xml:space="preserve">Porcentaje de la gestión de acompañamiento realizada con la Universidad Distrital </t>
  </si>
  <si>
    <t>NA</t>
  </si>
  <si>
    <t>ATRACTIVA Y PROSPERA</t>
  </si>
  <si>
    <t>POLITICA CIUDAD CULTURAL Y VIBRANTE</t>
  </si>
  <si>
    <t>Infraestructura cultural de la ciudad</t>
  </si>
  <si>
    <t>Porcentaje de personas que se benefician de la oferta artística y cultural del Distrito.</t>
  </si>
  <si>
    <t>Formulación e implementación del Plan Maestro de infraestructura cultural</t>
  </si>
  <si>
    <t>Porcentaje de avance de la implementación de la fase 1 del Plan maestro de Infraestructura Cultural</t>
  </si>
  <si>
    <t>Secretaría de Cultura Patrimonio y Turismo 
Secretaría de Educación</t>
  </si>
  <si>
    <t>11. Ciudades y comunidades sostenibles</t>
  </si>
  <si>
    <t>A.5. Cultura</t>
  </si>
  <si>
    <t>ADMINISTRACIÓN PÚBLICA EFICIENTE</t>
  </si>
  <si>
    <t xml:space="preserve"> Fortalecimiento del desempeño y la eficiencia</t>
  </si>
  <si>
    <t>Índice de Desempeño Municipal
Índice de Desempeño Institucional (FURAG)</t>
  </si>
  <si>
    <t>76,01
76,02</t>
  </si>
  <si>
    <t>77
81,02</t>
  </si>
  <si>
    <t>Unidad para la gestión de la información, el conocimiento y la innovación social del Distrito de Barranquilla</t>
  </si>
  <si>
    <t>Número de piezas de información como reportes, informes, policy brief o infografías elaboradas</t>
  </si>
  <si>
    <t>Secretaría de Planeación 
Secretaría de Gobierno - Oficina de Participación Ciudadana
Secretaría de Gestión Social 
Secretaría de Educación 
Oficina de Gestión del Riesgo</t>
  </si>
  <si>
    <t>16. Paz, justicia e instituciones sólidas</t>
  </si>
  <si>
    <t>A.17. Fortalecimiento Institucional</t>
  </si>
  <si>
    <t>Número de observatorios funcionando y trabajando en red</t>
  </si>
  <si>
    <t>Incremento-Mantemiento</t>
  </si>
  <si>
    <t>N/A</t>
  </si>
  <si>
    <t>se unifico formato de las diferentes dependencias de la secretaría de educación para la aplicación de encuestas y se realizó medición de encuestas de satisfacción al cliente</t>
  </si>
  <si>
    <t>Se realizo medición de encuestas realizadas</t>
  </si>
  <si>
    <t>SEGUIMIENTO AL  PLAN DE ACCION DESDE LAS ACTIVIDADES Y PROYECTOS ENMARCADOS EN EL PLAN DE DESARROLLO</t>
  </si>
  <si>
    <t>VIGENCIA: 2020</t>
  </si>
  <si>
    <t>1.1. NOMBRE DE LA DEPENDENCIA O ENTIDAD:</t>
  </si>
  <si>
    <t>1.2. COMPONENTE ESTRATEGICO:(Eje - Politica):</t>
  </si>
  <si>
    <t>Capital de Bienestar-Educación de Primera</t>
  </si>
  <si>
    <t>1.3. SECTOR:</t>
  </si>
  <si>
    <t>Educación</t>
  </si>
  <si>
    <t>1.5. PROGRAMA</t>
  </si>
  <si>
    <t>1.6. META DEL PROGRAMA</t>
  </si>
  <si>
    <t xml:space="preserve"> 1.7 Código BPIN</t>
  </si>
  <si>
    <t>1.8. PROYECTO</t>
  </si>
  <si>
    <t>1.9. META DEL PROYECTO</t>
  </si>
  <si>
    <t>1.10.  ACTIVIDADES</t>
  </si>
  <si>
    <t>1.11. RESPONSABLE</t>
  </si>
  <si>
    <t xml:space="preserve">1.12. AVANCE DE LA META DEL PROYECTO A LA FECHA DE CORTE DEL SEGUIMIENTO </t>
  </si>
  <si>
    <t>1.13 PORCENTAJE DE AVANCE AL DESARROLLO DE LAS ACTIVIDADES</t>
  </si>
  <si>
    <t>1.14 CONTRATOS ASOCIADOS AL PROYECTO</t>
  </si>
  <si>
    <t>1.15. OBSERVACIONES</t>
  </si>
  <si>
    <t>OBJETO</t>
  </si>
  <si>
    <t>VALOR</t>
  </si>
  <si>
    <t>FECHA DE INCIO</t>
  </si>
  <si>
    <t>FECHA DE TERMINACION</t>
  </si>
  <si>
    <t xml:space="preserve">Estudiantes de primera </t>
  </si>
  <si>
    <t>Tasa de cobertura 88%</t>
  </si>
  <si>
    <t>Prestación del Servicio Educativo en el Distrito</t>
  </si>
  <si>
    <t xml:space="preserve">1. Realizar proceso de matrícula en las IED </t>
  </si>
  <si>
    <t>COBERTURA</t>
  </si>
  <si>
    <t>36.75%</t>
  </si>
  <si>
    <r>
      <rPr>
        <b/>
        <sz val="10"/>
        <rFont val="Arial"/>
        <family val="2"/>
      </rPr>
      <t xml:space="preserve">Art. 27 Ley 715/2001 </t>
    </r>
    <r>
      <rPr>
        <sz val="10"/>
        <rFont val="Arial"/>
      </rPr>
      <t xml:space="preserve">"Prestación del servicio público de educación a través de las Instituciones Educativas oficiales" </t>
    </r>
  </si>
  <si>
    <t xml:space="preserve">2. Recepción de solicitudes de cupos para vigencia 2020 a través de la plataforma SAC y atención al ciudadano de la Secretaría de Educación </t>
  </si>
  <si>
    <r>
      <rPr>
        <b/>
        <sz val="10"/>
        <rFont val="Arial"/>
        <family val="2"/>
      </rPr>
      <t xml:space="preserve">PSE: </t>
    </r>
    <r>
      <rPr>
        <sz val="10"/>
        <rFont val="Arial"/>
      </rPr>
      <t>Prestación de servicioes educativos para la vigencia 2020, por la modalidad de prestación del servicio educativo a poblaciones vulnerables del Distrito de Barranquilla</t>
    </r>
  </si>
  <si>
    <t xml:space="preserve">3. Realizar seguimiento de matrícula a los Establecimientos Educativos Oficiales mediante certificaciones de matrícula. </t>
  </si>
  <si>
    <t>PIEDPS: Prestación de servicios educativos para la vigencia 2020 a población vulnerable del Distrito de Barranquilla, por la modalidad de contratación para la promoción e implementación de estrategias de desarrollo pedagógico con iglesias y confesiones religiosas</t>
  </si>
  <si>
    <t>4. Elaborar informes periódicos sobre el cumplimiento de la meta de estudiantes atendidos para la vigencia 2020</t>
  </si>
  <si>
    <r>
      <rPr>
        <b/>
        <sz val="10"/>
        <rFont val="Arial"/>
        <family val="2"/>
      </rPr>
      <t>Concesión:</t>
    </r>
    <r>
      <rPr>
        <sz val="10"/>
        <rFont val="Arial"/>
      </rPr>
      <t xml:space="preserve"> Concesión del servicio educativo a los estudiantes</t>
    </r>
  </si>
  <si>
    <t>Contratación De La Prestación Del Servicio Educativo En El Distrito De Barranquilla</t>
  </si>
  <si>
    <t>14 contratos de concesión con instituciones privadas para la prestación del servicio educativo</t>
  </si>
  <si>
    <t>1. Realizar proyección de cupos para la contratación del servicio educativo.</t>
  </si>
  <si>
    <t>2. Solicitar Certificados de Disponibilidad Presupuestal con base en la determinación de las tipologías del Ministerio de Educación Nacional.</t>
  </si>
  <si>
    <t>3. Solicitar a Secretaría General el inicio del proceso de contratación de la prestación del servicio educativo.</t>
  </si>
  <si>
    <t>4. Iniciar la operación y seguimiento de la prestación del servicio educativo contratado.</t>
  </si>
  <si>
    <t xml:space="preserve">Transporte escolar para estudiantes </t>
  </si>
  <si>
    <t>7.500 niños de instituciones oficiales con transporte escolar</t>
  </si>
  <si>
    <t>1. Identificar la población a beneficiar con la estrategia.</t>
  </si>
  <si>
    <t xml:space="preserve">12020000770 Prestación del servicio de transporte escolar para niños, niñas y jóvenes prioritariamente en los niveles 1 y 2 del Sisbén focalizados en las Instituciones Educativas del Distrito de Barranquilla de acuerdo con las necesidades del programa y la dinámica de mejoramiento e intervención de la infraestructura de las mismas </t>
  </si>
  <si>
    <t>Suspendido. (100 días escolares)</t>
  </si>
  <si>
    <t>2. Adelantar los procesos de contratación para garantizar el servicio durante el calendario escolar.</t>
  </si>
  <si>
    <t>3. Iniciar la operación y seguimiento al desarrollo del programa.</t>
  </si>
  <si>
    <t>Alimentación escolar para estudiantes</t>
  </si>
  <si>
    <t>116.000 niños de instituciones oficiales con alimentación escolar</t>
  </si>
  <si>
    <t>Programa PAE</t>
  </si>
  <si>
    <t>012019002951.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1</t>
  </si>
  <si>
    <t>012019002890.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2</t>
  </si>
  <si>
    <t>012019002888.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3</t>
  </si>
  <si>
    <t>012019002950.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4</t>
  </si>
  <si>
    <t>012019002892. Suministro de meriendas para la población beneficiada del programa de alimentación escolar en las jornadas  regular y única de acuerdo a los lineamientos del Programa de Alimentación Escolar en las Instituciones Educativas del Distrito de Barranquilla</t>
  </si>
  <si>
    <t>012020000675.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3</t>
  </si>
  <si>
    <t>012020000954. Suministro de meriendas para la población beneficiada del programa de alimentación escolar en las jornadas  regular y única de acuerdo a los lineamientos del Programa de Alimentación Escolar en las Instituciones Educativas del Distrito de Barranquilla</t>
  </si>
  <si>
    <t>012020000765.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1</t>
  </si>
  <si>
    <t>012020000766.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2</t>
  </si>
  <si>
    <t>012020000764.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4</t>
  </si>
  <si>
    <t>Calidad de primera</t>
  </si>
  <si>
    <t>79 Instituciones Educativas en las categorías A+, A y B en las pruebas Saber 11</t>
  </si>
  <si>
    <t>Formación De Docentes</t>
  </si>
  <si>
    <t xml:space="preserve">100% de IED con docentes formados en competencias pedagógicas yYo laborales </t>
  </si>
  <si>
    <t>1. Proyectar  los procesos formativos en competencias basicas y/o laborales</t>
  </si>
  <si>
    <t>CALIDAD EDUCATIVA</t>
  </si>
  <si>
    <t>N.A.</t>
  </si>
  <si>
    <t>2. Desarrollar procesos formativos en competencias básicas</t>
  </si>
  <si>
    <t>La prestación de servicios de apoyo a la gestión a la secretaria distrital de educación para el desarrollo de competencias pedagógicas a través del "encuentro pedagógico educación disruptiva - un camino a la calidad educativa", dirigido a docentes y directivos docentes de las instituciones educativas oficiales del distrito de barranquilla.</t>
  </si>
  <si>
    <t>3. Ejecutar y hacer seguimiento  al plan de Formación territorial docente</t>
  </si>
  <si>
    <t>Mejoramiento De La Calidad En IED</t>
  </si>
  <si>
    <t>80% de IEDs del Distrito Fortalecidas</t>
  </si>
  <si>
    <t>1. Planificar las estrategias a desarrolar  para el fortalecimiento de las IEDs</t>
  </si>
  <si>
    <t>2. Desarrollar acompañamiento IN SITU para el fortalecimiento de la enseñanza del aprendizaje de lectura y escritura en el grado de transicion</t>
  </si>
  <si>
    <t>El suministro de herramientas pedagógicas que contribuyen al mejoramiento de la calidad de la educación dirigida a estudiantes de las instituciones educativas del distrito de barranquilla.</t>
  </si>
  <si>
    <t>3. Desarrollar acompañamiento a las IED para el fortalecimiento de la enseñanza y el aprendizaje de lectura y escritura en el grado de transicion</t>
  </si>
  <si>
    <t>Contratar la prestación de servicios de apoyo a la gestión para el acompañamiento a la secretaria distrital de educación en el fortalecimiento de la lectura y escritura en estudiantes focalizados de las instituciones educativas del distrito de barranquilla.</t>
  </si>
  <si>
    <t xml:space="preserve"> 5 IED de categoría C y D que transitan a Categoría B en las pruebas Saber 11</t>
  </si>
  <si>
    <t>1. Planificar de la estrategia Nuestra ruta a la excelencia</t>
  </si>
  <si>
    <t>2. Desarrollar la estrategia Nuestra ruta a la excelencia para mejorar resultados ICFES</t>
  </si>
  <si>
    <t>3. Desarrollar proceso formativo a docentes y pruebas de seguimiento a estudiantes de grado 11 de las instituciones clasificadas en D</t>
  </si>
  <si>
    <t>Contratar la prestación de servicios de apoyo a la gestión a la secretaria distrital de educación para reforzar contenidos correspondientes a los componentes y competencias de las áreas evaluadas por el icfes en las pruebas saber 11°.</t>
  </si>
  <si>
    <t xml:space="preserve">Construcción De Procesos De Excelencia Académica </t>
  </si>
  <si>
    <t>14.000 estudiantes que son formados en el aprendizaje de una segunda lengua.</t>
  </si>
  <si>
    <t>1. Planificar la  estrategia para la formacion en ingles.</t>
  </si>
  <si>
    <t>2. Desarrollar procesos formativos a docentes de ingles.</t>
  </si>
  <si>
    <t>Contratar la prestación de servicios de apoyo a la gestión a la secretaria distrital de educación para el fortalecimiento de competencias comunicativas en el idioma ingles en estudiantes de 11° de las ied focalizadas.</t>
  </si>
  <si>
    <t>100% de Instituciones Educativas focalizadas implementan el Modelo Singapur</t>
  </si>
  <si>
    <t>1. Planear el acompañamiento y seguimiento a la implementación del modelo singapur</t>
  </si>
  <si>
    <t>2. Entregar a las IEDs material de apoyo para la implementacion del modelo</t>
  </si>
  <si>
    <t>El suministro de libros de ¡matemáticas al máximo! y prime mathematics para dar continuidad al método singapur en las instituciones educativas del distrito de barranquilla.</t>
  </si>
  <si>
    <t>No tiene fecha fin</t>
  </si>
  <si>
    <t>3. Hacer seguimiento al programa de implementación del Método Singapur en las  IED focalizadas</t>
  </si>
  <si>
    <t>Atención A Poblaciones Educativas Con Características Especiales Promoviendo Inclusión Social</t>
  </si>
  <si>
    <t>8.000 Estudiantes con características especiales que acceden a servicios educativos</t>
  </si>
  <si>
    <t>1. Organizar la Oferta Educativa para la población con NEE. 100</t>
  </si>
  <si>
    <t>012020000949 Prestación de servicio de apoyo a Instituciones oficiales del Distrito de Barranquilla focalizadas que atiendan estudiantes con discapacidad auditiva, visuales y sordoseguera, para el fortalecimiento del proceso de enseñanza y aprendizaje.</t>
  </si>
  <si>
    <t>2. Realizar la caracterización en SIMAT de la población con NEE. 90</t>
  </si>
  <si>
    <t>3. Gestionar convenios con fundaciones para mejorar la atención a la población con NEE. 100</t>
  </si>
  <si>
    <t>012020001163 Prestación de servicios profesionales a la Secretaría Distrital de Educación en los procesos de educación inclusiva pertinente y de calidad a estudiantes con discapacidad y que requieren apoyo académico especial, focalizados y matriculados en Instituciones Educativas Oficiales del Distrito de Barranquilla</t>
  </si>
  <si>
    <t>4. Iniciar la operación y seguimiento al desarrollo de los convenios realizados</t>
  </si>
  <si>
    <t>100% de IED focalizadas con poblacion con discapacidad que han recibido apoyo y acompañamiento IN SITU</t>
  </si>
  <si>
    <t>1. Organizar la estrategia de  acompañamiento técnico en inclusión</t>
  </si>
  <si>
    <t>2.  Desarrollar acompañamiento in situ a través de un equipo especializado.</t>
  </si>
  <si>
    <t xml:space="preserve">3. Desarrollar  proceso formativo para docentes </t>
  </si>
  <si>
    <t>Implementación De Convivencia Escolar</t>
  </si>
  <si>
    <t>100% de instituciones Educativas que cuentan con participación en la red de padres</t>
  </si>
  <si>
    <t>1. Planificar los procesos para promover la participacion de las IEDs en la red de padres</t>
  </si>
  <si>
    <t>2, Realizar procesos formativos en escuela de padres</t>
  </si>
  <si>
    <t>3. Empoderar a la comunidad educativa de la importancia de formar redes de familia</t>
  </si>
  <si>
    <t>100% de instituciones intervenidas.</t>
  </si>
  <si>
    <t>1. Gestionar alianzas con entes del sector publico y privado con el objeto de fortalecer los procesos de convivencia en los entornos escolares.</t>
  </si>
  <si>
    <t xml:space="preserve">2. Realizar seguimiento a los casos especiales </t>
  </si>
  <si>
    <t>3. Implementar proyecto de convivencia escolar</t>
  </si>
  <si>
    <t>4. Fortalecer los comités de convivencia escolar</t>
  </si>
  <si>
    <t>100% de instituciones educativas con socialización y seguimiento de la RIA de convivencia escolar</t>
  </si>
  <si>
    <t>1. Organizar estrategia para el fortalecimiento de la RIA</t>
  </si>
  <si>
    <t>2. Fortalecer la activación de la RIA</t>
  </si>
  <si>
    <t>3. Implementar metodología de fortalecimiento de convivencia en IED no priorizadas</t>
  </si>
  <si>
    <t>Articulación De La Educación Superior Con La Educación Media</t>
  </si>
  <si>
    <t>98% de IED con articulación de educación media técnica con educación superior</t>
  </si>
  <si>
    <t>1. Seleccionar propuestas presentadas por parte de ETDH</t>
  </si>
  <si>
    <t>2. Socializar con rectores la estrategia de articulación con la media</t>
  </si>
  <si>
    <t>3. Realizar registro de los estudiantes con la Institución seleccionada</t>
  </si>
  <si>
    <t xml:space="preserve"> LA PRESTACIÓN DE SERVICIOS DE APOYO A LA GESTIÓN PARA FORMAR EN EL CICLO DE EDUCACIÓN SUPERIOR TÉCNICA LABORAL O TÉCNICA PROFESIONAL A JÓVENES PERTENECIENTES A LAS INSTITUCIONES EDUCATIVAS DISTRITALES DE BARRANQUILLA EN EL MARCO DEL PROYECTO DE ARTICULACIÓN DE LA EDUCACIÓN MEDIA CON LA EDUCACIÓN SUPERIOR.</t>
  </si>
  <si>
    <t xml:space="preserve">4. Realizar comité de seguimiento a la parte académica y  asistencia </t>
  </si>
  <si>
    <t>LA PRESTACIÓN DE SERVICIOS DE APOYO A LA GESTIÓN PARA FORMAR EN EL CICLO DE EDUCACIÓN SUPERIOR TÉCNICA LABORAL O TÉCNICA PROFESIONAL A JÓVENES PERTENECIENTES A LAS INSTITUCIONES EDUCATIVAS DISTRITALES DE BARRANQUILLA EN EL MARCO DEL PROYECTO DE ARTICULACIÓN DE LA EDUCACIÓN MEDIA CON LA EDUCACIÓN SUPERIOR.</t>
  </si>
  <si>
    <t xml:space="preserve"> EL CONTRATO INTERADMINISTRATIVO PARA FORTALECER LA EDUCACIÓN MEDIA, A TRAVÉS DEL MEJORAMIENTO DE LAS COMPETENCIAS BÁSICAS A LOS JÓVENES DE GRADO 10 Y 11, PERTENECIENTES A LAS INSTITUCIONES EDUCATIVAS DEL DISTRITO DE EDUCACIÓN MEDIA, Y EL DESARROLLO DE UN COMPONENTE ESPECIFICO DE UN PROGRAMA TÉCNICO PROFESIONAL PARA FACILITAR EL TRANSITO A LA EDUCACIÓN SUPERIOR, EN EL MARCO DEL PROYECTO DE ARTICULACIÓN DE LA EDUCACIÓN MEDIA CON LA EDUCACIÓN SUPERIOR.</t>
  </si>
  <si>
    <t>Pertinencia de Primera</t>
  </si>
  <si>
    <t>Índice Sintético de Calidad  (ISCE) en Media: 6,16</t>
  </si>
  <si>
    <t>Implementación De Proyectos Transversales</t>
  </si>
  <si>
    <t>100% de IED con seguimiento a la implementación de sus  proyectos transversales</t>
  </si>
  <si>
    <t>1. Planificar los procesos formativos para la implementacion de proyectos transversales</t>
  </si>
  <si>
    <t>1: Hacer proceso formativo para la implementación de proyectos transversales</t>
  </si>
  <si>
    <t>CONTRATAR LA PRESTACIÓN DE SERVICIOS DE APOYO A LA GESTIÓN A LA SECRETARIA DISTRITAL DE EDUCACIÓN PARA EL FORTALECIMIENTO DE LA EDUCACIÓN AMBIENTAL MEDIANTE LA IMPLEMENTACIÓN DE PROYECTOS AMBIENTALES ESCOLARES - PRAES EN LAS IED FOCALIZADAS.</t>
  </si>
  <si>
    <t>2. Hacer seguimiento a la implementación de PRAES en instituciones focalizadas</t>
  </si>
  <si>
    <t>Aplicación Y Modernización De Las Tecnologías De Las Comunicaciones Y La Información En Los Procesos Educativos</t>
  </si>
  <si>
    <t>8 niños por computador</t>
  </si>
  <si>
    <t xml:space="preserve">1. Realizar invetarios de los equipos de cómputo en las IEDs </t>
  </si>
  <si>
    <t>GEFI- MODERNIZACIÓN</t>
  </si>
  <si>
    <t>2. Gestionar ante entidades donaciones de Equipos para las IEDs</t>
  </si>
  <si>
    <t>Implementación Del Plan De Mejoramiento</t>
  </si>
  <si>
    <t>100% de IED que formulan  e implementan el Plan de mejoramiento institucional según registro en sistema de información -SCOLA.</t>
  </si>
  <si>
    <t>1. Elaborar resolución de la ruta de mejoramiento</t>
  </si>
  <si>
    <t>2. Brindar asistencia técnica para cargue del plan de mejoramiento.</t>
  </si>
  <si>
    <t>3. Hacer seguimiento a la implementación de los planes de mejoramiento</t>
  </si>
  <si>
    <t>Jornada Única de primera</t>
  </si>
  <si>
    <t>Tasa de Deserción 1,54</t>
  </si>
  <si>
    <t xml:space="preserve">Implementación de la Jornada Única en instituciones educativas </t>
  </si>
  <si>
    <t>60% de instituciones educativas oficiales que implementen Jornada Única</t>
  </si>
  <si>
    <t>1. Acompañar pedagógica y metodológicamente a las instituciones que implementen la jornada única.</t>
  </si>
  <si>
    <t>222 aulas construidas para jornada única y aumento de cobertura</t>
  </si>
  <si>
    <t>1. Realizar visitas diagnósticas a IEDs</t>
  </si>
  <si>
    <t>GEFI- INFRAESTRUCTURA</t>
  </si>
  <si>
    <t>Convenio Macro 1062 de 2015 (suscrito entre el MEN y el Munincipio de Barranquilla)
Obejtivo: Anuar espuerzos para el desarrollo de las gestiones necesarias que posibiliten el cumplimiento del plan nacional de infraestructura educativa en el marco de la politica publica de jornada unica</t>
  </si>
  <si>
    <t>2. Focalizar las IE a intervenir</t>
  </si>
  <si>
    <t>Objetivo :Construcción De La Fase 1 De La Institución Educativa Nuevo Bosque En La Ciudad De Barranquilla"</t>
  </si>
  <si>
    <t>2. Supervisar la Compra de Predios</t>
  </si>
  <si>
    <t>Objetivo :Revisión de diseño, construccion, apliacion y mejoramiento de instituciones educativas en el Distrito de Barranquilla</t>
  </si>
  <si>
    <t>3. Revisar Diseños y presupuestos</t>
  </si>
  <si>
    <t>UT Escuelas Barranquilla
Adecuacion y/o mejoramiento y/o reparacion de la infraestructura fisica de las difetenetes instituciones educativas distritales en Barranquilla</t>
  </si>
  <si>
    <t>4. Realizar seguimiento a las obras de construcción</t>
  </si>
  <si>
    <t>Ejecución De Estudios, Diseños, Construcción Y Puesta En Funcionamiento De Un Colegio Y Un Centro De Desarrollo Infantil – Cdi Ubicados En La Urbanizacion Las Gardenias Ii En El Distrito De Barranquilla, Departamento Del Atlántico</t>
  </si>
  <si>
    <t>Educación superior de primera</t>
  </si>
  <si>
    <t>11.000 estudiantes que acceden a la educación superior</t>
  </si>
  <si>
    <t>Fomento A La Educación Superior Y Articulación Con El Sector Productivo</t>
  </si>
  <si>
    <t>4500 estudiantes beneficiados con la oferta para educación superior</t>
  </si>
  <si>
    <t>1. Gestionar convenios con Instituciones de Educación Superior para la oferta de programas, admisión y prestación de servicios a egresados de las IEDs.</t>
  </si>
  <si>
    <t>CALIDAD</t>
  </si>
  <si>
    <t>2. Hacer seguimiento a cupos en alianzas con el ICETEX para facilitar el acceso a la educación superior de egresados de Instituciones Educativas Distritales.</t>
  </si>
  <si>
    <t>3. Hacer seguimiento a la alianza con el SENA para facilitar el acceso y aumentar la cobertura en programas de educación superior.</t>
  </si>
  <si>
    <t>4. Hacer seguimiento a la alianzas con la Institución Universitaria Distrital ITSA  para facilitar el acceso y aumentar la cobertura en programas de educación superior para estudiantes egresados deIEDs y del Área Metropolitana</t>
  </si>
  <si>
    <t>Creación, Construcción, Dotación y puesta en funcionamiento De La Universidad Distrital</t>
  </si>
  <si>
    <t>Una (1) Universidad Distrital construida</t>
  </si>
  <si>
    <t>1. Velar por el cumplimiento de las obligaciones derivadas del convenio interadministrativo</t>
  </si>
  <si>
    <t>Aun no se ha publicado la clasificación de planteles</t>
  </si>
  <si>
    <t xml:space="preserve">Se envío correo a los jefes de oficina recordando que deben realizar la evaluación de desempeño de los funcionarios en las fechas establecidas.
 </t>
  </si>
  <si>
    <t>Se envío correo a los jefes de oficina recordando que deben realizar la evaluación de desempeño de los funcionarios en las fechas establecidas.</t>
  </si>
  <si>
    <r>
      <t xml:space="preserve">Durante el cuarto trimestre se llevaron a cabo las siguientes actividades :                                                                                                                                                                                                                       Talleres de Acompañamiento = </t>
    </r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                      Conferencias (Comprender las emociones )=</t>
    </r>
    <r>
      <rPr>
        <b/>
        <sz val="10"/>
        <rFont val="Arial"/>
        <family val="2"/>
      </rPr>
      <t xml:space="preserve">1  </t>
    </r>
    <r>
      <rPr>
        <sz val="10"/>
        <rFont val="Arial"/>
        <family val="2"/>
      </rPr>
      <t xml:space="preserve">                                     Jornadas de Inducción = </t>
    </r>
    <r>
      <rPr>
        <b/>
        <sz val="10"/>
        <rFont val="Arial"/>
        <family val="2"/>
      </rPr>
      <t xml:space="preserve">2  </t>
    </r>
    <r>
      <rPr>
        <sz val="10"/>
        <rFont val="Arial"/>
        <family val="2"/>
      </rPr>
      <t xml:space="preserve">                                 Neuroclases= </t>
    </r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      Prepensionados:</t>
    </r>
    <r>
      <rPr>
        <b/>
        <sz val="10"/>
        <rFont val="Arial"/>
        <family val="2"/>
      </rPr>
      <t xml:space="preserve">1   </t>
    </r>
  </si>
  <si>
    <r>
      <t xml:space="preserve">Durante el cuarto trimestre se ingresaron </t>
    </r>
    <r>
      <rPr>
        <b/>
        <sz val="10"/>
        <rFont val="Arial"/>
        <family val="2"/>
      </rPr>
      <t>358</t>
    </r>
    <r>
      <rPr>
        <sz val="10"/>
        <rFont val="Arial"/>
        <family val="2"/>
      </rPr>
      <t xml:space="preserve"> novedades ingresadas al sistema.</t>
    </r>
  </si>
  <si>
    <r>
      <t xml:space="preserve">Durante el cuarto trimestre se realizaron </t>
    </r>
    <r>
      <rPr>
        <b/>
        <sz val="10"/>
        <rFont val="Arial"/>
        <family val="2"/>
      </rPr>
      <t>17</t>
    </r>
    <r>
      <rPr>
        <sz val="10"/>
        <rFont val="Arial"/>
        <family val="2"/>
      </rPr>
      <t xml:space="preserve"> traslados.</t>
    </r>
  </si>
  <si>
    <r>
      <t xml:space="preserve">Durante el cuarto trimestre se inicieron </t>
    </r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actuaciones administrativas.</t>
    </r>
  </si>
  <si>
    <t>Durante el cuarto trimestre  se realiza procesos de nómina de salarios correspondiente a (ICLD y SGP);  nóminas de Primas de Vacaciones (ICLD y SGP); nóminas de Prima de Navidad (ICLD y SGP) y  nominas de cesantias (ICLD y SGP)</t>
  </si>
  <si>
    <r>
      <t xml:space="preserve">Durante el cuarto trimestre  se elaboran los siguientes certificados laborales:  Octubre </t>
    </r>
    <r>
      <rPr>
        <b/>
        <sz val="10"/>
        <rFont val="Arial"/>
        <family val="2"/>
      </rPr>
      <t>497</t>
    </r>
    <r>
      <rPr>
        <sz val="10"/>
        <rFont val="Arial"/>
        <family val="2"/>
      </rPr>
      <t xml:space="preserve">, noviembre </t>
    </r>
    <r>
      <rPr>
        <b/>
        <sz val="10"/>
        <rFont val="Arial"/>
        <family val="2"/>
      </rPr>
      <t>491</t>
    </r>
    <r>
      <rPr>
        <sz val="10"/>
        <rFont val="Arial"/>
        <family val="2"/>
      </rPr>
      <t xml:space="preserve"> y Diciembre </t>
    </r>
    <r>
      <rPr>
        <b/>
        <sz val="10"/>
        <rFont val="Arial"/>
        <family val="2"/>
      </rPr>
      <t>324</t>
    </r>
    <r>
      <rPr>
        <sz val="10"/>
        <rFont val="Arial"/>
        <family val="2"/>
      </rPr>
      <t xml:space="preserve">. Total </t>
    </r>
    <r>
      <rPr>
        <b/>
        <sz val="10"/>
        <rFont val="Arial"/>
        <family val="2"/>
      </rPr>
      <t>1.312</t>
    </r>
  </si>
  <si>
    <r>
      <t xml:space="preserve">Durante el cuarto trimestre  se elaboran los siguientes ascensos e inscripaciones: Octubre </t>
    </r>
    <r>
      <rPr>
        <b/>
        <sz val="10"/>
        <rFont val="Arial"/>
        <family val="2"/>
      </rPr>
      <t>186</t>
    </r>
    <r>
      <rPr>
        <sz val="10"/>
        <rFont val="Arial"/>
        <family val="2"/>
      </rPr>
      <t xml:space="preserve"> ( ascensos 46, inscripciones 140)  , noviembre</t>
    </r>
    <r>
      <rPr>
        <b/>
        <sz val="10"/>
        <rFont val="Arial"/>
        <family val="2"/>
      </rPr>
      <t xml:space="preserve"> 232</t>
    </r>
    <r>
      <rPr>
        <sz val="10"/>
        <rFont val="Arial"/>
        <family val="2"/>
      </rPr>
      <t xml:space="preserve">  ( ascensos 49, inscripciones 183) y Diciembre </t>
    </r>
    <r>
      <rPr>
        <b/>
        <sz val="10"/>
        <rFont val="Arial"/>
        <family val="2"/>
      </rPr>
      <t xml:space="preserve">102 </t>
    </r>
    <r>
      <rPr>
        <sz val="10"/>
        <rFont val="Arial"/>
        <family val="2"/>
      </rPr>
      <t xml:space="preserve"> ( ascensos 38, inscripciones 64). TOTAL: </t>
    </r>
    <r>
      <rPr>
        <b/>
        <sz val="10"/>
        <rFont val="Arial"/>
        <family val="2"/>
      </rPr>
      <t>520</t>
    </r>
  </si>
  <si>
    <t xml:space="preserve">4to trimestre: 741 Trámites de prestaciones sociales y económicas </t>
  </si>
  <si>
    <t>Participación de funcionarios de la secretaría de educación en la jornada de sensibilización</t>
  </si>
  <si>
    <t xml:space="preserve">Se apoyo en la difusión para la participación de los funcionarios de secretaría de educación en la actividad </t>
  </si>
  <si>
    <t>Difusión a través de whastapp de mensajes alusivos al componente ético</t>
  </si>
  <si>
    <t>Participación virtual de la celebración del día de la integridad de funcionarios de la secretaría</t>
  </si>
  <si>
    <t>Participación de las reuniones virtuales mensuales de PE y semanales.</t>
  </si>
  <si>
    <t>Se realiza informe trimestral del componente ético</t>
  </si>
  <si>
    <t>Se expidió la Resolución Secretarial No. 1463 del 6 de marzo de 2020</t>
  </si>
  <si>
    <t>Se priorizaron 162 instituciones educativas, entregaron 153 instituciones educativas. No entregaron 9 instituciones educativas.</t>
  </si>
  <si>
    <t>No solicitaron información sobre educación toda vez que el formulario ya fue diligenciado para la vigencia 2019, para el 2020 se realizaran las actividades en el tercer trimeste.</t>
  </si>
  <si>
    <t xml:space="preserve">Se recibieron solicitudes de mantenimiento. </t>
  </si>
  <si>
    <t>Se elaboró plan de mantanimiento.</t>
  </si>
  <si>
    <t xml:space="preserve">Se realizó mantenimiento preventivo de los equipos de computo de la secretaría de educación. </t>
  </si>
  <si>
    <t>Se han recibido en total 30.986 PQR en el año.  con un porcentaje de cumplimiento de 97%</t>
  </si>
  <si>
    <t>En 2020 se recibieron y refrendaron 1039 certificados expedidos por instituciones educativas legalizadas en Barranquilla</t>
  </si>
  <si>
    <t>En 2020 se expidieron 3209 certificados de instituciones educativas inactivas</t>
  </si>
  <si>
    <t>En 2020 se expidieron 143 certificados de representación legal.</t>
  </si>
  <si>
    <t>En 2020 se expidieron 276 duplicados de diplomas de instituciones educativas cerradas.</t>
  </si>
  <si>
    <t>Se recibieron y atendieron 482 quejas de la ciudadanía contra instituciones educativas legalizadas en Barranquilla.</t>
  </si>
  <si>
    <t>Se respondieron  24 solicitudes de licencia de funcionamiento formal, y 10 de Educación para el Trabajo y Desarrollo Humano; se realizaron 53 modificaciones a licencias de ETDH y 23 de formales.</t>
  </si>
  <si>
    <t>Se realizaron 2 clausuras</t>
  </si>
  <si>
    <t>Se reporto totalmente la información en el aplicativo SUIT- gestión de datos de operación</t>
  </si>
  <si>
    <t>Se reporto totalmente la información en el aplicativo SUIT</t>
  </si>
  <si>
    <t>Se realizó la verificacion de trámites ofrecidos en la página de la alcaldía y faltantes en SUIT los cuales serán propuestos para el periodo 2021</t>
  </si>
  <si>
    <t>No se racionalizaron trámites para el período 2020</t>
  </si>
  <si>
    <t>La circular 00016 señala para elprimer periodo la fecha de 21 al 24 de julio y para el segundo periodo del 23 al 27 de noviemre, fechas modificadas por la circular 0047 de julio de 2020.   Entregaron 136 instituciones educativas de 154.</t>
  </si>
  <si>
    <t>Se realiza seguimiento trimestral de las actividades planteadas en el plan de mejoramiento.</t>
  </si>
  <si>
    <t xml:space="preserve">Debido a la emergencia sanitaria presentada por la pandemia no se ha realizado verificación para el cumplimiento de la normatividad en el segundo, tercer y cuarto trimestre, sin embargo en el primer trimestre se alcalzó a realizar acompañamiento a los porcesos que se estaban implementando las tablas de retención y ley de archivo, se asistio a capacitación organizada por gestión documental
El proceso de gestión administrativa docente se encuentra en elaboración de las póliticas de archivo de las historias laborales.
</t>
  </si>
  <si>
    <t>Se realizó publicación en la pagina web de rendición de cuentas,informe de gestión al concejo,informes de gestión.</t>
  </si>
  <si>
    <t xml:space="preserve">Asistencia a capacitaciones y documentación de caso "implementación de la educación a distancia por el cierre de los colegio durante la emergencia sanitaria"  de la secretaría de educación  en el formato establecido por control interno. </t>
  </si>
  <si>
    <t>Revisión y actualización de formatos y procedimientos de educación realizando acompañamiento a cada uno de los porcesos y realizando seguimientos trimestrales.</t>
  </si>
  <si>
    <t>Los riesgos de la secretaría estan documentados en el formato establecido por control interno  y se le realiza seguimiento a las actividades planteadas cada tres meses.</t>
  </si>
  <si>
    <t>Se realizó seguimiento trimestral a la matriz de oportunidades.</t>
  </si>
  <si>
    <t>Los riesgos de corrupción de la secretaría estan documentados en el formato establecido por control interno  y se le realiza seguimiento a las actividades planteadas cada tres meses</t>
  </si>
  <si>
    <t>Se elaboró plan de mejoramiento.
Se realiza seguimiento trimestral a las actividades planteadas por las areas para mitigar las debilidades.</t>
  </si>
  <si>
    <t xml:space="preserve">Se realizó capacitación a  rectores y docentes del distrito en código disciplinario.
Asistencia de funcionarios a a charla etica (virtual)  organizada desde control interno de gestión. </t>
  </si>
  <si>
    <t>Apoyo en la implementación de los planes de mejoramientos planteados por control interno de gestión para el componente ético.</t>
  </si>
  <si>
    <t xml:space="preserve">Se envian reporte generado por el SAC semanales a través de correo electrónico a los funcionarios de la secrertaría de educación con las requerimientos  vencidosy por vencer </t>
  </si>
  <si>
    <t>Este proyecto no se ejecutó en el 2020</t>
  </si>
  <si>
    <t>210.284 estudiantes atendidos</t>
  </si>
  <si>
    <t>Se realizaron gestiones con MinTic y donantes para la adquisición de equipos 4.522 durante el año</t>
  </si>
  <si>
    <t>Avance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</si>
</sst>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\ #,##0;[Red]\-&quot;$&quot;\ #,##0"/>
    <numFmt numFmtId="41" formatCode="_-* #,##0_-;\-* #,##0_-;_-* &quot;-&quot;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0;[Red]0"/>
    <numFmt numFmtId="167" formatCode="_-* #,##0_-;\-* #,##0_-;_-* &quot;-&quot;??_-;_-@_-"/>
    <numFmt numFmtId="168" formatCode="0.0%"/>
    <numFmt numFmtId="169" formatCode="&quot;$&quot;#,##0.00;[Red]&quot;$&quot;#,##0.00"/>
    <numFmt numFmtId="170" formatCode="[$ $]#,##0"/>
    <numFmt numFmtId="171" formatCode="d/m/yyyy"/>
    <numFmt numFmtId="172" formatCode="&quot;$&quot;\ #,##0"/>
    <numFmt numFmtId="173" formatCode="_(&quot;N$&quot;* #,##0_);_(&quot;N$&quot;* \(#,##0\);_(&quot;N$&quot;* &quot;-&quot;_);_(@_)"/>
  </numFmts>
  <fonts count="27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9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81717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0404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460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3" fillId="0" borderId="3" xfId="3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Continuous" wrapText="1"/>
    </xf>
    <xf numFmtId="0" fontId="3" fillId="2" borderId="8" xfId="0" applyFont="1" applyFill="1" applyBorder="1" applyAlignment="1">
      <alignment horizontal="centerContinuous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justify" vertical="center" wrapText="1"/>
      <protection locked="0"/>
    </xf>
    <xf numFmtId="17" fontId="1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 indent="1"/>
      <protection locked="0"/>
    </xf>
    <xf numFmtId="0" fontId="12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justify" vertical="center" wrapText="1"/>
      <protection locked="0"/>
    </xf>
    <xf numFmtId="1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" fontId="11" fillId="0" borderId="16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 applyProtection="1">
      <alignment horizontal="center" vertical="center" wrapText="1"/>
      <protection locked="0"/>
    </xf>
    <xf numFmtId="9" fontId="1" fillId="0" borderId="4" xfId="0" applyNumberFormat="1" applyFont="1" applyBorder="1" applyAlignment="1" applyProtection="1">
      <alignment horizontal="center" vertical="center" wrapText="1"/>
      <protection locked="0"/>
    </xf>
    <xf numFmtId="17" fontId="1" fillId="2" borderId="4" xfId="0" applyNumberFormat="1" applyFont="1" applyFill="1" applyBorder="1" applyAlignment="1" applyProtection="1">
      <alignment horizontal="center" vertical="center"/>
      <protection locked="0"/>
    </xf>
    <xf numFmtId="17" fontId="1" fillId="0" borderId="4" xfId="0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 indent="1"/>
      <protection locked="0"/>
    </xf>
    <xf numFmtId="9" fontId="1" fillId="0" borderId="4" xfId="0" applyNumberFormat="1" applyFont="1" applyBorder="1" applyAlignment="1">
      <alignment horizontal="center" vertical="center"/>
    </xf>
    <xf numFmtId="9" fontId="1" fillId="0" borderId="4" xfId="4" applyFont="1" applyFill="1" applyBorder="1" applyAlignment="1">
      <alignment horizontal="center" vertical="center" wrapText="1"/>
    </xf>
    <xf numFmtId="9" fontId="1" fillId="0" borderId="4" xfId="4" applyFont="1" applyFill="1" applyBorder="1" applyAlignment="1" applyProtection="1">
      <alignment horizontal="center" vertical="center" wrapText="1"/>
      <protection locked="0"/>
    </xf>
    <xf numFmtId="9" fontId="1" fillId="0" borderId="4" xfId="0" applyNumberFormat="1" applyFont="1" applyBorder="1" applyAlignment="1">
      <alignment horizontal="center" vertical="center" wrapText="1"/>
    </xf>
    <xf numFmtId="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3" fillId="2" borderId="4" xfId="3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1" fillId="2" borderId="4" xfId="3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9" fontId="15" fillId="5" borderId="4" xfId="4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 indent="1"/>
    </xf>
    <xf numFmtId="3" fontId="17" fillId="0" borderId="4" xfId="0" applyNumberFormat="1" applyFont="1" applyBorder="1" applyAlignment="1">
      <alignment horizontal="center" vertical="center" wrapText="1"/>
    </xf>
    <xf numFmtId="3" fontId="17" fillId="6" borderId="4" xfId="0" applyNumberFormat="1" applyFont="1" applyFill="1" applyBorder="1" applyAlignment="1">
      <alignment horizontal="center" vertical="center" wrapText="1"/>
    </xf>
    <xf numFmtId="9" fontId="17" fillId="0" borderId="4" xfId="4" applyFont="1" applyFill="1" applyBorder="1" applyAlignment="1">
      <alignment horizontal="center" vertical="center" wrapText="1"/>
    </xf>
    <xf numFmtId="0" fontId="17" fillId="0" borderId="4" xfId="0" applyFont="1" applyBorder="1"/>
    <xf numFmtId="0" fontId="18" fillId="0" borderId="4" xfId="0" applyFont="1" applyBorder="1" applyAlignment="1">
      <alignment vertical="top" wrapText="1"/>
    </xf>
    <xf numFmtId="167" fontId="17" fillId="0" borderId="4" xfId="1" applyNumberFormat="1" applyFont="1" applyFill="1" applyBorder="1" applyAlignment="1">
      <alignment horizontal="center" vertical="center" wrapText="1"/>
    </xf>
    <xf numFmtId="9" fontId="17" fillId="0" borderId="4" xfId="0" applyNumberFormat="1" applyFont="1" applyBorder="1" applyAlignment="1">
      <alignment horizontal="left" vertical="top" wrapText="1"/>
    </xf>
    <xf numFmtId="9" fontId="17" fillId="0" borderId="4" xfId="0" applyNumberFormat="1" applyFont="1" applyBorder="1" applyAlignment="1">
      <alignment horizontal="center" vertical="center" wrapText="1"/>
    </xf>
    <xf numFmtId="9" fontId="17" fillId="6" borderId="4" xfId="0" applyNumberFormat="1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0" fontId="17" fillId="0" borderId="4" xfId="0" applyNumberFormat="1" applyFont="1" applyBorder="1" applyAlignment="1">
      <alignment vertical="top" wrapText="1"/>
    </xf>
    <xf numFmtId="0" fontId="18" fillId="0" borderId="4" xfId="0" applyFont="1" applyBorder="1" applyAlignment="1">
      <alignment horizontal="left" vertical="top" wrapText="1" indent="1"/>
    </xf>
    <xf numFmtId="10" fontId="17" fillId="0" borderId="4" xfId="0" applyNumberFormat="1" applyFont="1" applyBorder="1" applyAlignment="1">
      <alignment horizontal="center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9" fontId="19" fillId="6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 indent="1"/>
    </xf>
    <xf numFmtId="0" fontId="17" fillId="6" borderId="4" xfId="0" applyFont="1" applyFill="1" applyBorder="1" applyAlignment="1">
      <alignment vertical="center" wrapText="1"/>
    </xf>
    <xf numFmtId="0" fontId="17" fillId="6" borderId="4" xfId="0" applyFont="1" applyFill="1" applyBorder="1"/>
    <xf numFmtId="0" fontId="18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9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9" fontId="1" fillId="2" borderId="4" xfId="4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 indent="1"/>
      <protection locked="0"/>
    </xf>
    <xf numFmtId="9" fontId="1" fillId="2" borderId="4" xfId="4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9" fontId="11" fillId="2" borderId="4" xfId="0" applyNumberFormat="1" applyFont="1" applyFill="1" applyBorder="1" applyAlignment="1">
      <alignment horizontal="center" vertical="center" wrapText="1"/>
    </xf>
    <xf numFmtId="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3" xfId="0" applyNumberFormat="1" applyFont="1" applyBorder="1" applyAlignment="1" applyProtection="1">
      <alignment horizontal="center" vertical="center" wrapText="1"/>
      <protection locked="0"/>
    </xf>
    <xf numFmtId="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6" xfId="0" applyNumberFormat="1" applyFont="1" applyBorder="1" applyAlignment="1">
      <alignment horizontal="center" vertical="center" wrapText="1"/>
    </xf>
    <xf numFmtId="9" fontId="11" fillId="2" borderId="17" xfId="0" applyNumberFormat="1" applyFont="1" applyFill="1" applyBorder="1" applyAlignment="1">
      <alignment horizontal="center" vertical="center" wrapText="1"/>
    </xf>
    <xf numFmtId="17" fontId="1" fillId="0" borderId="16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left" vertical="center" wrapText="1"/>
    </xf>
    <xf numFmtId="17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0" fontId="2" fillId="2" borderId="0" xfId="0" applyFont="1" applyFill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3" fillId="0" borderId="18" xfId="0" applyFont="1" applyBorder="1"/>
    <xf numFmtId="0" fontId="2" fillId="0" borderId="19" xfId="0" applyFont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/>
    <xf numFmtId="0" fontId="2" fillId="0" borderId="6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/>
    <xf numFmtId="9" fontId="11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 applyProtection="1">
      <alignment horizontal="left" vertical="center" wrapText="1"/>
      <protection locked="0"/>
    </xf>
    <xf numFmtId="0" fontId="1" fillId="3" borderId="21" xfId="0" applyFont="1" applyFill="1" applyBorder="1" applyAlignment="1" applyProtection="1">
      <alignment horizontal="justify" vertical="center" wrapText="1"/>
      <protection locked="0"/>
    </xf>
    <xf numFmtId="9" fontId="1" fillId="0" borderId="4" xfId="3" applyNumberFormat="1" applyBorder="1" applyAlignment="1" applyProtection="1">
      <alignment horizontal="left" vertical="center" wrapText="1"/>
      <protection locked="0"/>
    </xf>
    <xf numFmtId="0" fontId="1" fillId="0" borderId="4" xfId="3" applyBorder="1" applyAlignment="1" applyProtection="1">
      <alignment vertical="center" wrapText="1"/>
      <protection locked="0"/>
    </xf>
    <xf numFmtId="16" fontId="1" fillId="0" borderId="4" xfId="3" applyNumberFormat="1" applyBorder="1" applyAlignment="1" applyProtection="1">
      <alignment horizontal="center" vertical="center" wrapText="1"/>
      <protection locked="0"/>
    </xf>
    <xf numFmtId="9" fontId="1" fillId="0" borderId="4" xfId="4" applyFont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14" fontId="1" fillId="0" borderId="4" xfId="3" applyNumberForma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9" fontId="11" fillId="0" borderId="4" xfId="0" applyNumberFormat="1" applyFont="1" applyBorder="1" applyAlignment="1" applyProtection="1">
      <alignment horizontal="center" vertical="center" wrapText="1"/>
      <protection locked="0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9" fontId="16" fillId="6" borderId="4" xfId="0" applyNumberFormat="1" applyFont="1" applyFill="1" applyBorder="1" applyAlignment="1">
      <alignment horizontal="center" vertical="center" wrapText="1"/>
    </xf>
    <xf numFmtId="9" fontId="17" fillId="8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7" fillId="0" borderId="4" xfId="4" applyFont="1" applyBorder="1" applyAlignment="1">
      <alignment horizontal="center" vertical="center" wrapText="1"/>
    </xf>
    <xf numFmtId="9" fontId="1" fillId="0" borderId="3" xfId="3" applyNumberFormat="1" applyBorder="1" applyAlignment="1" applyProtection="1">
      <alignment horizontal="center" vertical="center" wrapText="1"/>
      <protection locked="0"/>
    </xf>
    <xf numFmtId="9" fontId="1" fillId="0" borderId="13" xfId="3" applyNumberFormat="1" applyBorder="1" applyAlignment="1" applyProtection="1">
      <alignment horizontal="center" vertical="center" wrapText="1"/>
      <protection locked="0"/>
    </xf>
    <xf numFmtId="0" fontId="1" fillId="0" borderId="13" xfId="3" applyBorder="1" applyAlignment="1" applyProtection="1">
      <alignment horizontal="center" vertical="center" wrapText="1"/>
      <protection locked="0"/>
    </xf>
    <xf numFmtId="0" fontId="1" fillId="0" borderId="18" xfId="3" applyBorder="1" applyAlignment="1" applyProtection="1">
      <alignment horizontal="center" vertical="center" wrapText="1"/>
      <protection locked="0"/>
    </xf>
    <xf numFmtId="9" fontId="1" fillId="6" borderId="3" xfId="3" applyNumberFormat="1" applyFill="1" applyBorder="1" applyAlignment="1" applyProtection="1">
      <alignment horizontal="center" vertical="center" wrapText="1"/>
      <protection locked="0"/>
    </xf>
    <xf numFmtId="0" fontId="1" fillId="0" borderId="3" xfId="3" applyBorder="1" applyAlignment="1" applyProtection="1">
      <alignment horizontal="center" vertical="center" wrapText="1"/>
      <protection locked="0"/>
    </xf>
    <xf numFmtId="1" fontId="1" fillId="6" borderId="3" xfId="3" applyNumberFormat="1" applyFill="1" applyBorder="1" applyAlignment="1" applyProtection="1">
      <alignment horizontal="center" vertical="center" wrapText="1"/>
      <protection locked="0"/>
    </xf>
    <xf numFmtId="0" fontId="1" fillId="0" borderId="3" xfId="3" applyBorder="1" applyAlignment="1" applyProtection="1">
      <alignment horizontal="left" vertical="center" wrapText="1"/>
      <protection locked="0"/>
    </xf>
    <xf numFmtId="0" fontId="1" fillId="0" borderId="13" xfId="3" applyBorder="1" applyAlignment="1" applyProtection="1">
      <alignment horizontal="left" vertical="center" wrapText="1"/>
      <protection locked="0"/>
    </xf>
    <xf numFmtId="17" fontId="1" fillId="0" borderId="4" xfId="3" applyNumberFormat="1" applyBorder="1" applyAlignment="1" applyProtection="1">
      <alignment horizontal="center" vertical="center" wrapText="1"/>
      <protection locked="0"/>
    </xf>
    <xf numFmtId="0" fontId="1" fillId="0" borderId="4" xfId="3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4" xfId="3" applyBorder="1" applyAlignment="1" applyProtection="1">
      <alignment horizontal="center" vertical="center" wrapText="1"/>
      <protection locked="0"/>
    </xf>
    <xf numFmtId="9" fontId="1" fillId="0" borderId="4" xfId="3" applyNumberFormat="1" applyBorder="1" applyAlignment="1" applyProtection="1">
      <alignment horizontal="center" vertical="center" wrapText="1"/>
      <protection locked="0"/>
    </xf>
    <xf numFmtId="166" fontId="1" fillId="0" borderId="3" xfId="3" applyNumberFormat="1" applyBorder="1" applyAlignment="1" applyProtection="1">
      <alignment horizontal="center" vertical="center" wrapText="1"/>
      <protection locked="0"/>
    </xf>
    <xf numFmtId="0" fontId="1" fillId="0" borderId="3" xfId="3" applyBorder="1" applyAlignment="1">
      <alignment horizontal="center" vertical="center" wrapText="1"/>
    </xf>
    <xf numFmtId="0" fontId="1" fillId="0" borderId="14" xfId="3" applyBorder="1" applyAlignment="1" applyProtection="1">
      <alignment horizontal="center" vertical="center" wrapText="1"/>
      <protection locked="0"/>
    </xf>
    <xf numFmtId="9" fontId="1" fillId="6" borderId="13" xfId="3" applyNumberForma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left" vertical="center" wrapText="1"/>
    </xf>
    <xf numFmtId="1" fontId="1" fillId="9" borderId="3" xfId="3" applyNumberForma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66" fontId="1" fillId="0" borderId="4" xfId="3" applyNumberForma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>
      <alignment horizontal="center" vertical="center"/>
    </xf>
    <xf numFmtId="0" fontId="1" fillId="0" borderId="4" xfId="3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1" fillId="0" borderId="3" xfId="3" applyNumberForma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166" fontId="4" fillId="0" borderId="4" xfId="3" applyNumberFormat="1" applyFont="1" applyBorder="1" applyAlignment="1" applyProtection="1">
      <alignment horizontal="center" vertical="center" wrapText="1"/>
      <protection locked="0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9" fontId="11" fillId="6" borderId="4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" fillId="0" borderId="13" xfId="3" applyBorder="1" applyAlignment="1">
      <alignment horizontal="center" vertical="center" wrapText="1"/>
    </xf>
    <xf numFmtId="166" fontId="1" fillId="0" borderId="13" xfId="3" applyNumberForma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9" fontId="1" fillId="6" borderId="4" xfId="0" applyNumberFormat="1" applyFont="1" applyFill="1" applyBorder="1" applyAlignment="1">
      <alignment horizontal="center" vertical="center"/>
    </xf>
    <xf numFmtId="9" fontId="1" fillId="0" borderId="4" xfId="3" applyNumberFormat="1" applyBorder="1" applyAlignment="1" applyProtection="1">
      <alignment horizontal="center" vertical="center" wrapText="1"/>
      <protection locked="0"/>
    </xf>
    <xf numFmtId="166" fontId="1" fillId="0" borderId="18" xfId="3" applyNumberFormat="1" applyBorder="1" applyAlignment="1" applyProtection="1">
      <alignment horizontal="center" vertical="center" wrapText="1"/>
      <protection locked="0"/>
    </xf>
    <xf numFmtId="1" fontId="11" fillId="0" borderId="4" xfId="4" applyNumberFormat="1" applyFont="1" applyFill="1" applyBorder="1" applyAlignment="1">
      <alignment horizontal="center" vertical="center" wrapText="1"/>
    </xf>
    <xf numFmtId="9" fontId="1" fillId="6" borderId="4" xfId="3" applyNumberFormat="1" applyFill="1" applyBorder="1" applyAlignment="1" applyProtection="1">
      <alignment horizontal="center" vertical="center" wrapText="1"/>
      <protection locked="0"/>
    </xf>
    <xf numFmtId="0" fontId="1" fillId="6" borderId="4" xfId="3" applyFill="1" applyBorder="1" applyAlignment="1" applyProtection="1">
      <alignment horizontal="center" vertical="center" wrapText="1"/>
      <protection locked="0"/>
    </xf>
    <xf numFmtId="0" fontId="1" fillId="0" borderId="4" xfId="3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172" fontId="11" fillId="2" borderId="4" xfId="0" applyNumberFormat="1" applyFont="1" applyFill="1" applyBorder="1" applyAlignment="1">
      <alignment horizontal="center" vertical="center" wrapText="1"/>
    </xf>
    <xf numFmtId="9" fontId="1" fillId="0" borderId="3" xfId="3" applyNumberFormat="1" applyBorder="1" applyAlignment="1" applyProtection="1">
      <alignment horizontal="center" vertical="center" wrapText="1"/>
      <protection locked="0"/>
    </xf>
    <xf numFmtId="9" fontId="1" fillId="0" borderId="13" xfId="3" applyNumberFormat="1" applyBorder="1" applyAlignment="1" applyProtection="1">
      <alignment horizontal="center" vertical="center" wrapText="1"/>
      <protection locked="0"/>
    </xf>
    <xf numFmtId="9" fontId="1" fillId="6" borderId="13" xfId="3" applyNumberFormat="1" applyFill="1" applyBorder="1" applyAlignment="1" applyProtection="1">
      <alignment horizontal="center" vertical="center" wrapText="1"/>
      <protection locked="0"/>
    </xf>
    <xf numFmtId="9" fontId="11" fillId="9" borderId="3" xfId="4" applyFont="1" applyFill="1" applyBorder="1" applyAlignment="1">
      <alignment horizontal="center" vertical="center" wrapText="1"/>
    </xf>
    <xf numFmtId="9" fontId="11" fillId="9" borderId="13" xfId="4" applyFont="1" applyFill="1" applyBorder="1" applyAlignment="1">
      <alignment horizontal="center" vertical="center" wrapText="1"/>
    </xf>
    <xf numFmtId="9" fontId="1" fillId="9" borderId="3" xfId="4" applyFill="1" applyBorder="1" applyAlignment="1" applyProtection="1">
      <alignment horizontal="center" vertical="center" wrapText="1"/>
      <protection locked="0"/>
    </xf>
    <xf numFmtId="9" fontId="1" fillId="9" borderId="13" xfId="4" applyFill="1" applyBorder="1" applyAlignment="1" applyProtection="1">
      <alignment horizontal="center" vertical="center" wrapText="1"/>
      <protection locked="0"/>
    </xf>
    <xf numFmtId="166" fontId="1" fillId="0" borderId="4" xfId="0" applyNumberFormat="1" applyFont="1" applyBorder="1" applyAlignment="1" applyProtection="1">
      <alignment horizontal="center" vertical="center" wrapText="1"/>
      <protection locked="0"/>
    </xf>
    <xf numFmtId="9" fontId="1" fillId="0" borderId="13" xfId="3" applyNumberFormat="1" applyBorder="1" applyAlignment="1" applyProtection="1">
      <alignment horizontal="left" vertical="center" wrapText="1"/>
      <protection locked="0"/>
    </xf>
    <xf numFmtId="0" fontId="1" fillId="0" borderId="13" xfId="3" applyBorder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3" applyBorder="1" applyAlignment="1" applyProtection="1">
      <alignment horizontal="center" vertical="center" wrapText="1"/>
      <protection locked="0"/>
    </xf>
    <xf numFmtId="0" fontId="1" fillId="6" borderId="3" xfId="3" applyFill="1" applyBorder="1" applyAlignment="1" applyProtection="1">
      <alignment horizontal="center" vertical="center" wrapText="1"/>
      <protection locked="0"/>
    </xf>
    <xf numFmtId="0" fontId="1" fillId="0" borderId="3" xfId="3" applyBorder="1" applyAlignment="1" applyProtection="1">
      <alignment horizontal="left" vertical="center" wrapText="1"/>
      <protection locked="0"/>
    </xf>
    <xf numFmtId="0" fontId="1" fillId="0" borderId="13" xfId="3" applyBorder="1" applyAlignment="1" applyProtection="1">
      <alignment horizontal="left" vertical="center" wrapText="1"/>
      <protection locked="0"/>
    </xf>
    <xf numFmtId="0" fontId="1" fillId="0" borderId="3" xfId="3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3" applyBorder="1" applyAlignment="1" applyProtection="1">
      <alignment horizontal="left" vertical="center" wrapText="1"/>
      <protection locked="0"/>
    </xf>
    <xf numFmtId="17" fontId="1" fillId="0" borderId="4" xfId="3" applyNumberFormat="1" applyBorder="1" applyAlignment="1" applyProtection="1">
      <alignment horizontal="center" vertical="center" wrapText="1"/>
      <protection locked="0"/>
    </xf>
    <xf numFmtId="9" fontId="11" fillId="0" borderId="4" xfId="4" applyFont="1" applyBorder="1" applyAlignment="1">
      <alignment horizontal="center" vertical="center" wrapText="1"/>
    </xf>
    <xf numFmtId="172" fontId="1" fillId="0" borderId="4" xfId="5" applyNumberFormat="1" applyFont="1" applyBorder="1" applyAlignment="1" applyProtection="1">
      <alignment horizontal="center" vertical="center" wrapText="1"/>
      <protection locked="0"/>
    </xf>
    <xf numFmtId="9" fontId="1" fillId="0" borderId="3" xfId="4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" fontId="1" fillId="0" borderId="4" xfId="3" applyNumberFormat="1" applyBorder="1" applyAlignment="1">
      <alignment horizontal="center" vertical="center" wrapText="1"/>
    </xf>
    <xf numFmtId="1" fontId="1" fillId="6" borderId="3" xfId="3" applyNumberFormat="1" applyFill="1" applyBorder="1" applyAlignment="1" applyProtection="1">
      <alignment horizontal="center" vertical="center" wrapText="1"/>
      <protection locked="0"/>
    </xf>
    <xf numFmtId="1" fontId="1" fillId="0" borderId="13" xfId="1" applyNumberFormat="1" applyFont="1" applyBorder="1" applyAlignment="1" applyProtection="1">
      <alignment horizontal="center" vertical="center" wrapText="1"/>
      <protection locked="0"/>
    </xf>
    <xf numFmtId="1" fontId="1" fillId="6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/>
    </xf>
    <xf numFmtId="9" fontId="1" fillId="0" borderId="3" xfId="0" applyNumberFormat="1" applyFont="1" applyBorder="1" applyAlignment="1" applyProtection="1">
      <alignment horizontal="center" vertical="center" wrapText="1"/>
      <protection locked="0"/>
    </xf>
    <xf numFmtId="9" fontId="1" fillId="0" borderId="13" xfId="0" applyNumberFormat="1" applyFont="1" applyBorder="1" applyAlignment="1" applyProtection="1">
      <alignment horizontal="center" vertical="center" wrapText="1"/>
      <protection locked="0"/>
    </xf>
    <xf numFmtId="9" fontId="1" fillId="0" borderId="11" xfId="0" applyNumberFormat="1" applyFont="1" applyBorder="1" applyAlignment="1" applyProtection="1">
      <alignment horizontal="center" vertical="center" wrapText="1"/>
      <protection locked="0"/>
    </xf>
    <xf numFmtId="9" fontId="11" fillId="0" borderId="22" xfId="0" applyNumberFormat="1" applyFont="1" applyBorder="1" applyAlignment="1">
      <alignment horizontal="center" vertical="center" wrapText="1"/>
    </xf>
    <xf numFmtId="9" fontId="11" fillId="0" borderId="23" xfId="0" applyNumberFormat="1" applyFont="1" applyBorder="1" applyAlignment="1">
      <alignment horizontal="center"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1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166" fontId="13" fillId="2" borderId="3" xfId="3" applyNumberFormat="1" applyFont="1" applyFill="1" applyBorder="1" applyAlignment="1" applyProtection="1">
      <alignment horizontal="center" vertical="center" wrapText="1"/>
      <protection locked="0"/>
    </xf>
    <xf numFmtId="166" fontId="13" fillId="2" borderId="11" xfId="3" applyNumberFormat="1" applyFont="1" applyFill="1" applyBorder="1" applyAlignment="1" applyProtection="1">
      <alignment horizontal="center" vertical="center" wrapText="1"/>
      <protection locked="0"/>
    </xf>
    <xf numFmtId="166" fontId="13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3" xfId="3" applyFont="1" applyFill="1" applyBorder="1" applyAlignment="1" applyProtection="1">
      <alignment horizontal="center" vertical="center" wrapText="1"/>
      <protection locked="0"/>
    </xf>
    <xf numFmtId="0" fontId="13" fillId="2" borderId="11" xfId="3" applyFont="1" applyFill="1" applyBorder="1" applyAlignment="1" applyProtection="1">
      <alignment horizontal="center" vertical="center" wrapText="1"/>
      <protection locked="0"/>
    </xf>
    <xf numFmtId="0" fontId="13" fillId="2" borderId="13" xfId="3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3" fillId="2" borderId="4" xfId="3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3" fillId="0" borderId="3" xfId="3" applyFont="1" applyBorder="1" applyAlignment="1" applyProtection="1">
      <alignment horizontal="center" vertical="center" wrapText="1"/>
      <protection locked="0"/>
    </xf>
    <xf numFmtId="0" fontId="13" fillId="0" borderId="11" xfId="3" applyFont="1" applyBorder="1" applyAlignment="1" applyProtection="1">
      <alignment horizontal="center" vertical="center" wrapText="1"/>
      <protection locked="0"/>
    </xf>
    <xf numFmtId="0" fontId="13" fillId="0" borderId="13" xfId="3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1" fillId="0" borderId="3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4" xfId="3" applyFont="1" applyFill="1" applyBorder="1" applyAlignment="1" applyProtection="1">
      <alignment horizontal="center" vertical="center" wrapText="1"/>
      <protection locked="0"/>
    </xf>
    <xf numFmtId="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1" xfId="3" applyFont="1" applyFill="1" applyBorder="1" applyAlignment="1" applyProtection="1">
      <alignment horizontal="center" vertical="center" wrapText="1"/>
      <protection locked="0"/>
    </xf>
    <xf numFmtId="0" fontId="11" fillId="2" borderId="13" xfId="3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2" borderId="4" xfId="3" applyFont="1" applyFill="1" applyBorder="1" applyAlignment="1" applyProtection="1">
      <alignment horizontal="center" vertical="center" wrapText="1"/>
      <protection locked="0"/>
    </xf>
    <xf numFmtId="165" fontId="4" fillId="0" borderId="3" xfId="1" applyFont="1" applyFill="1" applyBorder="1" applyAlignment="1" applyProtection="1">
      <alignment horizontal="center" vertical="center" wrapText="1"/>
      <protection locked="0"/>
    </xf>
    <xf numFmtId="165" fontId="4" fillId="0" borderId="11" xfId="1" applyFont="1" applyFill="1" applyBorder="1" applyAlignment="1" applyProtection="1">
      <alignment horizontal="center" vertical="center" wrapText="1"/>
      <protection locked="0"/>
    </xf>
    <xf numFmtId="165" fontId="4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3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9" fontId="1" fillId="0" borderId="3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166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top" wrapText="1" indent="1"/>
    </xf>
    <xf numFmtId="0" fontId="15" fillId="5" borderId="4" xfId="0" applyFont="1" applyFill="1" applyBorder="1" applyAlignment="1">
      <alignment horizontal="center" vertical="top"/>
    </xf>
    <xf numFmtId="0" fontId="15" fillId="5" borderId="4" xfId="0" applyFont="1" applyFill="1" applyBorder="1" applyAlignment="1">
      <alignment horizontal="center" vertical="top" wrapText="1"/>
    </xf>
    <xf numFmtId="0" fontId="1" fillId="0" borderId="4" xfId="3" applyFill="1" applyBorder="1" applyAlignment="1">
      <alignment horizontal="center" vertical="center" wrapText="1"/>
    </xf>
    <xf numFmtId="166" fontId="1" fillId="0" borderId="4" xfId="3" applyNumberFormat="1" applyFill="1" applyBorder="1" applyAlignment="1" applyProtection="1">
      <alignment horizontal="center" vertical="center" wrapText="1"/>
      <protection locked="0"/>
    </xf>
    <xf numFmtId="0" fontId="1" fillId="0" borderId="4" xfId="3" applyFill="1" applyBorder="1" applyAlignment="1" applyProtection="1">
      <alignment horizontal="left" vertical="center" wrapText="1"/>
      <protection locked="0"/>
    </xf>
    <xf numFmtId="0" fontId="1" fillId="0" borderId="13" xfId="3" applyFill="1" applyBorder="1" applyAlignment="1">
      <alignment horizontal="center" vertical="center" wrapText="1"/>
    </xf>
    <xf numFmtId="166" fontId="1" fillId="0" borderId="13" xfId="3" applyNumberFormat="1" applyFill="1" applyBorder="1" applyAlignment="1" applyProtection="1">
      <alignment horizontal="center" vertical="center" wrapText="1"/>
      <protection locked="0"/>
    </xf>
    <xf numFmtId="0" fontId="1" fillId="0" borderId="4" xfId="3" applyFill="1" applyBorder="1" applyAlignment="1" applyProtection="1">
      <alignment horizontal="left" vertical="center" wrapText="1"/>
      <protection locked="0"/>
    </xf>
    <xf numFmtId="16" fontId="1" fillId="0" borderId="4" xfId="3" applyNumberForma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11" fillId="9" borderId="4" xfId="4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" fillId="0" borderId="4" xfId="0" applyFont="1" applyBorder="1"/>
    <xf numFmtId="170" fontId="11" fillId="0" borderId="4" xfId="0" applyNumberFormat="1" applyFont="1" applyBorder="1" applyAlignment="1">
      <alignment horizontal="center" vertical="center" wrapText="1"/>
    </xf>
    <xf numFmtId="171" fontId="1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4" xfId="6" applyNumberFormat="1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 wrapText="1"/>
    </xf>
    <xf numFmtId="168" fontId="11" fillId="7" borderId="4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71" fontId="11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9" fontId="1" fillId="9" borderId="4" xfId="4" applyFill="1" applyBorder="1" applyAlignment="1" applyProtection="1">
      <alignment horizontal="center" vertical="center" wrapText="1"/>
      <protection locked="0"/>
    </xf>
    <xf numFmtId="172" fontId="1" fillId="0" borderId="4" xfId="3" applyNumberFormat="1" applyBorder="1" applyAlignment="1" applyProtection="1">
      <alignment horizontal="center" vertical="center" wrapText="1"/>
      <protection locked="0"/>
    </xf>
    <xf numFmtId="9" fontId="1" fillId="0" borderId="4" xfId="3" applyNumberFormat="1" applyBorder="1" applyAlignment="1" applyProtection="1">
      <alignment horizontal="left" vertical="center" wrapText="1"/>
      <protection locked="0"/>
    </xf>
    <xf numFmtId="173" fontId="1" fillId="0" borderId="4" xfId="5" applyFont="1" applyBorder="1" applyAlignment="1" applyProtection="1">
      <alignment horizontal="center" vertical="center" wrapText="1"/>
      <protection locked="0"/>
    </xf>
    <xf numFmtId="168" fontId="14" fillId="7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/>
    </xf>
    <xf numFmtId="9" fontId="1" fillId="9" borderId="4" xfId="4" applyFont="1" applyFill="1" applyBorder="1" applyAlignment="1">
      <alignment horizontal="center"/>
    </xf>
    <xf numFmtId="9" fontId="1" fillId="6" borderId="4" xfId="4" applyFont="1" applyFill="1" applyBorder="1" applyAlignment="1" applyProtection="1">
      <alignment horizontal="center" vertical="center" wrapText="1"/>
      <protection locked="0"/>
    </xf>
    <xf numFmtId="9" fontId="1" fillId="0" borderId="4" xfId="4" applyFont="1" applyBorder="1" applyAlignment="1" applyProtection="1">
      <alignment horizontal="center" vertical="center" wrapText="1"/>
      <protection locked="0"/>
    </xf>
    <xf numFmtId="9" fontId="1" fillId="0" borderId="4" xfId="4" applyBorder="1" applyAlignment="1" applyProtection="1">
      <alignment horizontal="center" vertical="center" wrapText="1"/>
      <protection locked="0"/>
    </xf>
    <xf numFmtId="16" fontId="1" fillId="0" borderId="4" xfId="0" applyNumberFormat="1" applyFont="1" applyBorder="1" applyAlignment="1" applyProtection="1">
      <alignment horizontal="center" vertical="center" wrapText="1"/>
      <protection locked="0"/>
    </xf>
    <xf numFmtId="1" fontId="1" fillId="6" borderId="4" xfId="3" applyNumberFormat="1" applyFill="1" applyBorder="1" applyAlignment="1" applyProtection="1">
      <alignment horizontal="center" vertical="center" wrapText="1"/>
      <protection locked="0"/>
    </xf>
    <xf numFmtId="6" fontId="1" fillId="0" borderId="4" xfId="3" applyNumberFormat="1" applyBorder="1" applyAlignment="1" applyProtection="1">
      <alignment horizontal="center" vertical="center" wrapText="1"/>
      <protection locked="0"/>
    </xf>
    <xf numFmtId="1" fontId="1" fillId="0" borderId="4" xfId="1" applyNumberFormat="1" applyFont="1" applyBorder="1" applyAlignment="1" applyProtection="1">
      <alignment horizontal="center" vertical="center" wrapText="1"/>
      <protection locked="0"/>
    </xf>
    <xf numFmtId="1" fontId="1" fillId="6" borderId="4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14" fontId="1" fillId="0" borderId="18" xfId="3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3" fontId="11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1" fillId="7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1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68" fontId="2" fillId="3" borderId="19" xfId="0" applyNumberFormat="1" applyFont="1" applyFill="1" applyBorder="1" applyAlignment="1" applyProtection="1">
      <alignment horizontal="justify" vertical="center" wrapText="1"/>
      <protection locked="0"/>
    </xf>
    <xf numFmtId="168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9" xfId="0" applyFont="1" applyFill="1" applyBorder="1" applyAlignment="1" applyProtection="1">
      <alignment horizontal="righ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166" fontId="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9" fontId="11" fillId="6" borderId="3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172" fontId="11" fillId="2" borderId="3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" fillId="0" borderId="13" xfId="3" applyFill="1" applyBorder="1" applyAlignment="1" applyProtection="1">
      <alignment horizontal="left" vertical="center" wrapText="1"/>
      <protection locked="0"/>
    </xf>
    <xf numFmtId="168" fontId="1" fillId="0" borderId="13" xfId="0" applyNumberFormat="1" applyFont="1" applyBorder="1" applyAlignment="1" applyProtection="1">
      <alignment horizontal="center" vertical="center" wrapText="1"/>
      <protection locked="0"/>
    </xf>
    <xf numFmtId="172" fontId="1" fillId="0" borderId="13" xfId="3" applyNumberFormat="1" applyBorder="1" applyAlignment="1" applyProtection="1">
      <alignment horizontal="center" vertical="center" wrapText="1"/>
      <protection locked="0"/>
    </xf>
    <xf numFmtId="17" fontId="1" fillId="0" borderId="13" xfId="3" applyNumberForma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168" fontId="1" fillId="3" borderId="19" xfId="0" applyNumberFormat="1" applyFont="1" applyFill="1" applyBorder="1" applyAlignment="1" applyProtection="1">
      <alignment horizontal="left" vertical="center" wrapText="1"/>
      <protection locked="0"/>
    </xf>
    <xf numFmtId="168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169" fontId="1" fillId="3" borderId="19" xfId="0" applyNumberFormat="1" applyFont="1" applyFill="1" applyBorder="1" applyAlignment="1" applyProtection="1">
      <alignment horizontal="right" vertical="center" wrapText="1"/>
      <protection locked="0"/>
    </xf>
    <xf numFmtId="169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righ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172" fontId="1" fillId="0" borderId="3" xfId="3" applyNumberFormat="1" applyBorder="1" applyAlignment="1" applyProtection="1">
      <alignment horizontal="center" vertical="center" wrapText="1"/>
      <protection locked="0"/>
    </xf>
    <xf numFmtId="16" fontId="1" fillId="0" borderId="3" xfId="3" applyNumberFormat="1" applyBorder="1" applyAlignment="1" applyProtection="1">
      <alignment horizontal="center" vertical="center" wrapText="1"/>
      <protection locked="0"/>
    </xf>
    <xf numFmtId="0" fontId="1" fillId="0" borderId="3" xfId="3" applyFill="1" applyBorder="1" applyAlignment="1" applyProtection="1">
      <alignment horizontal="center" vertical="center" wrapText="1"/>
      <protection locked="0"/>
    </xf>
    <xf numFmtId="1" fontId="1" fillId="0" borderId="13" xfId="3" applyNumberFormat="1" applyBorder="1" applyAlignment="1">
      <alignment horizontal="center" vertical="center" wrapText="1"/>
    </xf>
    <xf numFmtId="17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3" xfId="3" applyNumberFormat="1" applyBorder="1" applyAlignment="1">
      <alignment horizontal="center" vertical="center" wrapText="1"/>
    </xf>
    <xf numFmtId="0" fontId="1" fillId="0" borderId="3" xfId="3" applyBorder="1" applyAlignment="1" applyProtection="1">
      <alignment vertical="center" wrapText="1"/>
      <protection locked="0"/>
    </xf>
    <xf numFmtId="166" fontId="1" fillId="0" borderId="13" xfId="3" applyNumberFormat="1" applyFill="1" applyBorder="1" applyAlignment="1">
      <alignment horizontal="center" vertical="center" wrapText="1"/>
    </xf>
    <xf numFmtId="1" fontId="1" fillId="0" borderId="13" xfId="3" applyNumberFormat="1" applyBorder="1" applyAlignment="1" applyProtection="1">
      <alignment horizontal="center" vertical="center" wrapText="1"/>
      <protection locked="0"/>
    </xf>
    <xf numFmtId="1" fontId="1" fillId="9" borderId="13" xfId="3" applyNumberFormat="1" applyFill="1" applyBorder="1" applyAlignment="1" applyProtection="1">
      <alignment horizontal="center" vertical="center" wrapText="1"/>
      <protection locked="0"/>
    </xf>
    <xf numFmtId="0" fontId="1" fillId="0" borderId="13" xfId="3" applyBorder="1" applyAlignment="1" applyProtection="1">
      <alignment vertical="center" wrapText="1"/>
      <protection locked="0"/>
    </xf>
    <xf numFmtId="6" fontId="1" fillId="0" borderId="3" xfId="3" applyNumberFormat="1" applyBorder="1" applyAlignment="1" applyProtection="1">
      <alignment horizontal="center" vertical="center" wrapText="1"/>
      <protection locked="0"/>
    </xf>
    <xf numFmtId="14" fontId="1" fillId="0" borderId="3" xfId="3" applyNumberFormat="1" applyBorder="1" applyAlignment="1" applyProtection="1">
      <alignment horizontal="center" vertical="center" wrapText="1"/>
      <protection locked="0"/>
    </xf>
    <xf numFmtId="14" fontId="1" fillId="0" borderId="20" xfId="3" applyNumberFormat="1" applyBorder="1" applyAlignment="1" applyProtection="1">
      <alignment horizontal="center" vertical="center" wrapText="1"/>
      <protection locked="0"/>
    </xf>
    <xf numFmtId="168" fontId="1" fillId="3" borderId="19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3" xfId="6" applyNumberFormat="1" applyFont="1" applyBorder="1" applyAlignment="1" applyProtection="1">
      <alignment horizontal="center" vertical="center" wrapText="1"/>
      <protection locked="0"/>
    </xf>
    <xf numFmtId="9" fontId="1" fillId="0" borderId="3" xfId="4" applyFont="1" applyBorder="1" applyAlignment="1" applyProtection="1">
      <alignment horizontal="center" vertical="center" wrapText="1"/>
      <protection locked="0"/>
    </xf>
    <xf numFmtId="172" fontId="22" fillId="0" borderId="4" xfId="3" applyNumberFormat="1" applyFont="1" applyFill="1" applyBorder="1" applyAlignment="1" applyProtection="1">
      <alignment horizontal="center" vertical="center" wrapText="1"/>
      <protection locked="0"/>
    </xf>
    <xf numFmtId="17" fontId="22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3" applyFont="1" applyFill="1" applyBorder="1" applyAlignment="1" applyProtection="1">
      <alignment horizontal="left" vertical="center" wrapText="1"/>
      <protection locked="0"/>
    </xf>
    <xf numFmtId="16" fontId="22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7">
    <cellStyle name="Millares" xfId="1" builtinId="3"/>
    <cellStyle name="Millares [0]" xfId="6" builtinId="6"/>
    <cellStyle name="Moneda [0] 2" xfId="5"/>
    <cellStyle name="Moneda [0] 3" xfId="2"/>
    <cellStyle name="Normal" xfId="0" builtinId="0"/>
    <cellStyle name="Normal 2 2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</xdr:colOff>
      <xdr:row>4</xdr:row>
      <xdr:rowOff>0</xdr:rowOff>
    </xdr:from>
    <xdr:to>
      <xdr:col>17</xdr:col>
      <xdr:colOff>12839</xdr:colOff>
      <xdr:row>5</xdr:row>
      <xdr:rowOff>0</xdr:rowOff>
    </xdr:to>
    <xdr:sp macro="" textlink="">
      <xdr:nvSpPr>
        <xdr:cNvPr id="2" name="Texto 3">
          <a:extLst>
            <a:ext uri="{FF2B5EF4-FFF2-40B4-BE49-F238E27FC236}">
              <a16:creationId xmlns:a16="http://schemas.microsoft.com/office/drawing/2014/main" id="{8EADB583-FCB5-4FC0-9941-C6E2D1FA9660}"/>
            </a:ext>
          </a:extLst>
        </xdr:cNvPr>
        <xdr:cNvSpPr txBox="1">
          <a:spLocks noChangeArrowheads="1"/>
        </xdr:cNvSpPr>
      </xdr:nvSpPr>
      <xdr:spPr bwMode="auto">
        <a:xfrm>
          <a:off x="21047075" y="1181100"/>
          <a:ext cx="57798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0</xdr:colOff>
      <xdr:row>0</xdr:row>
      <xdr:rowOff>6350</xdr:rowOff>
    </xdr:from>
    <xdr:to>
      <xdr:col>15</xdr:col>
      <xdr:colOff>212082</xdr:colOff>
      <xdr:row>5</xdr:row>
      <xdr:rowOff>16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DD329D6E-730B-4D03-8DE8-F9F3F396A0DF}"/>
            </a:ext>
          </a:extLst>
        </xdr:cNvPr>
        <xdr:cNvSpPr txBox="1">
          <a:spLocks noChangeArrowheads="1"/>
        </xdr:cNvSpPr>
      </xdr:nvSpPr>
      <xdr:spPr bwMode="auto">
        <a:xfrm>
          <a:off x="16802100" y="6350"/>
          <a:ext cx="212082" cy="1660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44450</xdr:colOff>
      <xdr:row>4</xdr:row>
      <xdr:rowOff>0</xdr:rowOff>
    </xdr:from>
    <xdr:to>
      <xdr:col>17</xdr:col>
      <xdr:colOff>12839</xdr:colOff>
      <xdr:row>5</xdr:row>
      <xdr:rowOff>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9C95AEAD-20C7-4B04-8BBE-FB775235C763}"/>
            </a:ext>
          </a:extLst>
        </xdr:cNvPr>
        <xdr:cNvSpPr txBox="1">
          <a:spLocks noChangeArrowheads="1"/>
        </xdr:cNvSpPr>
      </xdr:nvSpPr>
      <xdr:spPr bwMode="auto">
        <a:xfrm>
          <a:off x="21047075" y="1181100"/>
          <a:ext cx="57798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0</xdr:colOff>
      <xdr:row>0</xdr:row>
      <xdr:rowOff>6350</xdr:rowOff>
    </xdr:from>
    <xdr:to>
      <xdr:col>15</xdr:col>
      <xdr:colOff>212082</xdr:colOff>
      <xdr:row>5</xdr:row>
      <xdr:rowOff>16</xdr:rowOff>
    </xdr:to>
    <xdr:sp macro="" textlink="">
      <xdr:nvSpPr>
        <xdr:cNvPr id="5" name="Texto 3">
          <a:extLst>
            <a:ext uri="{FF2B5EF4-FFF2-40B4-BE49-F238E27FC236}">
              <a16:creationId xmlns:a16="http://schemas.microsoft.com/office/drawing/2014/main" id="{B57E2643-217E-47A9-BDFE-539A60BF5DA7}"/>
            </a:ext>
          </a:extLst>
        </xdr:cNvPr>
        <xdr:cNvSpPr txBox="1">
          <a:spLocks noChangeArrowheads="1"/>
        </xdr:cNvSpPr>
      </xdr:nvSpPr>
      <xdr:spPr bwMode="auto">
        <a:xfrm>
          <a:off x="16802100" y="6350"/>
          <a:ext cx="212082" cy="1660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ES" sz="11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266700</xdr:colOff>
      <xdr:row>1</xdr:row>
      <xdr:rowOff>50800</xdr:rowOff>
    </xdr:from>
    <xdr:to>
      <xdr:col>2</xdr:col>
      <xdr:colOff>1409700</xdr:colOff>
      <xdr:row>4</xdr:row>
      <xdr:rowOff>368300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A7119BE5-1059-4B33-8359-FA7C17D5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98450"/>
          <a:ext cx="28765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2</xdr:row>
      <xdr:rowOff>12700</xdr:rowOff>
    </xdr:from>
    <xdr:to>
      <xdr:col>1</xdr:col>
      <xdr:colOff>3378200</xdr:colOff>
      <xdr:row>5</xdr:row>
      <xdr:rowOff>215900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3AE71E2-868C-489A-8AA7-B6D26336C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5" y="479425"/>
          <a:ext cx="31242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8"/>
  <sheetViews>
    <sheetView tabSelected="1" zoomScale="70" zoomScaleNormal="70" workbookViewId="0">
      <selection activeCell="G77" sqref="G77"/>
    </sheetView>
  </sheetViews>
  <sheetFormatPr baseColWidth="10" defaultColWidth="11.42578125" defaultRowHeight="16.5" x14ac:dyDescent="0.3"/>
  <cols>
    <col min="1" max="1" width="2.7109375" style="136" customWidth="1"/>
    <col min="2" max="2" width="26" style="136" customWidth="1"/>
    <col min="3" max="3" width="41.7109375" style="136" customWidth="1"/>
    <col min="4" max="4" width="22.42578125" style="172" customWidth="1"/>
    <col min="5" max="5" width="32.7109375" style="172" customWidth="1"/>
    <col min="6" max="6" width="26.85546875" style="172" customWidth="1"/>
    <col min="7" max="7" width="43.42578125" style="136" customWidth="1"/>
    <col min="8" max="8" width="19.85546875" style="172" customWidth="1"/>
    <col min="9" max="9" width="18.140625" style="136" hidden="1" customWidth="1"/>
    <col min="10" max="10" width="18.140625" style="136" customWidth="1"/>
    <col min="11" max="12" width="18.140625" style="136" hidden="1" customWidth="1"/>
    <col min="13" max="14" width="18.140625" style="136" customWidth="1"/>
    <col min="15" max="15" width="19.7109375" style="136" hidden="1" customWidth="1"/>
    <col min="16" max="16" width="63" style="136" customWidth="1"/>
    <col min="17" max="17" width="9.140625" style="172" customWidth="1"/>
    <col min="18" max="18" width="10" style="172" customWidth="1"/>
    <col min="19" max="19" width="15.85546875" style="172" customWidth="1"/>
    <col min="20" max="20" width="20" style="172" customWidth="1"/>
    <col min="21" max="21" width="30.42578125" style="1" customWidth="1"/>
    <col min="22" max="22" width="29.42578125" style="136" customWidth="1"/>
    <col min="23" max="23" width="8.42578125" style="136" customWidth="1"/>
    <col min="24" max="16384" width="11.42578125" style="136"/>
  </cols>
  <sheetData>
    <row r="1" spans="1:23" ht="20.100000000000001" customHeight="1" thickTop="1" x14ac:dyDescent="0.3">
      <c r="A1" s="131"/>
      <c r="B1" s="132"/>
      <c r="C1" s="132"/>
      <c r="D1" s="133"/>
      <c r="E1" s="133"/>
      <c r="F1" s="133"/>
      <c r="G1" s="132"/>
      <c r="H1" s="133"/>
      <c r="I1" s="132"/>
      <c r="J1" s="132"/>
      <c r="K1" s="132"/>
      <c r="L1" s="132"/>
      <c r="M1" s="132"/>
      <c r="N1" s="132"/>
      <c r="O1" s="132"/>
      <c r="P1" s="132"/>
      <c r="Q1" s="133"/>
      <c r="R1" s="133"/>
      <c r="S1" s="133"/>
      <c r="T1" s="133"/>
      <c r="U1" s="134"/>
      <c r="V1" s="135"/>
    </row>
    <row r="2" spans="1:23" s="1" customFormat="1" ht="30.75" customHeight="1" x14ac:dyDescent="0.3">
      <c r="A2" s="137"/>
      <c r="B2" s="215" t="s">
        <v>284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138"/>
    </row>
    <row r="3" spans="1:23" ht="26.25" customHeight="1" x14ac:dyDescent="0.3">
      <c r="A3" s="137"/>
      <c r="B3" s="216" t="s">
        <v>285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138"/>
    </row>
    <row r="4" spans="1:23" ht="16.5" customHeight="1" x14ac:dyDescent="0.3">
      <c r="A4" s="137"/>
      <c r="B4" s="139"/>
      <c r="C4" s="139"/>
      <c r="D4" s="140"/>
      <c r="E4" s="140"/>
      <c r="F4" s="140"/>
      <c r="G4" s="139"/>
      <c r="H4" s="140"/>
      <c r="I4" s="139"/>
      <c r="J4" s="139"/>
      <c r="K4" s="139"/>
      <c r="L4" s="139"/>
      <c r="M4" s="139"/>
      <c r="N4" s="139"/>
      <c r="O4" s="139"/>
      <c r="P4" s="139"/>
      <c r="Q4" s="140"/>
      <c r="R4" s="140"/>
      <c r="S4" s="140"/>
      <c r="T4" s="217" t="s">
        <v>0</v>
      </c>
      <c r="U4" s="217"/>
      <c r="V4" s="138"/>
    </row>
    <row r="5" spans="1:23" ht="38.25" customHeight="1" x14ac:dyDescent="0.3">
      <c r="A5" s="137"/>
      <c r="B5" s="141"/>
      <c r="C5" s="141"/>
      <c r="D5" s="142"/>
      <c r="E5" s="142"/>
      <c r="F5" s="142"/>
      <c r="G5" s="141"/>
      <c r="H5" s="142"/>
      <c r="I5" s="141"/>
      <c r="J5" s="141"/>
      <c r="K5" s="141"/>
      <c r="L5" s="141"/>
      <c r="M5" s="141"/>
      <c r="N5" s="141"/>
      <c r="O5" s="141"/>
      <c r="P5" s="141"/>
      <c r="Q5" s="142"/>
      <c r="R5" s="142"/>
      <c r="S5" s="142"/>
      <c r="T5" s="217"/>
      <c r="U5" s="217"/>
      <c r="V5" s="143"/>
    </row>
    <row r="6" spans="1:23" x14ac:dyDescent="0.3">
      <c r="A6" s="137"/>
      <c r="B6" s="141"/>
      <c r="C6" s="141"/>
      <c r="D6" s="142"/>
      <c r="E6" s="142"/>
      <c r="F6" s="142"/>
      <c r="G6" s="141"/>
      <c r="H6" s="142"/>
      <c r="I6" s="141"/>
      <c r="J6" s="141"/>
      <c r="K6" s="141"/>
      <c r="L6" s="141"/>
      <c r="M6" s="141"/>
      <c r="N6" s="141"/>
      <c r="O6" s="141"/>
      <c r="P6" s="141"/>
      <c r="Q6" s="142"/>
      <c r="R6" s="142"/>
      <c r="S6" s="142"/>
      <c r="T6" s="142"/>
      <c r="U6" s="144"/>
      <c r="V6" s="143"/>
    </row>
    <row r="7" spans="1:23" ht="24" customHeight="1" x14ac:dyDescent="0.3">
      <c r="A7" s="2"/>
      <c r="B7" s="209" t="s">
        <v>286</v>
      </c>
      <c r="C7" s="209"/>
      <c r="D7" s="209"/>
      <c r="E7" s="209"/>
      <c r="F7" s="209"/>
      <c r="G7" s="209" t="s">
        <v>1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145"/>
    </row>
    <row r="8" spans="1:23" ht="36" customHeight="1" x14ac:dyDescent="0.3">
      <c r="A8" s="2"/>
      <c r="B8" s="209" t="s">
        <v>287</v>
      </c>
      <c r="C8" s="209"/>
      <c r="D8" s="209"/>
      <c r="E8" s="209"/>
      <c r="F8" s="209"/>
      <c r="G8" s="209" t="s">
        <v>288</v>
      </c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145"/>
    </row>
    <row r="9" spans="1:23" ht="23.25" customHeight="1" x14ac:dyDescent="0.3">
      <c r="A9" s="2"/>
      <c r="B9" s="209" t="s">
        <v>289</v>
      </c>
      <c r="C9" s="209"/>
      <c r="D9" s="209"/>
      <c r="E9" s="209"/>
      <c r="F9" s="209"/>
      <c r="G9" s="209" t="s">
        <v>290</v>
      </c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145"/>
    </row>
    <row r="10" spans="1:23" ht="21.75" customHeight="1" x14ac:dyDescent="0.3">
      <c r="A10" s="2"/>
      <c r="B10" s="209" t="s">
        <v>289</v>
      </c>
      <c r="C10" s="209"/>
      <c r="D10" s="209"/>
      <c r="E10" s="209"/>
      <c r="F10" s="209"/>
      <c r="G10" s="209" t="s">
        <v>2</v>
      </c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145"/>
    </row>
    <row r="11" spans="1:23" ht="23.25" customHeight="1" x14ac:dyDescent="0.3">
      <c r="A11" s="146"/>
      <c r="B11" s="147"/>
      <c r="C11" s="148"/>
      <c r="D11" s="149"/>
      <c r="E11" s="150"/>
      <c r="F11" s="150"/>
      <c r="G11" s="151"/>
      <c r="H11" s="150"/>
      <c r="I11" s="151"/>
      <c r="J11" s="151"/>
      <c r="K11" s="151"/>
      <c r="L11" s="151"/>
      <c r="M11" s="151"/>
      <c r="N11" s="151"/>
      <c r="O11" s="151"/>
      <c r="P11" s="152"/>
      <c r="Q11" s="150"/>
      <c r="R11" s="150"/>
      <c r="S11" s="149"/>
      <c r="T11" s="150"/>
      <c r="U11" s="153"/>
      <c r="V11" s="145"/>
    </row>
    <row r="12" spans="1:23" ht="45" customHeight="1" x14ac:dyDescent="0.3">
      <c r="A12" s="154"/>
      <c r="B12" s="210" t="s">
        <v>291</v>
      </c>
      <c r="C12" s="352" t="s">
        <v>292</v>
      </c>
      <c r="D12" s="210" t="s">
        <v>293</v>
      </c>
      <c r="E12" s="210" t="s">
        <v>294</v>
      </c>
      <c r="F12" s="210" t="s">
        <v>295</v>
      </c>
      <c r="G12" s="210" t="s">
        <v>296</v>
      </c>
      <c r="H12" s="210" t="s">
        <v>297</v>
      </c>
      <c r="I12" s="210" t="s">
        <v>298</v>
      </c>
      <c r="J12" s="354" t="s">
        <v>298</v>
      </c>
      <c r="K12" s="355" t="s">
        <v>298</v>
      </c>
      <c r="L12" s="210" t="s">
        <v>299</v>
      </c>
      <c r="M12" s="210" t="s">
        <v>511</v>
      </c>
      <c r="N12" s="354" t="s">
        <v>299</v>
      </c>
      <c r="O12" s="355" t="s">
        <v>299</v>
      </c>
      <c r="P12" s="210" t="s">
        <v>300</v>
      </c>
      <c r="Q12" s="210"/>
      <c r="R12" s="210"/>
      <c r="S12" s="210"/>
      <c r="T12" s="210"/>
      <c r="U12" s="210" t="s">
        <v>301</v>
      </c>
      <c r="V12" s="155"/>
      <c r="W12" s="156"/>
    </row>
    <row r="13" spans="1:23" ht="67.5" customHeight="1" x14ac:dyDescent="0.3">
      <c r="A13" s="154"/>
      <c r="B13" s="211"/>
      <c r="C13" s="353"/>
      <c r="D13" s="212"/>
      <c r="E13" s="212"/>
      <c r="F13" s="212"/>
      <c r="G13" s="212"/>
      <c r="H13" s="212"/>
      <c r="I13" s="212"/>
      <c r="J13" s="214"/>
      <c r="K13" s="213"/>
      <c r="L13" s="212"/>
      <c r="M13" s="212"/>
      <c r="N13" s="214"/>
      <c r="O13" s="213"/>
      <c r="P13" s="204" t="s">
        <v>302</v>
      </c>
      <c r="Q13" s="212" t="s">
        <v>303</v>
      </c>
      <c r="R13" s="392"/>
      <c r="S13" s="393" t="s">
        <v>304</v>
      </c>
      <c r="T13" s="393" t="s">
        <v>305</v>
      </c>
      <c r="U13" s="212"/>
      <c r="V13" s="155"/>
      <c r="W13" s="156"/>
    </row>
    <row r="14" spans="1:23" s="1" customFormat="1" x14ac:dyDescent="0.3">
      <c r="A14" s="146"/>
      <c r="B14" s="157"/>
      <c r="C14" s="158"/>
      <c r="D14" s="405"/>
      <c r="E14" s="406"/>
      <c r="F14" s="406"/>
      <c r="G14" s="407"/>
      <c r="H14" s="408"/>
      <c r="I14" s="409"/>
      <c r="J14" s="409"/>
      <c r="K14" s="409"/>
      <c r="L14" s="409"/>
      <c r="M14" s="409"/>
      <c r="N14" s="409"/>
      <c r="O14" s="410"/>
      <c r="P14" s="410"/>
      <c r="Q14" s="406"/>
      <c r="R14" s="406"/>
      <c r="S14" s="406"/>
      <c r="T14" s="406"/>
      <c r="U14" s="411"/>
      <c r="V14" s="145"/>
    </row>
    <row r="15" spans="1:23" ht="31.5" customHeight="1" x14ac:dyDescent="0.3">
      <c r="B15" s="224" t="s">
        <v>306</v>
      </c>
      <c r="C15" s="236" t="s">
        <v>307</v>
      </c>
      <c r="D15" s="230">
        <v>2019080010135</v>
      </c>
      <c r="E15" s="229" t="s">
        <v>308</v>
      </c>
      <c r="F15" s="230" t="s">
        <v>509</v>
      </c>
      <c r="G15" s="394" t="s">
        <v>309</v>
      </c>
      <c r="H15" s="233" t="s">
        <v>310</v>
      </c>
      <c r="I15" s="395">
        <v>208332</v>
      </c>
      <c r="J15" s="396">
        <v>209677</v>
      </c>
      <c r="K15" s="397">
        <f>194570+15695</f>
        <v>210265</v>
      </c>
      <c r="L15" s="398" t="s">
        <v>311</v>
      </c>
      <c r="M15" s="247">
        <f>209677/210284</f>
        <v>0.99711342755511589</v>
      </c>
      <c r="N15" s="399">
        <v>1</v>
      </c>
      <c r="O15" s="400">
        <v>84.7</v>
      </c>
      <c r="P15" s="401" t="s">
        <v>312</v>
      </c>
      <c r="Q15" s="398"/>
      <c r="R15" s="402"/>
      <c r="S15" s="403">
        <v>43857</v>
      </c>
      <c r="T15" s="403">
        <v>44171</v>
      </c>
      <c r="U15" s="404"/>
      <c r="V15" s="159"/>
    </row>
    <row r="16" spans="1:23" ht="78.75" customHeight="1" x14ac:dyDescent="0.3">
      <c r="B16" s="224"/>
      <c r="C16" s="236"/>
      <c r="D16" s="218"/>
      <c r="E16" s="220"/>
      <c r="F16" s="218"/>
      <c r="G16" s="361" t="s">
        <v>313</v>
      </c>
      <c r="H16" s="221"/>
      <c r="I16" s="362"/>
      <c r="J16" s="219"/>
      <c r="K16" s="259"/>
      <c r="L16" s="259"/>
      <c r="M16" s="357"/>
      <c r="N16" s="228"/>
      <c r="O16" s="259"/>
      <c r="P16" s="358" t="s">
        <v>314</v>
      </c>
      <c r="Q16" s="363">
        <v>6154945000</v>
      </c>
      <c r="R16" s="259"/>
      <c r="S16" s="359">
        <v>43899</v>
      </c>
      <c r="T16" s="364">
        <v>44171</v>
      </c>
      <c r="U16" s="365"/>
      <c r="V16" s="159"/>
    </row>
    <row r="17" spans="2:22" ht="57" customHeight="1" x14ac:dyDescent="0.3">
      <c r="B17" s="224"/>
      <c r="C17" s="236"/>
      <c r="D17" s="218"/>
      <c r="E17" s="220"/>
      <c r="F17" s="218"/>
      <c r="G17" s="361" t="s">
        <v>315</v>
      </c>
      <c r="H17" s="221"/>
      <c r="I17" s="362"/>
      <c r="J17" s="219"/>
      <c r="K17" s="259"/>
      <c r="L17" s="259"/>
      <c r="M17" s="357"/>
      <c r="N17" s="228"/>
      <c r="O17" s="259"/>
      <c r="P17" s="358" t="s">
        <v>316</v>
      </c>
      <c r="Q17" s="363">
        <v>9165595000</v>
      </c>
      <c r="R17" s="259"/>
      <c r="S17" s="359">
        <v>43863</v>
      </c>
      <c r="T17" s="364">
        <v>44171</v>
      </c>
      <c r="U17" s="365"/>
      <c r="V17" s="159"/>
    </row>
    <row r="18" spans="2:22" ht="63.75" customHeight="1" x14ac:dyDescent="0.3">
      <c r="B18" s="224"/>
      <c r="C18" s="236"/>
      <c r="D18" s="218"/>
      <c r="E18" s="220"/>
      <c r="F18" s="218"/>
      <c r="G18" s="361" t="s">
        <v>317</v>
      </c>
      <c r="H18" s="221"/>
      <c r="I18" s="362"/>
      <c r="J18" s="219"/>
      <c r="K18" s="259"/>
      <c r="L18" s="259"/>
      <c r="M18" s="357"/>
      <c r="N18" s="228"/>
      <c r="O18" s="259"/>
      <c r="P18" s="358" t="s">
        <v>318</v>
      </c>
      <c r="Q18" s="363">
        <v>15101553040</v>
      </c>
      <c r="R18" s="259"/>
      <c r="S18" s="359">
        <v>43831</v>
      </c>
      <c r="T18" s="364">
        <v>44196</v>
      </c>
      <c r="U18" s="365"/>
      <c r="V18" s="159"/>
    </row>
    <row r="19" spans="2:22" ht="46.5" customHeight="1" x14ac:dyDescent="0.3">
      <c r="B19" s="224"/>
      <c r="C19" s="236"/>
      <c r="D19" s="218"/>
      <c r="E19" s="218" t="s">
        <v>319</v>
      </c>
      <c r="F19" s="218" t="s">
        <v>320</v>
      </c>
      <c r="G19" s="193" t="s">
        <v>321</v>
      </c>
      <c r="H19" s="221"/>
      <c r="I19" s="366">
        <v>18</v>
      </c>
      <c r="J19" s="367">
        <v>20</v>
      </c>
      <c r="K19" s="368">
        <v>18</v>
      </c>
      <c r="L19" s="228">
        <v>0.8</v>
      </c>
      <c r="M19" s="357">
        <v>1.4285714285714286</v>
      </c>
      <c r="N19" s="228">
        <v>1</v>
      </c>
      <c r="O19" s="369">
        <v>0.875</v>
      </c>
      <c r="P19" s="358" t="s">
        <v>314</v>
      </c>
      <c r="Q19" s="363">
        <v>6154945000</v>
      </c>
      <c r="R19" s="259"/>
      <c r="S19" s="359">
        <v>43899</v>
      </c>
      <c r="T19" s="364">
        <v>44171</v>
      </c>
      <c r="U19" s="360"/>
      <c r="V19" s="159"/>
    </row>
    <row r="20" spans="2:22" ht="62.25" customHeight="1" x14ac:dyDescent="0.3">
      <c r="B20" s="224"/>
      <c r="C20" s="236"/>
      <c r="D20" s="218"/>
      <c r="E20" s="218"/>
      <c r="F20" s="218"/>
      <c r="G20" s="193" t="s">
        <v>322</v>
      </c>
      <c r="H20" s="221"/>
      <c r="I20" s="259"/>
      <c r="J20" s="367"/>
      <c r="K20" s="259"/>
      <c r="L20" s="259"/>
      <c r="M20" s="357"/>
      <c r="N20" s="228"/>
      <c r="O20" s="259"/>
      <c r="P20" s="370" t="s">
        <v>316</v>
      </c>
      <c r="Q20" s="363">
        <v>9165595000</v>
      </c>
      <c r="R20" s="259"/>
      <c r="S20" s="371">
        <v>43892</v>
      </c>
      <c r="T20" s="372">
        <v>44171</v>
      </c>
      <c r="U20" s="365"/>
      <c r="V20" s="159"/>
    </row>
    <row r="21" spans="2:22" ht="38.25" x14ac:dyDescent="0.3">
      <c r="B21" s="224"/>
      <c r="C21" s="236"/>
      <c r="D21" s="218"/>
      <c r="E21" s="218"/>
      <c r="F21" s="218"/>
      <c r="G21" s="193" t="s">
        <v>323</v>
      </c>
      <c r="H21" s="221"/>
      <c r="I21" s="259"/>
      <c r="J21" s="367"/>
      <c r="K21" s="259"/>
      <c r="L21" s="259"/>
      <c r="M21" s="357"/>
      <c r="N21" s="228"/>
      <c r="O21" s="259"/>
      <c r="P21" s="362"/>
      <c r="Q21" s="259"/>
      <c r="R21" s="259"/>
      <c r="S21" s="259"/>
      <c r="T21" s="259"/>
      <c r="U21" s="365"/>
      <c r="V21" s="159"/>
    </row>
    <row r="22" spans="2:22" ht="42" customHeight="1" x14ac:dyDescent="0.3">
      <c r="B22" s="224"/>
      <c r="C22" s="236"/>
      <c r="D22" s="218"/>
      <c r="E22" s="218"/>
      <c r="F22" s="218"/>
      <c r="G22" s="193" t="s">
        <v>324</v>
      </c>
      <c r="H22" s="221"/>
      <c r="I22" s="259"/>
      <c r="J22" s="367"/>
      <c r="K22" s="259"/>
      <c r="L22" s="259"/>
      <c r="M22" s="357"/>
      <c r="N22" s="228"/>
      <c r="O22" s="259"/>
      <c r="P22" s="358" t="s">
        <v>318</v>
      </c>
      <c r="Q22" s="363">
        <v>15101553040</v>
      </c>
      <c r="R22" s="259"/>
      <c r="S22" s="359">
        <v>43831</v>
      </c>
      <c r="T22" s="364">
        <v>44196</v>
      </c>
      <c r="U22" s="365"/>
      <c r="V22" s="159"/>
    </row>
    <row r="23" spans="2:22" ht="25.5" x14ac:dyDescent="0.3">
      <c r="B23" s="224"/>
      <c r="C23" s="236"/>
      <c r="D23" s="218">
        <v>2019080010140</v>
      </c>
      <c r="E23" s="218" t="s">
        <v>325</v>
      </c>
      <c r="F23" s="218" t="s">
        <v>326</v>
      </c>
      <c r="G23" s="193" t="s">
        <v>327</v>
      </c>
      <c r="H23" s="221" t="s">
        <v>310</v>
      </c>
      <c r="I23" s="373">
        <v>2539</v>
      </c>
      <c r="J23" s="366">
        <v>2539</v>
      </c>
      <c r="K23" s="368">
        <v>0</v>
      </c>
      <c r="L23" s="228">
        <v>0.7</v>
      </c>
      <c r="M23" s="357">
        <v>0.33853333333333335</v>
      </c>
      <c r="N23" s="228">
        <v>1</v>
      </c>
      <c r="O23" s="369">
        <v>0.75</v>
      </c>
      <c r="P23" s="374" t="s">
        <v>328</v>
      </c>
      <c r="Q23" s="363">
        <v>6297600000</v>
      </c>
      <c r="R23" s="259"/>
      <c r="S23" s="371">
        <v>43878</v>
      </c>
      <c r="T23" s="356" t="s">
        <v>329</v>
      </c>
      <c r="U23" s="360"/>
      <c r="V23" s="159"/>
    </row>
    <row r="24" spans="2:22" ht="48" customHeight="1" x14ac:dyDescent="0.3">
      <c r="B24" s="224"/>
      <c r="C24" s="236"/>
      <c r="D24" s="218"/>
      <c r="E24" s="218"/>
      <c r="F24" s="218"/>
      <c r="G24" s="193" t="s">
        <v>330</v>
      </c>
      <c r="H24" s="221"/>
      <c r="I24" s="362"/>
      <c r="J24" s="366"/>
      <c r="K24" s="259"/>
      <c r="L24" s="259"/>
      <c r="M24" s="357"/>
      <c r="N24" s="228"/>
      <c r="O24" s="259"/>
      <c r="P24" s="362"/>
      <c r="Q24" s="259"/>
      <c r="R24" s="259"/>
      <c r="S24" s="259"/>
      <c r="T24" s="259"/>
      <c r="U24" s="365"/>
      <c r="V24" s="159"/>
    </row>
    <row r="25" spans="2:22" ht="25.5" x14ac:dyDescent="0.3">
      <c r="B25" s="224"/>
      <c r="C25" s="236"/>
      <c r="D25" s="218"/>
      <c r="E25" s="218"/>
      <c r="F25" s="218"/>
      <c r="G25" s="193" t="s">
        <v>331</v>
      </c>
      <c r="H25" s="221"/>
      <c r="I25" s="362"/>
      <c r="J25" s="366"/>
      <c r="K25" s="259"/>
      <c r="L25" s="259"/>
      <c r="M25" s="357"/>
      <c r="N25" s="228"/>
      <c r="O25" s="259"/>
      <c r="P25" s="362"/>
      <c r="Q25" s="259"/>
      <c r="R25" s="259"/>
      <c r="S25" s="259"/>
      <c r="T25" s="259"/>
      <c r="U25" s="365"/>
      <c r="V25" s="159"/>
    </row>
    <row r="26" spans="2:22" ht="87" customHeight="1" x14ac:dyDescent="0.3">
      <c r="B26" s="224"/>
      <c r="C26" s="236"/>
      <c r="D26" s="250">
        <v>2019080010141</v>
      </c>
      <c r="E26" s="250" t="s">
        <v>332</v>
      </c>
      <c r="F26" s="250" t="s">
        <v>333</v>
      </c>
      <c r="G26" s="241" t="s">
        <v>327</v>
      </c>
      <c r="H26" s="221" t="s">
        <v>334</v>
      </c>
      <c r="I26" s="225">
        <v>118066</v>
      </c>
      <c r="J26" s="225">
        <v>117561</v>
      </c>
      <c r="K26" s="226">
        <v>116574</v>
      </c>
      <c r="L26" s="227">
        <v>0.67</v>
      </c>
      <c r="M26" s="357">
        <f>117561/116000</f>
        <v>1.0134568965517241</v>
      </c>
      <c r="N26" s="228">
        <v>1</v>
      </c>
      <c r="O26" s="227">
        <v>0.82</v>
      </c>
      <c r="P26" s="161" t="s">
        <v>335</v>
      </c>
      <c r="Q26" s="242">
        <f>5277548142+516312810+2122461261</f>
        <v>7916322213</v>
      </c>
      <c r="R26" s="242"/>
      <c r="S26" s="162">
        <v>43602</v>
      </c>
      <c r="T26" s="162">
        <v>43993</v>
      </c>
      <c r="U26" s="201"/>
      <c r="V26" s="159"/>
    </row>
    <row r="27" spans="2:22" ht="83.25" customHeight="1" x14ac:dyDescent="0.3">
      <c r="B27" s="224"/>
      <c r="C27" s="236"/>
      <c r="D27" s="250"/>
      <c r="E27" s="250"/>
      <c r="F27" s="250"/>
      <c r="G27" s="241"/>
      <c r="H27" s="221"/>
      <c r="I27" s="225"/>
      <c r="J27" s="225"/>
      <c r="K27" s="226"/>
      <c r="L27" s="227"/>
      <c r="M27" s="357"/>
      <c r="N27" s="228"/>
      <c r="O27" s="227"/>
      <c r="P27" s="161" t="s">
        <v>336</v>
      </c>
      <c r="Q27" s="242">
        <f>4334043704+2167021852</f>
        <v>6501065556</v>
      </c>
      <c r="R27" s="242"/>
      <c r="S27" s="162">
        <v>43629</v>
      </c>
      <c r="T27" s="162">
        <v>44005</v>
      </c>
      <c r="U27" s="201"/>
      <c r="V27" s="159"/>
    </row>
    <row r="28" spans="2:22" ht="91.5" customHeight="1" x14ac:dyDescent="0.3">
      <c r="B28" s="224"/>
      <c r="C28" s="236"/>
      <c r="D28" s="250"/>
      <c r="E28" s="250"/>
      <c r="F28" s="250"/>
      <c r="G28" s="241" t="s">
        <v>330</v>
      </c>
      <c r="H28" s="221"/>
      <c r="I28" s="225"/>
      <c r="J28" s="225"/>
      <c r="K28" s="226"/>
      <c r="L28" s="227"/>
      <c r="M28" s="357"/>
      <c r="N28" s="228"/>
      <c r="O28" s="227"/>
      <c r="P28" s="161" t="s">
        <v>337</v>
      </c>
      <c r="Q28" s="242">
        <f>5583050256+2619309924+172215204</f>
        <v>8374575384</v>
      </c>
      <c r="R28" s="242"/>
      <c r="S28" s="162">
        <v>43585</v>
      </c>
      <c r="T28" s="162">
        <v>43868</v>
      </c>
      <c r="U28" s="201"/>
      <c r="V28" s="159"/>
    </row>
    <row r="29" spans="2:22" ht="87" customHeight="1" x14ac:dyDescent="0.3">
      <c r="B29" s="224"/>
      <c r="C29" s="236"/>
      <c r="D29" s="250"/>
      <c r="E29" s="250"/>
      <c r="F29" s="250"/>
      <c r="G29" s="241"/>
      <c r="H29" s="221"/>
      <c r="I29" s="225"/>
      <c r="J29" s="225"/>
      <c r="K29" s="226"/>
      <c r="L29" s="227"/>
      <c r="M29" s="357"/>
      <c r="N29" s="228"/>
      <c r="O29" s="227"/>
      <c r="P29" s="161" t="s">
        <v>338</v>
      </c>
      <c r="Q29" s="242">
        <f>3554361975+482484717+1332509797</f>
        <v>5369356489</v>
      </c>
      <c r="R29" s="242"/>
      <c r="S29" s="162">
        <v>43615</v>
      </c>
      <c r="T29" s="162">
        <v>43971</v>
      </c>
      <c r="U29" s="201"/>
      <c r="V29" s="159"/>
    </row>
    <row r="30" spans="2:22" ht="65.25" customHeight="1" x14ac:dyDescent="0.3">
      <c r="B30" s="224"/>
      <c r="C30" s="236"/>
      <c r="D30" s="250"/>
      <c r="E30" s="250"/>
      <c r="F30" s="250"/>
      <c r="G30" s="241"/>
      <c r="H30" s="221"/>
      <c r="I30" s="225"/>
      <c r="J30" s="225"/>
      <c r="K30" s="226"/>
      <c r="L30" s="227"/>
      <c r="M30" s="357"/>
      <c r="N30" s="228"/>
      <c r="O30" s="227"/>
      <c r="P30" s="161" t="s">
        <v>339</v>
      </c>
      <c r="Q30" s="242">
        <f>3673366738+1218086100+618597269</f>
        <v>5510050107</v>
      </c>
      <c r="R30" s="242"/>
      <c r="S30" s="162">
        <v>43557</v>
      </c>
      <c r="T30" s="162">
        <v>43902</v>
      </c>
      <c r="U30" s="201"/>
      <c r="V30" s="159"/>
    </row>
    <row r="31" spans="2:22" ht="78.75" customHeight="1" x14ac:dyDescent="0.3">
      <c r="B31" s="224"/>
      <c r="C31" s="236"/>
      <c r="D31" s="250"/>
      <c r="E31" s="250"/>
      <c r="F31" s="250"/>
      <c r="G31" s="241" t="s">
        <v>331</v>
      </c>
      <c r="H31" s="221"/>
      <c r="I31" s="225"/>
      <c r="J31" s="225"/>
      <c r="K31" s="226"/>
      <c r="L31" s="227"/>
      <c r="M31" s="357"/>
      <c r="N31" s="228"/>
      <c r="O31" s="227"/>
      <c r="P31" s="161" t="s">
        <v>340</v>
      </c>
      <c r="Q31" s="242">
        <v>11404930800</v>
      </c>
      <c r="R31" s="242"/>
      <c r="S31" s="162">
        <v>43872</v>
      </c>
      <c r="T31" s="162">
        <v>44118</v>
      </c>
      <c r="U31" s="201"/>
      <c r="V31" s="159"/>
    </row>
    <row r="32" spans="2:22" ht="83.25" customHeight="1" x14ac:dyDescent="0.3">
      <c r="B32" s="224"/>
      <c r="C32" s="236"/>
      <c r="D32" s="250"/>
      <c r="E32" s="250"/>
      <c r="F32" s="250"/>
      <c r="G32" s="241"/>
      <c r="H32" s="221"/>
      <c r="I32" s="225"/>
      <c r="J32" s="225"/>
      <c r="K32" s="226"/>
      <c r="L32" s="227"/>
      <c r="M32" s="357"/>
      <c r="N32" s="228"/>
      <c r="O32" s="227"/>
      <c r="P32" s="161" t="s">
        <v>341</v>
      </c>
      <c r="Q32" s="242">
        <v>3181800300</v>
      </c>
      <c r="R32" s="242"/>
      <c r="S32" s="162">
        <v>43903</v>
      </c>
      <c r="T32" s="162">
        <v>44085</v>
      </c>
      <c r="U32" s="201"/>
      <c r="V32" s="159"/>
    </row>
    <row r="33" spans="2:22" ht="76.5" customHeight="1" x14ac:dyDescent="0.3">
      <c r="B33" s="224"/>
      <c r="C33" s="236"/>
      <c r="D33" s="250"/>
      <c r="E33" s="250"/>
      <c r="F33" s="250"/>
      <c r="G33" s="241"/>
      <c r="H33" s="221"/>
      <c r="I33" s="225"/>
      <c r="J33" s="225"/>
      <c r="K33" s="226"/>
      <c r="L33" s="227"/>
      <c r="M33" s="357"/>
      <c r="N33" s="228"/>
      <c r="O33" s="227"/>
      <c r="P33" s="161" t="s">
        <v>342</v>
      </c>
      <c r="Q33" s="242">
        <v>5483043348</v>
      </c>
      <c r="R33" s="242"/>
      <c r="S33" s="162">
        <v>43983</v>
      </c>
      <c r="T33" s="162">
        <v>44119</v>
      </c>
      <c r="U33" s="201"/>
      <c r="V33" s="159"/>
    </row>
    <row r="34" spans="2:22" ht="83.25" customHeight="1" x14ac:dyDescent="0.3">
      <c r="B34" s="224"/>
      <c r="C34" s="236"/>
      <c r="D34" s="250"/>
      <c r="E34" s="250"/>
      <c r="F34" s="250"/>
      <c r="G34" s="241"/>
      <c r="H34" s="221"/>
      <c r="I34" s="225"/>
      <c r="J34" s="225"/>
      <c r="K34" s="226"/>
      <c r="L34" s="227"/>
      <c r="M34" s="357"/>
      <c r="N34" s="228"/>
      <c r="O34" s="227"/>
      <c r="P34" s="161" t="s">
        <v>343</v>
      </c>
      <c r="Q34" s="242">
        <v>5042047425</v>
      </c>
      <c r="R34" s="242"/>
      <c r="S34" s="162">
        <v>43990</v>
      </c>
      <c r="T34" s="162">
        <v>44117</v>
      </c>
      <c r="U34" s="201"/>
      <c r="V34" s="159"/>
    </row>
    <row r="35" spans="2:22" ht="65.25" customHeight="1" x14ac:dyDescent="0.3">
      <c r="B35" s="224"/>
      <c r="C35" s="236"/>
      <c r="D35" s="412"/>
      <c r="E35" s="412"/>
      <c r="F35" s="412"/>
      <c r="G35" s="413"/>
      <c r="H35" s="223"/>
      <c r="I35" s="414"/>
      <c r="J35" s="414"/>
      <c r="K35" s="415"/>
      <c r="L35" s="416"/>
      <c r="M35" s="246"/>
      <c r="N35" s="417"/>
      <c r="O35" s="416"/>
      <c r="P35" s="418" t="s">
        <v>344</v>
      </c>
      <c r="Q35" s="419">
        <v>5966252041</v>
      </c>
      <c r="R35" s="419"/>
      <c r="S35" s="420">
        <v>43955</v>
      </c>
      <c r="T35" s="420">
        <v>44118</v>
      </c>
      <c r="U35" s="421"/>
      <c r="V35" s="159"/>
    </row>
    <row r="36" spans="2:22" x14ac:dyDescent="0.3">
      <c r="B36" s="163"/>
      <c r="C36" s="164"/>
      <c r="D36" s="426"/>
      <c r="E36" s="427"/>
      <c r="F36" s="427"/>
      <c r="G36" s="428"/>
      <c r="H36" s="429"/>
      <c r="I36" s="430"/>
      <c r="J36" s="431"/>
      <c r="K36" s="429"/>
      <c r="L36" s="429"/>
      <c r="M36" s="409"/>
      <c r="N36" s="429"/>
      <c r="O36" s="429"/>
      <c r="P36" s="432"/>
      <c r="Q36" s="427"/>
      <c r="R36" s="427"/>
      <c r="S36" s="427"/>
      <c r="T36" s="427"/>
      <c r="U36" s="433"/>
      <c r="V36" s="159"/>
    </row>
    <row r="37" spans="2:22" ht="25.5" x14ac:dyDescent="0.3">
      <c r="B37" s="224" t="s">
        <v>345</v>
      </c>
      <c r="C37" s="236" t="s">
        <v>346</v>
      </c>
      <c r="D37" s="230"/>
      <c r="E37" s="348" t="s">
        <v>347</v>
      </c>
      <c r="F37" s="349" t="s">
        <v>348</v>
      </c>
      <c r="G37" s="422" t="s">
        <v>349</v>
      </c>
      <c r="H37" s="423" t="s">
        <v>350</v>
      </c>
      <c r="I37" s="244">
        <v>0</v>
      </c>
      <c r="J37" s="244">
        <v>1</v>
      </c>
      <c r="K37" s="245">
        <v>0.6</v>
      </c>
      <c r="L37" s="244">
        <v>0</v>
      </c>
      <c r="M37" s="249">
        <v>1</v>
      </c>
      <c r="N37" s="244">
        <v>1</v>
      </c>
      <c r="O37" s="245">
        <v>0.5</v>
      </c>
      <c r="P37" s="184" t="s">
        <v>351</v>
      </c>
      <c r="Q37" s="424" t="s">
        <v>351</v>
      </c>
      <c r="R37" s="424"/>
      <c r="S37" s="425">
        <v>43831</v>
      </c>
      <c r="T37" s="425">
        <v>43891</v>
      </c>
      <c r="U37" s="251"/>
      <c r="V37" s="159"/>
    </row>
    <row r="38" spans="2:22" ht="83.25" customHeight="1" x14ac:dyDescent="0.3">
      <c r="B38" s="224"/>
      <c r="C38" s="236"/>
      <c r="D38" s="218"/>
      <c r="E38" s="345"/>
      <c r="F38" s="346"/>
      <c r="G38" s="347" t="s">
        <v>352</v>
      </c>
      <c r="H38" s="253"/>
      <c r="I38" s="235"/>
      <c r="J38" s="235"/>
      <c r="K38" s="238"/>
      <c r="L38" s="235"/>
      <c r="M38" s="375"/>
      <c r="N38" s="235"/>
      <c r="O38" s="238"/>
      <c r="P38" s="165" t="s">
        <v>353</v>
      </c>
      <c r="Q38" s="263">
        <v>500000000</v>
      </c>
      <c r="R38" s="263"/>
      <c r="S38" s="192">
        <v>43887</v>
      </c>
      <c r="T38" s="192">
        <v>44012</v>
      </c>
      <c r="U38" s="377"/>
      <c r="V38" s="159"/>
    </row>
    <row r="39" spans="2:22" ht="118.5" customHeight="1" x14ac:dyDescent="0.3">
      <c r="B39" s="224"/>
      <c r="C39" s="236"/>
      <c r="D39" s="218"/>
      <c r="E39" s="345"/>
      <c r="F39" s="346"/>
      <c r="G39" s="347" t="s">
        <v>354</v>
      </c>
      <c r="H39" s="253"/>
      <c r="I39" s="240"/>
      <c r="J39" s="235"/>
      <c r="K39" s="239"/>
      <c r="L39" s="240"/>
      <c r="M39" s="375"/>
      <c r="N39" s="235"/>
      <c r="O39" s="239"/>
      <c r="P39" s="196" t="s">
        <v>351</v>
      </c>
      <c r="Q39" s="376" t="s">
        <v>351</v>
      </c>
      <c r="R39" s="376"/>
      <c r="S39" s="192">
        <v>43922</v>
      </c>
      <c r="T39" s="192">
        <v>44166</v>
      </c>
      <c r="U39" s="377"/>
      <c r="V39" s="159"/>
    </row>
    <row r="40" spans="2:22" ht="45.95" customHeight="1" x14ac:dyDescent="0.3">
      <c r="B40" s="224"/>
      <c r="C40" s="236"/>
      <c r="D40" s="218">
        <v>20190800910138</v>
      </c>
      <c r="E40" s="345" t="s">
        <v>355</v>
      </c>
      <c r="F40" s="346" t="s">
        <v>356</v>
      </c>
      <c r="G40" s="347" t="s">
        <v>357</v>
      </c>
      <c r="H40" s="253"/>
      <c r="I40" s="235">
        <v>0.33</v>
      </c>
      <c r="J40" s="235">
        <v>0.8</v>
      </c>
      <c r="K40" s="238"/>
      <c r="L40" s="235"/>
      <c r="M40" s="375">
        <v>1</v>
      </c>
      <c r="N40" s="235">
        <v>1</v>
      </c>
      <c r="O40" s="238">
        <v>0.5</v>
      </c>
      <c r="P40" s="196" t="s">
        <v>351</v>
      </c>
      <c r="Q40" s="376" t="s">
        <v>351</v>
      </c>
      <c r="R40" s="376"/>
      <c r="S40" s="192">
        <v>43831</v>
      </c>
      <c r="T40" s="192">
        <v>43891</v>
      </c>
      <c r="U40" s="377"/>
      <c r="V40" s="159"/>
    </row>
    <row r="41" spans="2:22" ht="60.75" customHeight="1" x14ac:dyDescent="0.3">
      <c r="B41" s="224"/>
      <c r="C41" s="236"/>
      <c r="D41" s="218"/>
      <c r="E41" s="345"/>
      <c r="F41" s="346"/>
      <c r="G41" s="347" t="s">
        <v>358</v>
      </c>
      <c r="H41" s="253"/>
      <c r="I41" s="235"/>
      <c r="J41" s="235"/>
      <c r="K41" s="238"/>
      <c r="L41" s="235"/>
      <c r="M41" s="375"/>
      <c r="N41" s="235"/>
      <c r="O41" s="238"/>
      <c r="P41" s="165" t="s">
        <v>359</v>
      </c>
      <c r="Q41" s="263">
        <v>999944050</v>
      </c>
      <c r="R41" s="263"/>
      <c r="S41" s="192">
        <v>43875</v>
      </c>
      <c r="T41" s="192">
        <v>44073</v>
      </c>
      <c r="U41" s="377"/>
      <c r="V41" s="159"/>
    </row>
    <row r="42" spans="2:22" ht="69" customHeight="1" x14ac:dyDescent="0.3">
      <c r="B42" s="224"/>
      <c r="C42" s="236"/>
      <c r="D42" s="218"/>
      <c r="E42" s="345"/>
      <c r="F42" s="346"/>
      <c r="G42" s="347" t="s">
        <v>360</v>
      </c>
      <c r="H42" s="253"/>
      <c r="I42" s="240"/>
      <c r="J42" s="235"/>
      <c r="K42" s="239"/>
      <c r="L42" s="240"/>
      <c r="M42" s="375"/>
      <c r="N42" s="235"/>
      <c r="O42" s="239"/>
      <c r="P42" s="165" t="s">
        <v>361</v>
      </c>
      <c r="Q42" s="263">
        <v>2200000000</v>
      </c>
      <c r="R42" s="263"/>
      <c r="S42" s="192">
        <v>43878</v>
      </c>
      <c r="T42" s="192">
        <v>44121</v>
      </c>
      <c r="U42" s="377"/>
      <c r="V42" s="159"/>
    </row>
    <row r="43" spans="2:22" ht="45.95" customHeight="1" x14ac:dyDescent="0.3">
      <c r="B43" s="224"/>
      <c r="C43" s="236"/>
      <c r="D43" s="218"/>
      <c r="E43" s="345"/>
      <c r="F43" s="346" t="s">
        <v>362</v>
      </c>
      <c r="G43" s="347" t="s">
        <v>363</v>
      </c>
      <c r="H43" s="253"/>
      <c r="I43" s="240">
        <v>0</v>
      </c>
      <c r="J43" s="235" t="s">
        <v>460</v>
      </c>
      <c r="K43" s="238">
        <v>0.8</v>
      </c>
      <c r="L43" s="235">
        <v>0.33</v>
      </c>
      <c r="M43" s="235" t="s">
        <v>460</v>
      </c>
      <c r="N43" s="235" t="s">
        <v>460</v>
      </c>
      <c r="O43" s="238">
        <v>0.6</v>
      </c>
      <c r="P43" s="196" t="s">
        <v>351</v>
      </c>
      <c r="Q43" s="376" t="s">
        <v>351</v>
      </c>
      <c r="R43" s="376"/>
      <c r="S43" s="192">
        <v>43831</v>
      </c>
      <c r="T43" s="192">
        <v>43891</v>
      </c>
      <c r="U43" s="260"/>
      <c r="V43" s="159"/>
    </row>
    <row r="44" spans="2:22" ht="45.95" customHeight="1" x14ac:dyDescent="0.3">
      <c r="B44" s="224"/>
      <c r="C44" s="236"/>
      <c r="D44" s="218"/>
      <c r="E44" s="345"/>
      <c r="F44" s="346"/>
      <c r="G44" s="347" t="s">
        <v>364</v>
      </c>
      <c r="H44" s="253"/>
      <c r="I44" s="240"/>
      <c r="J44" s="235"/>
      <c r="K44" s="238"/>
      <c r="L44" s="235"/>
      <c r="M44" s="235"/>
      <c r="N44" s="235"/>
      <c r="O44" s="238"/>
      <c r="P44" s="196" t="s">
        <v>351</v>
      </c>
      <c r="Q44" s="376" t="s">
        <v>351</v>
      </c>
      <c r="R44" s="376"/>
      <c r="S44" s="192">
        <v>43831</v>
      </c>
      <c r="T44" s="192">
        <v>43891</v>
      </c>
      <c r="U44" s="260"/>
      <c r="V44" s="159"/>
    </row>
    <row r="45" spans="2:22" ht="63.75" customHeight="1" x14ac:dyDescent="0.3">
      <c r="B45" s="224"/>
      <c r="C45" s="236"/>
      <c r="D45" s="218"/>
      <c r="E45" s="345"/>
      <c r="F45" s="346"/>
      <c r="G45" s="347" t="s">
        <v>365</v>
      </c>
      <c r="H45" s="253"/>
      <c r="I45" s="240"/>
      <c r="J45" s="235"/>
      <c r="K45" s="239"/>
      <c r="L45" s="240"/>
      <c r="M45" s="235"/>
      <c r="N45" s="235"/>
      <c r="O45" s="238"/>
      <c r="P45" s="166" t="s">
        <v>366</v>
      </c>
      <c r="Q45" s="378">
        <v>2500000000</v>
      </c>
      <c r="R45" s="378"/>
      <c r="S45" s="192">
        <v>43896</v>
      </c>
      <c r="T45" s="192">
        <v>44049</v>
      </c>
      <c r="U45" s="260"/>
      <c r="V45" s="159"/>
    </row>
    <row r="46" spans="2:22" ht="51" customHeight="1" x14ac:dyDescent="0.3">
      <c r="B46" s="224"/>
      <c r="C46" s="236"/>
      <c r="D46" s="218">
        <v>2019080010137</v>
      </c>
      <c r="E46" s="345" t="s">
        <v>367</v>
      </c>
      <c r="F46" s="346" t="s">
        <v>368</v>
      </c>
      <c r="G46" s="347" t="s">
        <v>369</v>
      </c>
      <c r="H46" s="253"/>
      <c r="I46" s="195">
        <v>0</v>
      </c>
      <c r="J46" s="240">
        <v>13328</v>
      </c>
      <c r="K46" s="239">
        <v>14000</v>
      </c>
      <c r="L46" s="196">
        <v>0</v>
      </c>
      <c r="M46" s="375">
        <v>0.95199999999999996</v>
      </c>
      <c r="N46" s="235">
        <v>1</v>
      </c>
      <c r="O46" s="238">
        <v>0.5</v>
      </c>
      <c r="P46" s="195" t="s">
        <v>351</v>
      </c>
      <c r="Q46" s="376" t="s">
        <v>351</v>
      </c>
      <c r="R46" s="376"/>
      <c r="S46" s="192">
        <v>43831</v>
      </c>
      <c r="T46" s="192">
        <v>43891</v>
      </c>
      <c r="U46" s="260"/>
      <c r="V46" s="159"/>
    </row>
    <row r="47" spans="2:22" ht="59.25" customHeight="1" x14ac:dyDescent="0.3">
      <c r="B47" s="224"/>
      <c r="C47" s="236"/>
      <c r="D47" s="218"/>
      <c r="E47" s="345"/>
      <c r="F47" s="346"/>
      <c r="G47" s="347" t="s">
        <v>370</v>
      </c>
      <c r="H47" s="253"/>
      <c r="I47" s="195"/>
      <c r="J47" s="240"/>
      <c r="K47" s="239"/>
      <c r="L47" s="196"/>
      <c r="M47" s="375"/>
      <c r="N47" s="235"/>
      <c r="O47" s="238"/>
      <c r="P47" s="166" t="s">
        <v>371</v>
      </c>
      <c r="Q47" s="263">
        <v>253080000</v>
      </c>
      <c r="R47" s="263"/>
      <c r="S47" s="167">
        <v>43916</v>
      </c>
      <c r="T47" s="167">
        <v>44161</v>
      </c>
      <c r="U47" s="260"/>
      <c r="V47" s="159"/>
    </row>
    <row r="48" spans="2:22" ht="51" customHeight="1" x14ac:dyDescent="0.3">
      <c r="B48" s="224"/>
      <c r="C48" s="236"/>
      <c r="D48" s="218"/>
      <c r="E48" s="345"/>
      <c r="F48" s="346" t="s">
        <v>372</v>
      </c>
      <c r="G48" s="347" t="s">
        <v>373</v>
      </c>
      <c r="H48" s="253"/>
      <c r="I48" s="195"/>
      <c r="J48" s="235">
        <v>0.99</v>
      </c>
      <c r="K48" s="238">
        <v>1</v>
      </c>
      <c r="L48" s="196"/>
      <c r="M48" s="375">
        <v>0.99</v>
      </c>
      <c r="N48" s="235">
        <v>1</v>
      </c>
      <c r="O48" s="238">
        <v>0.5</v>
      </c>
      <c r="P48" s="195" t="s">
        <v>351</v>
      </c>
      <c r="Q48" s="376" t="s">
        <v>351</v>
      </c>
      <c r="R48" s="376"/>
      <c r="S48" s="192">
        <v>43831</v>
      </c>
      <c r="T48" s="192">
        <v>43891</v>
      </c>
      <c r="U48" s="260"/>
      <c r="V48" s="159"/>
    </row>
    <row r="49" spans="2:22" ht="51" customHeight="1" x14ac:dyDescent="0.3">
      <c r="B49" s="224"/>
      <c r="C49" s="236"/>
      <c r="D49" s="218"/>
      <c r="E49" s="345"/>
      <c r="F49" s="346"/>
      <c r="G49" s="347" t="s">
        <v>374</v>
      </c>
      <c r="H49" s="253"/>
      <c r="I49" s="195"/>
      <c r="J49" s="240"/>
      <c r="K49" s="239"/>
      <c r="L49" s="196"/>
      <c r="M49" s="375"/>
      <c r="N49" s="240"/>
      <c r="O49" s="238"/>
      <c r="P49" s="166" t="s">
        <v>375</v>
      </c>
      <c r="Q49" s="263">
        <v>2799999995</v>
      </c>
      <c r="R49" s="263"/>
      <c r="S49" s="167">
        <v>43924</v>
      </c>
      <c r="T49" s="351" t="s">
        <v>376</v>
      </c>
      <c r="U49" s="260"/>
      <c r="V49" s="159"/>
    </row>
    <row r="50" spans="2:22" ht="51" customHeight="1" x14ac:dyDescent="0.3">
      <c r="B50" s="224"/>
      <c r="C50" s="236"/>
      <c r="D50" s="218"/>
      <c r="E50" s="345"/>
      <c r="F50" s="346"/>
      <c r="G50" s="347" t="s">
        <v>377</v>
      </c>
      <c r="H50" s="253"/>
      <c r="I50" s="196">
        <v>1</v>
      </c>
      <c r="J50" s="240"/>
      <c r="K50" s="239"/>
      <c r="L50" s="196">
        <v>0</v>
      </c>
      <c r="M50" s="375"/>
      <c r="N50" s="240"/>
      <c r="O50" s="238"/>
      <c r="P50" s="168" t="s">
        <v>351</v>
      </c>
      <c r="Q50" s="376" t="s">
        <v>351</v>
      </c>
      <c r="R50" s="376"/>
      <c r="S50" s="192">
        <v>43891</v>
      </c>
      <c r="T50" s="192">
        <v>44136</v>
      </c>
      <c r="U50" s="260"/>
      <c r="V50" s="159"/>
    </row>
    <row r="51" spans="2:22" ht="36" customHeight="1" x14ac:dyDescent="0.3">
      <c r="B51" s="224"/>
      <c r="C51" s="236"/>
      <c r="D51" s="218"/>
      <c r="E51" s="345" t="s">
        <v>378</v>
      </c>
      <c r="F51" s="346" t="s">
        <v>379</v>
      </c>
      <c r="G51" s="361" t="s">
        <v>380</v>
      </c>
      <c r="H51" s="231" t="s">
        <v>310</v>
      </c>
      <c r="I51" s="366">
        <v>16024</v>
      </c>
      <c r="J51" s="237">
        <v>18834</v>
      </c>
      <c r="K51" s="368">
        <v>16438</v>
      </c>
      <c r="L51" s="227">
        <v>0.75</v>
      </c>
      <c r="M51" s="357">
        <v>2.35425</v>
      </c>
      <c r="N51" s="262">
        <v>1</v>
      </c>
      <c r="O51" s="379">
        <v>0.86199999999999999</v>
      </c>
      <c r="P51" s="374" t="s">
        <v>381</v>
      </c>
      <c r="Q51" s="363">
        <v>645800000</v>
      </c>
      <c r="R51" s="259"/>
      <c r="S51" s="371">
        <v>43893</v>
      </c>
      <c r="T51" s="372">
        <v>44165</v>
      </c>
      <c r="U51" s="193"/>
      <c r="V51" s="159"/>
    </row>
    <row r="52" spans="2:22" ht="36" customHeight="1" x14ac:dyDescent="0.3">
      <c r="B52" s="224"/>
      <c r="C52" s="236"/>
      <c r="D52" s="218"/>
      <c r="E52" s="345"/>
      <c r="F52" s="346"/>
      <c r="G52" s="361" t="s">
        <v>382</v>
      </c>
      <c r="H52" s="231"/>
      <c r="I52" s="259"/>
      <c r="J52" s="237"/>
      <c r="K52" s="380"/>
      <c r="L52" s="380"/>
      <c r="M52" s="357"/>
      <c r="N52" s="262"/>
      <c r="O52" s="380"/>
      <c r="P52" s="362"/>
      <c r="Q52" s="259"/>
      <c r="R52" s="259"/>
      <c r="S52" s="259"/>
      <c r="T52" s="259"/>
      <c r="U52" s="193"/>
      <c r="V52" s="159"/>
    </row>
    <row r="53" spans="2:22" ht="36" customHeight="1" x14ac:dyDescent="0.3">
      <c r="B53" s="224"/>
      <c r="C53" s="236"/>
      <c r="D53" s="218"/>
      <c r="E53" s="345"/>
      <c r="F53" s="346"/>
      <c r="G53" s="361" t="s">
        <v>383</v>
      </c>
      <c r="H53" s="231"/>
      <c r="I53" s="259"/>
      <c r="J53" s="237"/>
      <c r="K53" s="380"/>
      <c r="L53" s="380"/>
      <c r="M53" s="357"/>
      <c r="N53" s="262"/>
      <c r="O53" s="380"/>
      <c r="P53" s="374" t="s">
        <v>384</v>
      </c>
      <c r="Q53" s="363">
        <v>765581522</v>
      </c>
      <c r="R53" s="259"/>
      <c r="S53" s="371">
        <v>43896</v>
      </c>
      <c r="T53" s="372">
        <v>44165</v>
      </c>
      <c r="U53" s="193"/>
      <c r="V53" s="159"/>
    </row>
    <row r="54" spans="2:22" ht="36" customHeight="1" x14ac:dyDescent="0.3">
      <c r="B54" s="224"/>
      <c r="C54" s="236"/>
      <c r="D54" s="218"/>
      <c r="E54" s="345"/>
      <c r="F54" s="346"/>
      <c r="G54" s="361" t="s">
        <v>385</v>
      </c>
      <c r="H54" s="231"/>
      <c r="I54" s="259"/>
      <c r="J54" s="237"/>
      <c r="K54" s="380"/>
      <c r="L54" s="380"/>
      <c r="M54" s="357"/>
      <c r="N54" s="262"/>
      <c r="O54" s="380"/>
      <c r="P54" s="362"/>
      <c r="Q54" s="259"/>
      <c r="R54" s="259"/>
      <c r="S54" s="259"/>
      <c r="T54" s="259"/>
      <c r="U54" s="193"/>
      <c r="V54" s="159"/>
    </row>
    <row r="55" spans="2:22" ht="36" customHeight="1" x14ac:dyDescent="0.3">
      <c r="B55" s="224"/>
      <c r="C55" s="236"/>
      <c r="D55" s="218"/>
      <c r="E55" s="345"/>
      <c r="F55" s="346" t="s">
        <v>386</v>
      </c>
      <c r="G55" s="361" t="s">
        <v>387</v>
      </c>
      <c r="H55" s="221" t="s">
        <v>350</v>
      </c>
      <c r="I55" s="194"/>
      <c r="J55" s="262">
        <v>1</v>
      </c>
      <c r="K55" s="234">
        <v>0.5</v>
      </c>
      <c r="L55" s="169"/>
      <c r="M55" s="381">
        <v>1</v>
      </c>
      <c r="N55" s="262">
        <v>1</v>
      </c>
      <c r="O55" s="234">
        <v>0.5</v>
      </c>
      <c r="P55" s="194" t="s">
        <v>281</v>
      </c>
      <c r="Q55" s="259" t="s">
        <v>281</v>
      </c>
      <c r="R55" s="259"/>
      <c r="S55" s="192">
        <v>43831</v>
      </c>
      <c r="T55" s="192">
        <v>43891</v>
      </c>
      <c r="U55" s="260"/>
      <c r="V55" s="159"/>
    </row>
    <row r="56" spans="2:22" ht="36" customHeight="1" x14ac:dyDescent="0.3">
      <c r="B56" s="224"/>
      <c r="C56" s="236"/>
      <c r="D56" s="218"/>
      <c r="E56" s="345"/>
      <c r="F56" s="346"/>
      <c r="G56" s="350" t="s">
        <v>388</v>
      </c>
      <c r="H56" s="221"/>
      <c r="I56" s="235">
        <v>0.2</v>
      </c>
      <c r="J56" s="262"/>
      <c r="K56" s="234"/>
      <c r="L56" s="238">
        <v>0.2</v>
      </c>
      <c r="M56" s="381"/>
      <c r="N56" s="262"/>
      <c r="O56" s="234"/>
      <c r="P56" s="240" t="s">
        <v>281</v>
      </c>
      <c r="Q56" s="240" t="s">
        <v>281</v>
      </c>
      <c r="R56" s="240"/>
      <c r="S56" s="261">
        <v>43922</v>
      </c>
      <c r="T56" s="261">
        <v>44136</v>
      </c>
      <c r="U56" s="260"/>
      <c r="V56" s="159"/>
    </row>
    <row r="57" spans="2:22" ht="36" customHeight="1" x14ac:dyDescent="0.3">
      <c r="B57" s="224"/>
      <c r="C57" s="236"/>
      <c r="D57" s="218"/>
      <c r="E57" s="345"/>
      <c r="F57" s="346"/>
      <c r="G57" s="350"/>
      <c r="H57" s="221"/>
      <c r="I57" s="240"/>
      <c r="J57" s="262"/>
      <c r="K57" s="234"/>
      <c r="L57" s="239"/>
      <c r="M57" s="381"/>
      <c r="N57" s="262"/>
      <c r="O57" s="234"/>
      <c r="P57" s="240"/>
      <c r="Q57" s="240"/>
      <c r="R57" s="240"/>
      <c r="S57" s="261"/>
      <c r="T57" s="240"/>
      <c r="U57" s="260"/>
      <c r="V57" s="159"/>
    </row>
    <row r="58" spans="2:22" ht="36" customHeight="1" x14ac:dyDescent="0.3">
      <c r="B58" s="224"/>
      <c r="C58" s="236"/>
      <c r="D58" s="218"/>
      <c r="E58" s="345"/>
      <c r="F58" s="346"/>
      <c r="G58" s="347" t="s">
        <v>389</v>
      </c>
      <c r="H58" s="221"/>
      <c r="I58" s="240"/>
      <c r="J58" s="262"/>
      <c r="K58" s="234"/>
      <c r="L58" s="239"/>
      <c r="M58" s="381"/>
      <c r="N58" s="262"/>
      <c r="O58" s="234"/>
      <c r="P58" s="194" t="s">
        <v>281</v>
      </c>
      <c r="Q58" s="240" t="s">
        <v>281</v>
      </c>
      <c r="R58" s="240"/>
      <c r="S58" s="192">
        <v>43922</v>
      </c>
      <c r="T58" s="192">
        <v>44136</v>
      </c>
      <c r="U58" s="260"/>
      <c r="V58" s="159"/>
    </row>
    <row r="59" spans="2:22" ht="27" customHeight="1" x14ac:dyDescent="0.3">
      <c r="B59" s="224"/>
      <c r="C59" s="236"/>
      <c r="D59" s="218"/>
      <c r="E59" s="345" t="s">
        <v>390</v>
      </c>
      <c r="F59" s="345" t="s">
        <v>391</v>
      </c>
      <c r="G59" s="347" t="s">
        <v>392</v>
      </c>
      <c r="H59" s="221"/>
      <c r="I59" s="195"/>
      <c r="J59" s="235">
        <v>1</v>
      </c>
      <c r="K59" s="382">
        <v>0.2</v>
      </c>
      <c r="L59" s="195"/>
      <c r="M59" s="375">
        <v>1</v>
      </c>
      <c r="N59" s="235">
        <v>1</v>
      </c>
      <c r="O59" s="238">
        <v>0.5</v>
      </c>
      <c r="P59" s="194" t="s">
        <v>281</v>
      </c>
      <c r="Q59" s="451" t="s">
        <v>351</v>
      </c>
      <c r="R59" s="451"/>
      <c r="S59" s="452">
        <v>43831</v>
      </c>
      <c r="T59" s="452">
        <v>43891</v>
      </c>
      <c r="U59" s="453"/>
      <c r="V59" s="159"/>
    </row>
    <row r="60" spans="2:22" ht="27" customHeight="1" x14ac:dyDescent="0.3">
      <c r="B60" s="224"/>
      <c r="C60" s="236"/>
      <c r="D60" s="218"/>
      <c r="E60" s="345"/>
      <c r="F60" s="345"/>
      <c r="G60" s="347" t="s">
        <v>393</v>
      </c>
      <c r="H60" s="221"/>
      <c r="I60" s="383">
        <f>11/154</f>
        <v>7.1428571428571425E-2</v>
      </c>
      <c r="J60" s="235"/>
      <c r="K60" s="382"/>
      <c r="L60" s="235">
        <v>0</v>
      </c>
      <c r="M60" s="375"/>
      <c r="N60" s="235"/>
      <c r="O60" s="238"/>
      <c r="P60" s="194" t="s">
        <v>281</v>
      </c>
      <c r="Q60" s="451" t="s">
        <v>351</v>
      </c>
      <c r="R60" s="451"/>
      <c r="S60" s="452">
        <v>43922</v>
      </c>
      <c r="T60" s="452">
        <v>44136</v>
      </c>
      <c r="U60" s="453"/>
      <c r="V60" s="159"/>
    </row>
    <row r="61" spans="2:22" ht="27" customHeight="1" x14ac:dyDescent="0.3">
      <c r="B61" s="224"/>
      <c r="C61" s="236"/>
      <c r="D61" s="218"/>
      <c r="E61" s="345"/>
      <c r="F61" s="345"/>
      <c r="G61" s="347" t="s">
        <v>394</v>
      </c>
      <c r="H61" s="221"/>
      <c r="I61" s="383"/>
      <c r="J61" s="235"/>
      <c r="K61" s="382"/>
      <c r="L61" s="240"/>
      <c r="M61" s="375"/>
      <c r="N61" s="235"/>
      <c r="O61" s="238"/>
      <c r="P61" s="194" t="s">
        <v>281</v>
      </c>
      <c r="Q61" s="451" t="s">
        <v>351</v>
      </c>
      <c r="R61" s="451"/>
      <c r="S61" s="452">
        <v>43922</v>
      </c>
      <c r="T61" s="452">
        <v>44136</v>
      </c>
      <c r="U61" s="453"/>
      <c r="V61" s="159"/>
    </row>
    <row r="62" spans="2:22" ht="27" customHeight="1" x14ac:dyDescent="0.3">
      <c r="B62" s="224"/>
      <c r="C62" s="236"/>
      <c r="D62" s="218"/>
      <c r="E62" s="345"/>
      <c r="F62" s="345" t="s">
        <v>395</v>
      </c>
      <c r="G62" s="347" t="s">
        <v>396</v>
      </c>
      <c r="H62" s="221"/>
      <c r="I62" s="168"/>
      <c r="J62" s="235"/>
      <c r="K62" s="382">
        <v>1</v>
      </c>
      <c r="L62" s="195"/>
      <c r="M62" s="375"/>
      <c r="N62" s="235">
        <v>0.8</v>
      </c>
      <c r="O62" s="238">
        <v>0.5</v>
      </c>
      <c r="P62" s="194" t="s">
        <v>281</v>
      </c>
      <c r="Q62" s="451" t="s">
        <v>351</v>
      </c>
      <c r="R62" s="451"/>
      <c r="S62" s="452">
        <v>43831</v>
      </c>
      <c r="T62" s="454">
        <v>43872</v>
      </c>
      <c r="U62" s="453"/>
      <c r="V62" s="159"/>
    </row>
    <row r="63" spans="2:22" ht="27" customHeight="1" x14ac:dyDescent="0.3">
      <c r="B63" s="224"/>
      <c r="C63" s="236"/>
      <c r="D63" s="218"/>
      <c r="E63" s="345"/>
      <c r="F63" s="345"/>
      <c r="G63" s="347" t="s">
        <v>397</v>
      </c>
      <c r="H63" s="221"/>
      <c r="I63" s="235">
        <v>0</v>
      </c>
      <c r="J63" s="235"/>
      <c r="K63" s="382"/>
      <c r="L63" s="235">
        <v>0</v>
      </c>
      <c r="M63" s="375"/>
      <c r="N63" s="235"/>
      <c r="O63" s="238"/>
      <c r="P63" s="194" t="s">
        <v>281</v>
      </c>
      <c r="Q63" s="451" t="s">
        <v>351</v>
      </c>
      <c r="R63" s="451"/>
      <c r="S63" s="452">
        <v>43831</v>
      </c>
      <c r="T63" s="454">
        <v>43872</v>
      </c>
      <c r="U63" s="453"/>
      <c r="V63" s="159"/>
    </row>
    <row r="64" spans="2:22" ht="27" customHeight="1" x14ac:dyDescent="0.3">
      <c r="B64" s="224"/>
      <c r="C64" s="236"/>
      <c r="D64" s="218"/>
      <c r="E64" s="345"/>
      <c r="F64" s="345"/>
      <c r="G64" s="347" t="s">
        <v>398</v>
      </c>
      <c r="H64" s="221"/>
      <c r="I64" s="240"/>
      <c r="J64" s="235"/>
      <c r="K64" s="382"/>
      <c r="L64" s="240"/>
      <c r="M64" s="375"/>
      <c r="N64" s="235"/>
      <c r="O64" s="238"/>
      <c r="P64" s="194" t="s">
        <v>281</v>
      </c>
      <c r="Q64" s="451" t="s">
        <v>351</v>
      </c>
      <c r="R64" s="451"/>
      <c r="S64" s="452">
        <v>43831</v>
      </c>
      <c r="T64" s="454">
        <v>43872</v>
      </c>
      <c r="U64" s="453"/>
      <c r="V64" s="159"/>
    </row>
    <row r="65" spans="2:22" ht="27" customHeight="1" x14ac:dyDescent="0.3">
      <c r="B65" s="224"/>
      <c r="C65" s="236"/>
      <c r="D65" s="218"/>
      <c r="E65" s="345"/>
      <c r="F65" s="345"/>
      <c r="G65" s="347" t="s">
        <v>399</v>
      </c>
      <c r="H65" s="221"/>
      <c r="I65" s="240"/>
      <c r="J65" s="235"/>
      <c r="K65" s="382"/>
      <c r="L65" s="240"/>
      <c r="M65" s="375"/>
      <c r="N65" s="235"/>
      <c r="O65" s="238"/>
      <c r="P65" s="194" t="s">
        <v>281</v>
      </c>
      <c r="Q65" s="451" t="s">
        <v>351</v>
      </c>
      <c r="R65" s="451"/>
      <c r="S65" s="452">
        <v>43831</v>
      </c>
      <c r="T65" s="454">
        <v>43872</v>
      </c>
      <c r="U65" s="453"/>
      <c r="V65" s="159"/>
    </row>
    <row r="66" spans="2:22" ht="27" customHeight="1" x14ac:dyDescent="0.3">
      <c r="B66" s="224"/>
      <c r="C66" s="236"/>
      <c r="D66" s="218"/>
      <c r="E66" s="345"/>
      <c r="F66" s="345" t="s">
        <v>400</v>
      </c>
      <c r="G66" s="347" t="s">
        <v>401</v>
      </c>
      <c r="H66" s="221"/>
      <c r="I66" s="195"/>
      <c r="J66" s="235"/>
      <c r="K66" s="382">
        <v>0.8</v>
      </c>
      <c r="L66" s="195"/>
      <c r="M66" s="375"/>
      <c r="N66" s="235">
        <v>0.8</v>
      </c>
      <c r="O66" s="238">
        <v>0.6</v>
      </c>
      <c r="P66" s="194" t="s">
        <v>281</v>
      </c>
      <c r="Q66" s="451" t="s">
        <v>351</v>
      </c>
      <c r="R66" s="451"/>
      <c r="S66" s="452">
        <v>43831</v>
      </c>
      <c r="T66" s="452">
        <v>43891</v>
      </c>
      <c r="U66" s="453"/>
      <c r="V66" s="159"/>
    </row>
    <row r="67" spans="2:22" ht="27" customHeight="1" x14ac:dyDescent="0.3">
      <c r="B67" s="224"/>
      <c r="C67" s="236"/>
      <c r="D67" s="218"/>
      <c r="E67" s="345"/>
      <c r="F67" s="345"/>
      <c r="G67" s="347" t="s">
        <v>402</v>
      </c>
      <c r="H67" s="221"/>
      <c r="I67" s="235">
        <v>0</v>
      </c>
      <c r="J67" s="235"/>
      <c r="K67" s="382"/>
      <c r="L67" s="235">
        <v>0</v>
      </c>
      <c r="M67" s="375"/>
      <c r="N67" s="235"/>
      <c r="O67" s="238"/>
      <c r="P67" s="194" t="s">
        <v>281</v>
      </c>
      <c r="Q67" s="451" t="s">
        <v>351</v>
      </c>
      <c r="R67" s="451"/>
      <c r="S67" s="452">
        <v>43922</v>
      </c>
      <c r="T67" s="452">
        <v>44136</v>
      </c>
      <c r="U67" s="453"/>
      <c r="V67" s="159"/>
    </row>
    <row r="68" spans="2:22" ht="27" customHeight="1" x14ac:dyDescent="0.3">
      <c r="B68" s="224"/>
      <c r="C68" s="236"/>
      <c r="D68" s="218"/>
      <c r="E68" s="345"/>
      <c r="F68" s="345"/>
      <c r="G68" s="347" t="s">
        <v>403</v>
      </c>
      <c r="H68" s="221"/>
      <c r="I68" s="240"/>
      <c r="J68" s="235"/>
      <c r="K68" s="382"/>
      <c r="L68" s="240"/>
      <c r="M68" s="375"/>
      <c r="N68" s="235"/>
      <c r="O68" s="238"/>
      <c r="P68" s="194" t="s">
        <v>281</v>
      </c>
      <c r="Q68" s="451" t="s">
        <v>351</v>
      </c>
      <c r="R68" s="451"/>
      <c r="S68" s="452">
        <v>43922</v>
      </c>
      <c r="T68" s="452">
        <v>44136</v>
      </c>
      <c r="U68" s="453"/>
      <c r="V68" s="159"/>
    </row>
    <row r="69" spans="2:22" ht="35.1" customHeight="1" x14ac:dyDescent="0.3">
      <c r="B69" s="224"/>
      <c r="C69" s="236"/>
      <c r="D69" s="218"/>
      <c r="E69" s="220" t="s">
        <v>404</v>
      </c>
      <c r="F69" s="220" t="s">
        <v>405</v>
      </c>
      <c r="G69" s="193" t="s">
        <v>406</v>
      </c>
      <c r="H69" s="221"/>
      <c r="I69" s="235">
        <v>0</v>
      </c>
      <c r="J69" s="384">
        <v>0.98</v>
      </c>
      <c r="K69" s="238">
        <v>0.98</v>
      </c>
      <c r="L69" s="235">
        <v>0</v>
      </c>
      <c r="M69" s="375">
        <v>1</v>
      </c>
      <c r="N69" s="235">
        <v>1</v>
      </c>
      <c r="O69" s="238">
        <v>0.75</v>
      </c>
      <c r="P69" s="259" t="s">
        <v>281</v>
      </c>
      <c r="Q69" s="240" t="s">
        <v>281</v>
      </c>
      <c r="R69" s="240"/>
      <c r="S69" s="261">
        <v>43831</v>
      </c>
      <c r="T69" s="261">
        <v>44136</v>
      </c>
      <c r="U69" s="260"/>
      <c r="V69" s="159"/>
    </row>
    <row r="70" spans="2:22" ht="35.1" customHeight="1" x14ac:dyDescent="0.3">
      <c r="B70" s="224"/>
      <c r="C70" s="236"/>
      <c r="D70" s="218"/>
      <c r="E70" s="220"/>
      <c r="F70" s="220"/>
      <c r="G70" s="193" t="s">
        <v>407</v>
      </c>
      <c r="H70" s="221"/>
      <c r="I70" s="240"/>
      <c r="J70" s="384"/>
      <c r="K70" s="239"/>
      <c r="L70" s="240"/>
      <c r="M70" s="375"/>
      <c r="N70" s="235"/>
      <c r="O70" s="239"/>
      <c r="P70" s="259"/>
      <c r="Q70" s="240"/>
      <c r="R70" s="240"/>
      <c r="S70" s="261"/>
      <c r="T70" s="261"/>
      <c r="U70" s="260"/>
      <c r="V70" s="159"/>
    </row>
    <row r="71" spans="2:22" ht="105" customHeight="1" x14ac:dyDescent="0.3">
      <c r="B71" s="224"/>
      <c r="C71" s="236"/>
      <c r="D71" s="218"/>
      <c r="E71" s="220"/>
      <c r="F71" s="220"/>
      <c r="G71" s="260" t="s">
        <v>408</v>
      </c>
      <c r="H71" s="221"/>
      <c r="I71" s="240"/>
      <c r="J71" s="384"/>
      <c r="K71" s="239"/>
      <c r="L71" s="240"/>
      <c r="M71" s="375"/>
      <c r="N71" s="235"/>
      <c r="O71" s="239"/>
      <c r="P71" s="166" t="s">
        <v>409</v>
      </c>
      <c r="Q71" s="263">
        <v>188760000</v>
      </c>
      <c r="R71" s="263"/>
      <c r="S71" s="167">
        <v>43924</v>
      </c>
      <c r="T71" s="167">
        <v>44180</v>
      </c>
      <c r="U71" s="260"/>
      <c r="V71" s="159"/>
    </row>
    <row r="72" spans="2:22" ht="106.5" customHeight="1" x14ac:dyDescent="0.3">
      <c r="B72" s="224"/>
      <c r="C72" s="236"/>
      <c r="D72" s="218"/>
      <c r="E72" s="220"/>
      <c r="F72" s="220"/>
      <c r="G72" s="260"/>
      <c r="H72" s="221"/>
      <c r="I72" s="240"/>
      <c r="J72" s="384"/>
      <c r="K72" s="239"/>
      <c r="L72" s="240"/>
      <c r="M72" s="375"/>
      <c r="N72" s="235"/>
      <c r="O72" s="239"/>
      <c r="P72" s="456" t="s">
        <v>409</v>
      </c>
      <c r="Q72" s="263">
        <v>113256000</v>
      </c>
      <c r="R72" s="263"/>
      <c r="S72" s="167">
        <v>43917</v>
      </c>
      <c r="T72" s="167">
        <v>43936</v>
      </c>
      <c r="U72" s="260"/>
      <c r="V72" s="159"/>
    </row>
    <row r="73" spans="2:22" ht="119.25" customHeight="1" x14ac:dyDescent="0.3">
      <c r="B73" s="224"/>
      <c r="C73" s="236"/>
      <c r="D73" s="218"/>
      <c r="E73" s="220"/>
      <c r="F73" s="220"/>
      <c r="G73" s="260" t="s">
        <v>410</v>
      </c>
      <c r="H73" s="221"/>
      <c r="I73" s="240"/>
      <c r="J73" s="384"/>
      <c r="K73" s="239"/>
      <c r="L73" s="240"/>
      <c r="M73" s="375"/>
      <c r="N73" s="235"/>
      <c r="O73" s="239"/>
      <c r="P73" s="456" t="s">
        <v>411</v>
      </c>
      <c r="Q73" s="263">
        <v>644804000</v>
      </c>
      <c r="R73" s="263"/>
      <c r="S73" s="167">
        <v>43917</v>
      </c>
      <c r="T73" s="167">
        <v>43936</v>
      </c>
      <c r="U73" s="260"/>
      <c r="V73" s="159"/>
    </row>
    <row r="74" spans="2:22" ht="110.25" customHeight="1" x14ac:dyDescent="0.3">
      <c r="B74" s="224"/>
      <c r="C74" s="236"/>
      <c r="D74" s="218"/>
      <c r="E74" s="220"/>
      <c r="F74" s="220"/>
      <c r="G74" s="260"/>
      <c r="H74" s="221"/>
      <c r="I74" s="240"/>
      <c r="J74" s="384"/>
      <c r="K74" s="239"/>
      <c r="L74" s="240"/>
      <c r="M74" s="375"/>
      <c r="N74" s="235"/>
      <c r="O74" s="239"/>
      <c r="P74" s="170" t="s">
        <v>411</v>
      </c>
      <c r="Q74" s="263">
        <v>1024211760</v>
      </c>
      <c r="R74" s="263"/>
      <c r="S74" s="167">
        <v>43917</v>
      </c>
      <c r="T74" s="167">
        <v>43936</v>
      </c>
      <c r="U74" s="260"/>
      <c r="V74" s="159"/>
    </row>
    <row r="75" spans="2:22" ht="133.5" customHeight="1" x14ac:dyDescent="0.3">
      <c r="B75" s="224"/>
      <c r="C75" s="236"/>
      <c r="D75" s="222"/>
      <c r="E75" s="258"/>
      <c r="F75" s="258"/>
      <c r="G75" s="256"/>
      <c r="H75" s="223"/>
      <c r="I75" s="254"/>
      <c r="J75" s="264"/>
      <c r="K75" s="255"/>
      <c r="L75" s="254"/>
      <c r="M75" s="248"/>
      <c r="N75" s="243"/>
      <c r="O75" s="255"/>
      <c r="P75" s="455" t="s">
        <v>412</v>
      </c>
      <c r="Q75" s="434">
        <v>1282736000</v>
      </c>
      <c r="R75" s="434"/>
      <c r="S75" s="435">
        <v>43915</v>
      </c>
      <c r="T75" s="436" t="s">
        <v>376</v>
      </c>
      <c r="U75" s="256"/>
      <c r="V75" s="159"/>
    </row>
    <row r="76" spans="2:22" x14ac:dyDescent="0.3">
      <c r="B76" s="163"/>
      <c r="C76" s="164"/>
      <c r="D76" s="426"/>
      <c r="E76" s="427"/>
      <c r="F76" s="427"/>
      <c r="G76" s="428"/>
      <c r="H76" s="429"/>
      <c r="I76" s="430"/>
      <c r="J76" s="431"/>
      <c r="K76" s="429"/>
      <c r="L76" s="429"/>
      <c r="M76" s="409"/>
      <c r="N76" s="429"/>
      <c r="O76" s="429"/>
      <c r="P76" s="432"/>
      <c r="Q76" s="427"/>
      <c r="R76" s="427"/>
      <c r="S76" s="427"/>
      <c r="T76" s="427"/>
      <c r="U76" s="433"/>
      <c r="V76" s="159"/>
    </row>
    <row r="77" spans="2:22" s="459" customFormat="1" ht="36" customHeight="1" x14ac:dyDescent="0.2">
      <c r="B77" s="224" t="s">
        <v>413</v>
      </c>
      <c r="C77" s="236" t="s">
        <v>414</v>
      </c>
      <c r="D77" s="437">
        <v>2019080010136</v>
      </c>
      <c r="E77" s="229" t="s">
        <v>415</v>
      </c>
      <c r="F77" s="229" t="s">
        <v>416</v>
      </c>
      <c r="G77" s="207" t="s">
        <v>417</v>
      </c>
      <c r="H77" s="233" t="s">
        <v>350</v>
      </c>
      <c r="I77" s="244">
        <v>0</v>
      </c>
      <c r="J77" s="244">
        <v>1</v>
      </c>
      <c r="K77" s="245">
        <v>1</v>
      </c>
      <c r="L77" s="244">
        <v>0</v>
      </c>
      <c r="M77" s="249">
        <v>1</v>
      </c>
      <c r="N77" s="244">
        <v>1</v>
      </c>
      <c r="O77" s="245">
        <v>0.5</v>
      </c>
      <c r="P77" s="457" t="s">
        <v>281</v>
      </c>
      <c r="Q77" s="252" t="s">
        <v>281</v>
      </c>
      <c r="R77" s="252"/>
      <c r="S77" s="438">
        <v>43831</v>
      </c>
      <c r="T77" s="438">
        <v>43891</v>
      </c>
      <c r="U77" s="257"/>
      <c r="V77" s="458"/>
    </row>
    <row r="78" spans="2:22" ht="36" customHeight="1" x14ac:dyDescent="0.3">
      <c r="B78" s="224"/>
      <c r="C78" s="236"/>
      <c r="D78" s="268"/>
      <c r="E78" s="220"/>
      <c r="F78" s="220"/>
      <c r="G78" s="193" t="s">
        <v>418</v>
      </c>
      <c r="H78" s="221"/>
      <c r="I78" s="235"/>
      <c r="J78" s="235"/>
      <c r="K78" s="238"/>
      <c r="L78" s="235"/>
      <c r="M78" s="375"/>
      <c r="N78" s="235"/>
      <c r="O78" s="238"/>
      <c r="P78" s="310" t="s">
        <v>419</v>
      </c>
      <c r="Q78" s="263">
        <v>1669000000</v>
      </c>
      <c r="R78" s="263"/>
      <c r="S78" s="385">
        <v>43899</v>
      </c>
      <c r="T78" s="385">
        <v>44144</v>
      </c>
      <c r="U78" s="260"/>
      <c r="V78" s="159"/>
    </row>
    <row r="79" spans="2:22" ht="36" customHeight="1" x14ac:dyDescent="0.3">
      <c r="B79" s="224"/>
      <c r="C79" s="236"/>
      <c r="D79" s="268"/>
      <c r="E79" s="220"/>
      <c r="F79" s="220"/>
      <c r="G79" s="193" t="s">
        <v>420</v>
      </c>
      <c r="H79" s="221"/>
      <c r="I79" s="240"/>
      <c r="J79" s="235"/>
      <c r="K79" s="239"/>
      <c r="L79" s="240"/>
      <c r="M79" s="375"/>
      <c r="N79" s="235"/>
      <c r="O79" s="239"/>
      <c r="P79" s="310"/>
      <c r="Q79" s="263"/>
      <c r="R79" s="263"/>
      <c r="S79" s="335"/>
      <c r="T79" s="335"/>
      <c r="U79" s="260"/>
      <c r="V79" s="159"/>
    </row>
    <row r="80" spans="2:22" ht="36" customHeight="1" x14ac:dyDescent="0.3">
      <c r="B80" s="224"/>
      <c r="C80" s="236"/>
      <c r="D80" s="268"/>
      <c r="E80" s="220" t="s">
        <v>421</v>
      </c>
      <c r="F80" s="220" t="s">
        <v>422</v>
      </c>
      <c r="G80" s="193" t="s">
        <v>423</v>
      </c>
      <c r="H80" s="221" t="s">
        <v>424</v>
      </c>
      <c r="I80" s="240">
        <v>8</v>
      </c>
      <c r="J80" s="240">
        <v>8</v>
      </c>
      <c r="K80" s="239">
        <v>8</v>
      </c>
      <c r="L80" s="235">
        <v>0.25</v>
      </c>
      <c r="M80" s="375">
        <v>1</v>
      </c>
      <c r="N80" s="235">
        <v>1</v>
      </c>
      <c r="O80" s="238">
        <v>0.5</v>
      </c>
      <c r="P80" s="166"/>
      <c r="Q80" s="240"/>
      <c r="R80" s="240"/>
      <c r="S80" s="195"/>
      <c r="T80" s="195"/>
      <c r="U80" s="240" t="s">
        <v>510</v>
      </c>
      <c r="V80" s="159"/>
    </row>
    <row r="81" spans="2:22" ht="36" customHeight="1" x14ac:dyDescent="0.3">
      <c r="B81" s="224"/>
      <c r="C81" s="236"/>
      <c r="D81" s="268"/>
      <c r="E81" s="220"/>
      <c r="F81" s="220"/>
      <c r="G81" s="193" t="s">
        <v>425</v>
      </c>
      <c r="H81" s="221"/>
      <c r="I81" s="240"/>
      <c r="J81" s="240"/>
      <c r="K81" s="239"/>
      <c r="L81" s="240"/>
      <c r="M81" s="375"/>
      <c r="N81" s="235"/>
      <c r="O81" s="239"/>
      <c r="P81" s="166"/>
      <c r="Q81" s="240"/>
      <c r="R81" s="240"/>
      <c r="S81" s="195"/>
      <c r="T81" s="195"/>
      <c r="U81" s="240"/>
      <c r="V81" s="159"/>
    </row>
    <row r="82" spans="2:22" ht="36" customHeight="1" x14ac:dyDescent="0.3">
      <c r="B82" s="224"/>
      <c r="C82" s="236"/>
      <c r="D82" s="268">
        <v>2019080010139</v>
      </c>
      <c r="E82" s="220" t="s">
        <v>426</v>
      </c>
      <c r="F82" s="220" t="s">
        <v>427</v>
      </c>
      <c r="G82" s="193" t="s">
        <v>428</v>
      </c>
      <c r="H82" s="221" t="s">
        <v>350</v>
      </c>
      <c r="I82" s="235">
        <v>0.7</v>
      </c>
      <c r="J82" s="235">
        <v>1</v>
      </c>
      <c r="K82" s="238">
        <v>0.97</v>
      </c>
      <c r="L82" s="235">
        <v>0.68</v>
      </c>
      <c r="M82" s="375">
        <v>1</v>
      </c>
      <c r="N82" s="235">
        <v>1</v>
      </c>
      <c r="O82" s="238">
        <v>0.73</v>
      </c>
      <c r="P82" s="166"/>
      <c r="Q82" s="240"/>
      <c r="R82" s="240"/>
      <c r="S82" s="195"/>
      <c r="T82" s="195"/>
      <c r="U82" s="193"/>
      <c r="V82" s="159"/>
    </row>
    <row r="83" spans="2:22" ht="36" customHeight="1" x14ac:dyDescent="0.3">
      <c r="B83" s="224"/>
      <c r="C83" s="236"/>
      <c r="D83" s="268"/>
      <c r="E83" s="220"/>
      <c r="F83" s="220"/>
      <c r="G83" s="193" t="s">
        <v>429</v>
      </c>
      <c r="H83" s="221"/>
      <c r="I83" s="240"/>
      <c r="J83" s="235"/>
      <c r="K83" s="239"/>
      <c r="L83" s="240"/>
      <c r="M83" s="375"/>
      <c r="N83" s="235"/>
      <c r="O83" s="239"/>
      <c r="P83" s="166"/>
      <c r="Q83" s="240"/>
      <c r="R83" s="240"/>
      <c r="S83" s="195"/>
      <c r="T83" s="195"/>
      <c r="U83" s="193"/>
      <c r="V83" s="159"/>
    </row>
    <row r="84" spans="2:22" ht="36" customHeight="1" x14ac:dyDescent="0.3">
      <c r="B84" s="224"/>
      <c r="C84" s="236"/>
      <c r="D84" s="439"/>
      <c r="E84" s="258"/>
      <c r="F84" s="258"/>
      <c r="G84" s="190" t="s">
        <v>430</v>
      </c>
      <c r="H84" s="223"/>
      <c r="I84" s="254"/>
      <c r="J84" s="243"/>
      <c r="K84" s="255"/>
      <c r="L84" s="254"/>
      <c r="M84" s="248"/>
      <c r="N84" s="243"/>
      <c r="O84" s="255"/>
      <c r="P84" s="440"/>
      <c r="Q84" s="254"/>
      <c r="R84" s="254"/>
      <c r="S84" s="188"/>
      <c r="T84" s="188"/>
      <c r="U84" s="190"/>
      <c r="V84" s="159"/>
    </row>
    <row r="85" spans="2:22" x14ac:dyDescent="0.3">
      <c r="B85" s="163"/>
      <c r="C85" s="164"/>
      <c r="D85" s="426"/>
      <c r="E85" s="427"/>
      <c r="F85" s="427"/>
      <c r="G85" s="428"/>
      <c r="H85" s="429"/>
      <c r="I85" s="430"/>
      <c r="J85" s="431"/>
      <c r="K85" s="429"/>
      <c r="L85" s="429"/>
      <c r="M85" s="409"/>
      <c r="N85" s="429"/>
      <c r="O85" s="429"/>
      <c r="P85" s="432"/>
      <c r="Q85" s="427"/>
      <c r="R85" s="427"/>
      <c r="S85" s="427"/>
      <c r="T85" s="427"/>
      <c r="U85" s="433"/>
      <c r="V85" s="159"/>
    </row>
    <row r="86" spans="2:22" ht="38.25" x14ac:dyDescent="0.3">
      <c r="B86" s="224" t="s">
        <v>431</v>
      </c>
      <c r="C86" s="236" t="s">
        <v>432</v>
      </c>
      <c r="D86" s="230"/>
      <c r="E86" s="229" t="s">
        <v>433</v>
      </c>
      <c r="F86" s="441" t="s">
        <v>434</v>
      </c>
      <c r="G86" s="422" t="s">
        <v>435</v>
      </c>
      <c r="H86" s="203" t="s">
        <v>350</v>
      </c>
      <c r="I86" s="184">
        <v>0.61</v>
      </c>
      <c r="J86" s="442">
        <v>0.63</v>
      </c>
      <c r="K86" s="200">
        <v>0.61</v>
      </c>
      <c r="L86" s="184">
        <v>0.3</v>
      </c>
      <c r="M86" s="443"/>
      <c r="N86" s="184">
        <v>1</v>
      </c>
      <c r="O86" s="200">
        <v>0.5</v>
      </c>
      <c r="P86" s="444"/>
      <c r="Q86" s="252"/>
      <c r="R86" s="252"/>
      <c r="S86" s="185"/>
      <c r="T86" s="199"/>
      <c r="U86" s="191"/>
      <c r="V86" s="159"/>
    </row>
    <row r="87" spans="2:22" ht="90" customHeight="1" x14ac:dyDescent="0.3">
      <c r="B87" s="224"/>
      <c r="C87" s="236"/>
      <c r="D87" s="218"/>
      <c r="E87" s="220"/>
      <c r="F87" s="220" t="s">
        <v>436</v>
      </c>
      <c r="G87" s="193" t="s">
        <v>437</v>
      </c>
      <c r="H87" s="221" t="s">
        <v>438</v>
      </c>
      <c r="I87" s="240">
        <v>26</v>
      </c>
      <c r="J87" s="240">
        <v>208</v>
      </c>
      <c r="K87" s="386">
        <v>26</v>
      </c>
      <c r="L87" s="235">
        <v>0.25</v>
      </c>
      <c r="M87" s="375">
        <v>0.93693693693693703</v>
      </c>
      <c r="N87" s="235">
        <v>1</v>
      </c>
      <c r="O87" s="238">
        <v>0.5</v>
      </c>
      <c r="P87" s="166" t="s">
        <v>439</v>
      </c>
      <c r="Q87" s="240"/>
      <c r="R87" s="240"/>
      <c r="S87" s="195"/>
      <c r="T87" s="186"/>
      <c r="U87" s="193"/>
      <c r="V87" s="390"/>
    </row>
    <row r="88" spans="2:22" ht="60" customHeight="1" x14ac:dyDescent="0.3">
      <c r="B88" s="224"/>
      <c r="C88" s="236"/>
      <c r="D88" s="218"/>
      <c r="E88" s="220"/>
      <c r="F88" s="220"/>
      <c r="G88" s="193" t="s">
        <v>440</v>
      </c>
      <c r="H88" s="221"/>
      <c r="I88" s="240"/>
      <c r="J88" s="240"/>
      <c r="K88" s="386"/>
      <c r="L88" s="240"/>
      <c r="M88" s="375"/>
      <c r="N88" s="235"/>
      <c r="O88" s="239"/>
      <c r="P88" s="166" t="s">
        <v>441</v>
      </c>
      <c r="Q88" s="387">
        <v>5803297580</v>
      </c>
      <c r="R88" s="240"/>
      <c r="S88" s="171">
        <v>43685</v>
      </c>
      <c r="T88" s="391">
        <v>43889</v>
      </c>
      <c r="U88" s="193"/>
      <c r="V88" s="390"/>
    </row>
    <row r="89" spans="2:22" ht="60" customHeight="1" x14ac:dyDescent="0.3">
      <c r="B89" s="224"/>
      <c r="C89" s="236"/>
      <c r="D89" s="218"/>
      <c r="E89" s="220"/>
      <c r="F89" s="220"/>
      <c r="G89" s="193" t="s">
        <v>442</v>
      </c>
      <c r="H89" s="221"/>
      <c r="I89" s="240"/>
      <c r="J89" s="240"/>
      <c r="K89" s="386"/>
      <c r="L89" s="240"/>
      <c r="M89" s="375"/>
      <c r="N89" s="235"/>
      <c r="O89" s="239"/>
      <c r="P89" s="166" t="s">
        <v>443</v>
      </c>
      <c r="Q89" s="387">
        <v>48790829807</v>
      </c>
      <c r="R89" s="240"/>
      <c r="S89" s="171">
        <v>42067</v>
      </c>
      <c r="T89" s="391">
        <v>43956</v>
      </c>
      <c r="U89" s="193"/>
      <c r="V89" s="390"/>
    </row>
    <row r="90" spans="2:22" ht="60" customHeight="1" x14ac:dyDescent="0.3">
      <c r="B90" s="224"/>
      <c r="C90" s="236"/>
      <c r="D90" s="218"/>
      <c r="E90" s="220"/>
      <c r="F90" s="220"/>
      <c r="G90" s="193" t="s">
        <v>444</v>
      </c>
      <c r="H90" s="221"/>
      <c r="I90" s="240"/>
      <c r="J90" s="240"/>
      <c r="K90" s="386"/>
      <c r="L90" s="240"/>
      <c r="M90" s="375"/>
      <c r="N90" s="235"/>
      <c r="O90" s="239"/>
      <c r="P90" s="166" t="s">
        <v>445</v>
      </c>
      <c r="Q90" s="387">
        <v>19588081068</v>
      </c>
      <c r="R90" s="240"/>
      <c r="S90" s="171">
        <v>43079</v>
      </c>
      <c r="T90" s="391">
        <v>43921</v>
      </c>
      <c r="U90" s="193"/>
      <c r="V90" s="390"/>
    </row>
    <row r="91" spans="2:22" ht="83.25" customHeight="1" x14ac:dyDescent="0.3">
      <c r="B91" s="224"/>
      <c r="C91" s="236"/>
      <c r="D91" s="222"/>
      <c r="E91" s="258"/>
      <c r="F91" s="258"/>
      <c r="G91" s="190" t="s">
        <v>446</v>
      </c>
      <c r="H91" s="223"/>
      <c r="I91" s="254"/>
      <c r="J91" s="254"/>
      <c r="K91" s="269"/>
      <c r="L91" s="254"/>
      <c r="M91" s="248"/>
      <c r="N91" s="243"/>
      <c r="O91" s="255"/>
      <c r="P91" s="440" t="s">
        <v>447</v>
      </c>
      <c r="Q91" s="445">
        <v>12474958375</v>
      </c>
      <c r="R91" s="254"/>
      <c r="S91" s="446">
        <v>43682</v>
      </c>
      <c r="T91" s="447">
        <v>43956</v>
      </c>
      <c r="U91" s="190"/>
      <c r="V91" s="390"/>
    </row>
    <row r="92" spans="2:22" x14ac:dyDescent="0.3">
      <c r="B92" s="163"/>
      <c r="C92" s="164"/>
      <c r="D92" s="426"/>
      <c r="E92" s="427"/>
      <c r="F92" s="427"/>
      <c r="G92" s="428"/>
      <c r="H92" s="429"/>
      <c r="I92" s="430"/>
      <c r="J92" s="431"/>
      <c r="K92" s="429"/>
      <c r="L92" s="429"/>
      <c r="M92" s="409"/>
      <c r="N92" s="429"/>
      <c r="O92" s="429"/>
      <c r="P92" s="448"/>
      <c r="Q92" s="427"/>
      <c r="R92" s="427"/>
      <c r="S92" s="427"/>
      <c r="T92" s="427"/>
      <c r="U92" s="433"/>
      <c r="V92" s="159"/>
    </row>
    <row r="93" spans="2:22" ht="60" customHeight="1" x14ac:dyDescent="0.3">
      <c r="B93" s="224" t="s">
        <v>448</v>
      </c>
      <c r="C93" s="236" t="s">
        <v>449</v>
      </c>
      <c r="D93" s="230">
        <v>2019080010143</v>
      </c>
      <c r="E93" s="230" t="s">
        <v>450</v>
      </c>
      <c r="F93" s="230" t="s">
        <v>451</v>
      </c>
      <c r="G93" s="191" t="s">
        <v>452</v>
      </c>
      <c r="H93" s="233" t="s">
        <v>453</v>
      </c>
      <c r="I93" s="270">
        <v>0</v>
      </c>
      <c r="J93" s="270">
        <v>5149</v>
      </c>
      <c r="K93" s="271">
        <v>2940</v>
      </c>
      <c r="L93" s="244">
        <v>0</v>
      </c>
      <c r="M93" s="249">
        <f>+J93/4500</f>
        <v>1.1442222222222223</v>
      </c>
      <c r="N93" s="244">
        <v>1</v>
      </c>
      <c r="O93" s="245">
        <v>0.5</v>
      </c>
      <c r="P93" s="444"/>
      <c r="Q93" s="252"/>
      <c r="R93" s="252"/>
      <c r="S93" s="185"/>
      <c r="T93" s="185"/>
      <c r="U93" s="191"/>
      <c r="V93" s="159"/>
    </row>
    <row r="94" spans="2:22" ht="60" customHeight="1" x14ac:dyDescent="0.3">
      <c r="B94" s="224"/>
      <c r="C94" s="236"/>
      <c r="D94" s="218"/>
      <c r="E94" s="218"/>
      <c r="F94" s="218"/>
      <c r="G94" s="193" t="s">
        <v>454</v>
      </c>
      <c r="H94" s="221"/>
      <c r="I94" s="388"/>
      <c r="J94" s="388"/>
      <c r="K94" s="389"/>
      <c r="L94" s="240"/>
      <c r="M94" s="375"/>
      <c r="N94" s="235"/>
      <c r="O94" s="239"/>
      <c r="P94" s="166"/>
      <c r="Q94" s="240"/>
      <c r="R94" s="240"/>
      <c r="S94" s="195"/>
      <c r="T94" s="195"/>
      <c r="U94" s="193"/>
      <c r="V94" s="159"/>
    </row>
    <row r="95" spans="2:22" ht="60" customHeight="1" x14ac:dyDescent="0.3">
      <c r="B95" s="224"/>
      <c r="C95" s="236"/>
      <c r="D95" s="218"/>
      <c r="E95" s="218"/>
      <c r="F95" s="218"/>
      <c r="G95" s="193" t="s">
        <v>455</v>
      </c>
      <c r="H95" s="221"/>
      <c r="I95" s="388"/>
      <c r="J95" s="388"/>
      <c r="K95" s="389"/>
      <c r="L95" s="240"/>
      <c r="M95" s="375"/>
      <c r="N95" s="235"/>
      <c r="O95" s="239"/>
      <c r="P95" s="166"/>
      <c r="Q95" s="240"/>
      <c r="R95" s="240"/>
      <c r="S95" s="195"/>
      <c r="T95" s="195"/>
      <c r="U95" s="193"/>
      <c r="V95" s="159"/>
    </row>
    <row r="96" spans="2:22" ht="90.75" customHeight="1" x14ac:dyDescent="0.3">
      <c r="B96" s="224"/>
      <c r="C96" s="236"/>
      <c r="D96" s="218"/>
      <c r="E96" s="218"/>
      <c r="F96" s="218"/>
      <c r="G96" s="193" t="s">
        <v>456</v>
      </c>
      <c r="H96" s="221"/>
      <c r="I96" s="388"/>
      <c r="J96" s="388"/>
      <c r="K96" s="389"/>
      <c r="L96" s="240"/>
      <c r="M96" s="375"/>
      <c r="N96" s="235"/>
      <c r="O96" s="239"/>
      <c r="P96" s="166"/>
      <c r="Q96" s="240"/>
      <c r="R96" s="240"/>
      <c r="S96" s="195"/>
      <c r="T96" s="195"/>
      <c r="U96" s="193"/>
      <c r="V96" s="159"/>
    </row>
    <row r="97" spans="2:22" ht="60" customHeight="1" x14ac:dyDescent="0.3">
      <c r="B97" s="224"/>
      <c r="C97" s="236"/>
      <c r="D97" s="197"/>
      <c r="E97" s="198" t="s">
        <v>457</v>
      </c>
      <c r="F97" s="198" t="s">
        <v>458</v>
      </c>
      <c r="G97" s="190" t="s">
        <v>459</v>
      </c>
      <c r="H97" s="202" t="s">
        <v>453</v>
      </c>
      <c r="I97" s="188">
        <v>1</v>
      </c>
      <c r="J97" s="449">
        <v>1</v>
      </c>
      <c r="K97" s="189">
        <v>1</v>
      </c>
      <c r="L97" s="183">
        <v>0.25</v>
      </c>
      <c r="M97" s="208">
        <v>100</v>
      </c>
      <c r="N97" s="450">
        <v>1</v>
      </c>
      <c r="O97" s="187">
        <v>0.5</v>
      </c>
      <c r="P97" s="440"/>
      <c r="Q97" s="254"/>
      <c r="R97" s="254"/>
      <c r="S97" s="188"/>
      <c r="T97" s="188"/>
      <c r="U97" s="190"/>
      <c r="V97" s="159"/>
    </row>
    <row r="98" spans="2:22" x14ac:dyDescent="0.3">
      <c r="B98" s="163"/>
      <c r="C98" s="164"/>
      <c r="D98" s="426"/>
      <c r="E98" s="427"/>
      <c r="F98" s="427"/>
      <c r="G98" s="448"/>
      <c r="H98" s="429"/>
      <c r="I98" s="430"/>
      <c r="J98" s="430"/>
      <c r="K98" s="430"/>
      <c r="L98" s="430"/>
      <c r="M98" s="409"/>
      <c r="N98" s="430"/>
      <c r="O98" s="448"/>
      <c r="P98" s="432"/>
      <c r="Q98" s="427"/>
      <c r="R98" s="427"/>
      <c r="S98" s="427"/>
      <c r="T98" s="427"/>
      <c r="U98" s="433"/>
      <c r="V98" s="159"/>
    </row>
  </sheetData>
  <sheetProtection password="C827" sheet="1" objects="1" scenarios="1" selectLockedCells="1" selectUnlockedCells="1"/>
  <mergeCells count="343">
    <mergeCell ref="B93:B97"/>
    <mergeCell ref="C93:C97"/>
    <mergeCell ref="D93:D96"/>
    <mergeCell ref="E93:E96"/>
    <mergeCell ref="F93:F96"/>
    <mergeCell ref="H93:H96"/>
    <mergeCell ref="N87:N91"/>
    <mergeCell ref="K80:K81"/>
    <mergeCell ref="L80:L81"/>
    <mergeCell ref="N80:N81"/>
    <mergeCell ref="B86:B91"/>
    <mergeCell ref="C86:C91"/>
    <mergeCell ref="D86:D91"/>
    <mergeCell ref="E86:E91"/>
    <mergeCell ref="N82:N84"/>
    <mergeCell ref="M80:M81"/>
    <mergeCell ref="M82:M84"/>
    <mergeCell ref="Q93:R93"/>
    <mergeCell ref="Q94:R94"/>
    <mergeCell ref="Q95:R95"/>
    <mergeCell ref="Q96:R96"/>
    <mergeCell ref="Q97:R97"/>
    <mergeCell ref="I93:I96"/>
    <mergeCell ref="J93:J96"/>
    <mergeCell ref="K93:K96"/>
    <mergeCell ref="L93:L96"/>
    <mergeCell ref="N93:N96"/>
    <mergeCell ref="O93:O96"/>
    <mergeCell ref="M93:M96"/>
    <mergeCell ref="V87:V91"/>
    <mergeCell ref="Q88:R88"/>
    <mergeCell ref="Q89:R89"/>
    <mergeCell ref="Q90:R90"/>
    <mergeCell ref="Q91:R91"/>
    <mergeCell ref="F87:F91"/>
    <mergeCell ref="H87:H91"/>
    <mergeCell ref="I87:I91"/>
    <mergeCell ref="J87:J91"/>
    <mergeCell ref="K87:K91"/>
    <mergeCell ref="L87:L91"/>
    <mergeCell ref="O87:O91"/>
    <mergeCell ref="Q87:R87"/>
    <mergeCell ref="M87:M91"/>
    <mergeCell ref="Q86:R86"/>
    <mergeCell ref="B77:B84"/>
    <mergeCell ref="C77:C84"/>
    <mergeCell ref="D77:D79"/>
    <mergeCell ref="E77:E79"/>
    <mergeCell ref="F77:F79"/>
    <mergeCell ref="H77:H79"/>
    <mergeCell ref="Q80:R80"/>
    <mergeCell ref="Q81:R81"/>
    <mergeCell ref="D82:D84"/>
    <mergeCell ref="E82:E84"/>
    <mergeCell ref="F82:F84"/>
    <mergeCell ref="H82:H84"/>
    <mergeCell ref="I82:I84"/>
    <mergeCell ref="J82:J84"/>
    <mergeCell ref="K82:K84"/>
    <mergeCell ref="L82:L84"/>
    <mergeCell ref="I80:I81"/>
    <mergeCell ref="J80:J81"/>
    <mergeCell ref="O80:O81"/>
    <mergeCell ref="D80:D81"/>
    <mergeCell ref="E80:E81"/>
    <mergeCell ref="F80:F81"/>
    <mergeCell ref="H80:H81"/>
    <mergeCell ref="O82:O84"/>
    <mergeCell ref="Q82:R82"/>
    <mergeCell ref="Q83:R83"/>
    <mergeCell ref="Q84:R84"/>
    <mergeCell ref="Q77:R77"/>
    <mergeCell ref="U77:U79"/>
    <mergeCell ref="P78:P79"/>
    <mergeCell ref="Q78:R79"/>
    <mergeCell ref="S78:S79"/>
    <mergeCell ref="T78:T79"/>
    <mergeCell ref="U80:U81"/>
    <mergeCell ref="I77:I79"/>
    <mergeCell ref="J77:J79"/>
    <mergeCell ref="K77:K79"/>
    <mergeCell ref="L77:L79"/>
    <mergeCell ref="N77:N79"/>
    <mergeCell ref="O77:O79"/>
    <mergeCell ref="T69:T70"/>
    <mergeCell ref="U69:U75"/>
    <mergeCell ref="G71:G72"/>
    <mergeCell ref="Q71:R71"/>
    <mergeCell ref="Q72:R72"/>
    <mergeCell ref="G73:G75"/>
    <mergeCell ref="Q73:R73"/>
    <mergeCell ref="Q74:R74"/>
    <mergeCell ref="Q75:R75"/>
    <mergeCell ref="L69:L75"/>
    <mergeCell ref="N69:N75"/>
    <mergeCell ref="O69:O75"/>
    <mergeCell ref="P69:P70"/>
    <mergeCell ref="Q69:R70"/>
    <mergeCell ref="S69:S70"/>
    <mergeCell ref="J69:J75"/>
    <mergeCell ref="K69:K75"/>
    <mergeCell ref="M77:M79"/>
    <mergeCell ref="U59:U61"/>
    <mergeCell ref="I60:I61"/>
    <mergeCell ref="L60:L61"/>
    <mergeCell ref="Q60:R60"/>
    <mergeCell ref="Q61:R61"/>
    <mergeCell ref="D59:D68"/>
    <mergeCell ref="E59:E68"/>
    <mergeCell ref="F59:F61"/>
    <mergeCell ref="K59:K61"/>
    <mergeCell ref="F62:F65"/>
    <mergeCell ref="K62:K65"/>
    <mergeCell ref="Q66:R66"/>
    <mergeCell ref="U66:U68"/>
    <mergeCell ref="I67:I68"/>
    <mergeCell ref="L67:L68"/>
    <mergeCell ref="Q67:R67"/>
    <mergeCell ref="Q68:R68"/>
    <mergeCell ref="Q62:R62"/>
    <mergeCell ref="U62:U65"/>
    <mergeCell ref="I63:I65"/>
    <mergeCell ref="L63:L65"/>
    <mergeCell ref="Q63:R63"/>
    <mergeCell ref="Q64:R64"/>
    <mergeCell ref="Q65:R65"/>
    <mergeCell ref="U55:U58"/>
    <mergeCell ref="G56:G57"/>
    <mergeCell ref="I56:I58"/>
    <mergeCell ref="L56:L58"/>
    <mergeCell ref="P56:P57"/>
    <mergeCell ref="Q56:R57"/>
    <mergeCell ref="S56:S57"/>
    <mergeCell ref="T56:T57"/>
    <mergeCell ref="Q58:R58"/>
    <mergeCell ref="J55:J58"/>
    <mergeCell ref="N55:N58"/>
    <mergeCell ref="O55:O58"/>
    <mergeCell ref="S51:S52"/>
    <mergeCell ref="T51:T52"/>
    <mergeCell ref="P53:P54"/>
    <mergeCell ref="Q53:R54"/>
    <mergeCell ref="S53:S54"/>
    <mergeCell ref="T53:T54"/>
    <mergeCell ref="K51:K54"/>
    <mergeCell ref="L51:L54"/>
    <mergeCell ref="O51:O54"/>
    <mergeCell ref="P51:P52"/>
    <mergeCell ref="Q51:R52"/>
    <mergeCell ref="N51:N54"/>
    <mergeCell ref="M51:M54"/>
    <mergeCell ref="O59:O61"/>
    <mergeCell ref="O62:O65"/>
    <mergeCell ref="F66:F68"/>
    <mergeCell ref="J59:J68"/>
    <mergeCell ref="N59:N68"/>
    <mergeCell ref="Q55:R55"/>
    <mergeCell ref="Q59:R59"/>
    <mergeCell ref="D69:D75"/>
    <mergeCell ref="E69:E75"/>
    <mergeCell ref="F69:F75"/>
    <mergeCell ref="I69:I75"/>
    <mergeCell ref="O66:O68"/>
    <mergeCell ref="K66:K68"/>
    <mergeCell ref="M55:M58"/>
    <mergeCell ref="M59:M68"/>
    <mergeCell ref="M69:M75"/>
    <mergeCell ref="U46:U47"/>
    <mergeCell ref="Q47:R47"/>
    <mergeCell ref="F48:F50"/>
    <mergeCell ref="J48:J50"/>
    <mergeCell ref="K48:K50"/>
    <mergeCell ref="N48:N50"/>
    <mergeCell ref="O48:O50"/>
    <mergeCell ref="Q48:R48"/>
    <mergeCell ref="U48:U50"/>
    <mergeCell ref="Q49:R49"/>
    <mergeCell ref="Q50:R50"/>
    <mergeCell ref="M46:M47"/>
    <mergeCell ref="M48:M50"/>
    <mergeCell ref="U40:U42"/>
    <mergeCell ref="Q41:R41"/>
    <mergeCell ref="Q42:R42"/>
    <mergeCell ref="F43:F45"/>
    <mergeCell ref="I43:I45"/>
    <mergeCell ref="O43:O45"/>
    <mergeCell ref="Q43:R43"/>
    <mergeCell ref="U43:U45"/>
    <mergeCell ref="Q44:R44"/>
    <mergeCell ref="Q45:R45"/>
    <mergeCell ref="J43:J45"/>
    <mergeCell ref="N43:N45"/>
    <mergeCell ref="M43:M45"/>
    <mergeCell ref="D40:D45"/>
    <mergeCell ref="E40:E45"/>
    <mergeCell ref="F40:F42"/>
    <mergeCell ref="I40:I42"/>
    <mergeCell ref="H37:H50"/>
    <mergeCell ref="I37:I39"/>
    <mergeCell ref="J37:J39"/>
    <mergeCell ref="K37:K39"/>
    <mergeCell ref="L37:L39"/>
    <mergeCell ref="K40:K42"/>
    <mergeCell ref="L40:L42"/>
    <mergeCell ref="D46:D50"/>
    <mergeCell ref="E46:E50"/>
    <mergeCell ref="F46:F47"/>
    <mergeCell ref="J46:J47"/>
    <mergeCell ref="K46:K47"/>
    <mergeCell ref="D26:D35"/>
    <mergeCell ref="E26:E35"/>
    <mergeCell ref="O37:O39"/>
    <mergeCell ref="Q37:R37"/>
    <mergeCell ref="F26:F35"/>
    <mergeCell ref="G26:G27"/>
    <mergeCell ref="U37:U39"/>
    <mergeCell ref="Q38:R38"/>
    <mergeCell ref="Q39:R39"/>
    <mergeCell ref="N37:N39"/>
    <mergeCell ref="J51:J54"/>
    <mergeCell ref="K43:K45"/>
    <mergeCell ref="L43:L45"/>
    <mergeCell ref="G28:G30"/>
    <mergeCell ref="G31:G35"/>
    <mergeCell ref="O26:O35"/>
    <mergeCell ref="Q26:R26"/>
    <mergeCell ref="Q27:R27"/>
    <mergeCell ref="Q28:R28"/>
    <mergeCell ref="Q29:R29"/>
    <mergeCell ref="Q30:R30"/>
    <mergeCell ref="O40:O42"/>
    <mergeCell ref="Q40:R40"/>
    <mergeCell ref="N46:N47"/>
    <mergeCell ref="O46:O47"/>
    <mergeCell ref="Q46:R46"/>
    <mergeCell ref="Q31:R31"/>
    <mergeCell ref="Q32:R32"/>
    <mergeCell ref="Q33:R33"/>
    <mergeCell ref="Q34:R34"/>
    <mergeCell ref="Q35:R35"/>
    <mergeCell ref="M26:M35"/>
    <mergeCell ref="M37:M39"/>
    <mergeCell ref="M40:M42"/>
    <mergeCell ref="B37:B75"/>
    <mergeCell ref="C37:C75"/>
    <mergeCell ref="D37:D39"/>
    <mergeCell ref="E37:E39"/>
    <mergeCell ref="F37:F39"/>
    <mergeCell ref="J26:J35"/>
    <mergeCell ref="K26:K35"/>
    <mergeCell ref="L26:L35"/>
    <mergeCell ref="N26:N35"/>
    <mergeCell ref="D51:D58"/>
    <mergeCell ref="E51:E58"/>
    <mergeCell ref="F51:F54"/>
    <mergeCell ref="H51:H54"/>
    <mergeCell ref="I51:I54"/>
    <mergeCell ref="F55:F58"/>
    <mergeCell ref="H55:H75"/>
    <mergeCell ref="K55:K58"/>
    <mergeCell ref="J40:J42"/>
    <mergeCell ref="N40:N42"/>
    <mergeCell ref="B15:B35"/>
    <mergeCell ref="C15:C35"/>
    <mergeCell ref="H26:H35"/>
    <mergeCell ref="I26:I35"/>
    <mergeCell ref="M19:M22"/>
    <mergeCell ref="D23:D25"/>
    <mergeCell ref="E23:E25"/>
    <mergeCell ref="F23:F25"/>
    <mergeCell ref="H23:H25"/>
    <mergeCell ref="I23:I25"/>
    <mergeCell ref="J23:J25"/>
    <mergeCell ref="K23:K25"/>
    <mergeCell ref="L23:L25"/>
    <mergeCell ref="N23:N25"/>
    <mergeCell ref="M23:M25"/>
    <mergeCell ref="Q15:R15"/>
    <mergeCell ref="U15:U18"/>
    <mergeCell ref="Q16:R16"/>
    <mergeCell ref="Q17:R17"/>
    <mergeCell ref="Q18:R18"/>
    <mergeCell ref="N15:N18"/>
    <mergeCell ref="O15:O18"/>
    <mergeCell ref="M15:M18"/>
    <mergeCell ref="D19:D22"/>
    <mergeCell ref="E19:E22"/>
    <mergeCell ref="F19:F22"/>
    <mergeCell ref="I19:I22"/>
    <mergeCell ref="J19:J22"/>
    <mergeCell ref="I15:I18"/>
    <mergeCell ref="J15:J18"/>
    <mergeCell ref="K15:K18"/>
    <mergeCell ref="L15:L18"/>
    <mergeCell ref="K19:K22"/>
    <mergeCell ref="L19:L22"/>
    <mergeCell ref="D15:D18"/>
    <mergeCell ref="E15:E18"/>
    <mergeCell ref="F15:F18"/>
    <mergeCell ref="H15:H22"/>
    <mergeCell ref="U23:U25"/>
    <mergeCell ref="Q22:R22"/>
    <mergeCell ref="N19:N22"/>
    <mergeCell ref="O19:O22"/>
    <mergeCell ref="Q19:R19"/>
    <mergeCell ref="U19:U22"/>
    <mergeCell ref="P20:P21"/>
    <mergeCell ref="Q20:R21"/>
    <mergeCell ref="S20:S21"/>
    <mergeCell ref="T20:T21"/>
    <mergeCell ref="O23:O25"/>
    <mergeCell ref="P23:P25"/>
    <mergeCell ref="Q23:R25"/>
    <mergeCell ref="S23:S25"/>
    <mergeCell ref="T23:T25"/>
    <mergeCell ref="B2:U2"/>
    <mergeCell ref="B3:U3"/>
    <mergeCell ref="T4:U5"/>
    <mergeCell ref="B7:F7"/>
    <mergeCell ref="G7:U7"/>
    <mergeCell ref="B8:F8"/>
    <mergeCell ref="G8:U8"/>
    <mergeCell ref="B9:F9"/>
    <mergeCell ref="G9:U9"/>
    <mergeCell ref="B10:F10"/>
    <mergeCell ref="G10:U10"/>
    <mergeCell ref="B12:B13"/>
    <mergeCell ref="C12:C13"/>
    <mergeCell ref="D12:D13"/>
    <mergeCell ref="E12:E13"/>
    <mergeCell ref="F12:F13"/>
    <mergeCell ref="G12:G13"/>
    <mergeCell ref="O12:O13"/>
    <mergeCell ref="P12:T12"/>
    <mergeCell ref="U12:U13"/>
    <mergeCell ref="Q13:R13"/>
    <mergeCell ref="H12:H13"/>
    <mergeCell ref="I12:I13"/>
    <mergeCell ref="J12:J13"/>
    <mergeCell ref="K12:K13"/>
    <mergeCell ref="L12:L13"/>
    <mergeCell ref="N12:N13"/>
    <mergeCell ref="M12:M13"/>
  </mergeCells>
  <printOptions horizontalCentered="1"/>
  <pageMargins left="0.19685039370078741" right="0.75" top="0.39370078740157483" bottom="1" header="0" footer="0"/>
  <pageSetup paperSize="5" scale="6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2"/>
  <sheetViews>
    <sheetView showGridLines="0" zoomScale="80" zoomScaleNormal="80" workbookViewId="0">
      <selection activeCell="C6" sqref="C6"/>
    </sheetView>
  </sheetViews>
  <sheetFormatPr baseColWidth="10" defaultColWidth="11.42578125" defaultRowHeight="16.5" x14ac:dyDescent="0.3"/>
  <cols>
    <col min="1" max="1" width="2.7109375" style="1" customWidth="1"/>
    <col min="2" max="2" width="51" style="1" customWidth="1"/>
    <col min="3" max="4" width="36.7109375" style="1" customWidth="1"/>
    <col min="5" max="5" width="36.28515625" style="1" customWidth="1"/>
    <col min="6" max="6" width="14.140625" style="40" customWidth="1"/>
    <col min="7" max="7" width="19.85546875" style="40" customWidth="1"/>
    <col min="8" max="8" width="14.85546875" style="40" customWidth="1"/>
    <col min="9" max="9" width="6.28515625" style="40" hidden="1" customWidth="1"/>
    <col min="10" max="11" width="14.85546875" style="40" customWidth="1"/>
    <col min="12" max="12" width="19.140625" style="40" customWidth="1"/>
    <col min="13" max="13" width="48.7109375" style="1" customWidth="1"/>
    <col min="14" max="14" width="35.7109375" style="1" customWidth="1"/>
    <col min="15" max="15" width="2" style="1" customWidth="1"/>
    <col min="16" max="16384" width="11.42578125" style="1"/>
  </cols>
  <sheetData>
    <row r="1" spans="1:15" ht="17.25" thickBot="1" x14ac:dyDescent="0.35"/>
    <row r="2" spans="1:15" ht="20.100000000000001" customHeight="1" thickTop="1" x14ac:dyDescent="0.3">
      <c r="A2" s="8"/>
      <c r="B2" s="9"/>
      <c r="C2" s="9"/>
      <c r="D2" s="9"/>
      <c r="E2" s="9"/>
      <c r="F2" s="41"/>
      <c r="G2" s="41"/>
      <c r="H2" s="41"/>
      <c r="I2" s="41"/>
      <c r="J2" s="41"/>
      <c r="K2" s="41"/>
      <c r="L2" s="41"/>
      <c r="M2" s="10"/>
      <c r="N2" s="294" t="s">
        <v>0</v>
      </c>
      <c r="O2" s="11"/>
    </row>
    <row r="3" spans="1:15" ht="31.5" customHeight="1" x14ac:dyDescent="0.3">
      <c r="A3" s="12"/>
      <c r="B3" s="13"/>
      <c r="C3" s="13"/>
      <c r="D3" s="13"/>
      <c r="E3" s="13"/>
      <c r="F3" s="42"/>
      <c r="G3" s="42"/>
      <c r="H3" s="42"/>
      <c r="I3" s="42"/>
      <c r="J3" s="42"/>
      <c r="K3" s="42"/>
      <c r="L3" s="42"/>
      <c r="M3" s="14"/>
      <c r="N3" s="217"/>
      <c r="O3" s="15"/>
    </row>
    <row r="4" spans="1:15" ht="36.75" customHeight="1" x14ac:dyDescent="0.3">
      <c r="A4" s="12"/>
      <c r="B4" s="215" t="s">
        <v>3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5"/>
    </row>
    <row r="5" spans="1:15" ht="15" customHeight="1" x14ac:dyDescent="0.3">
      <c r="A5" s="12"/>
      <c r="B5" s="295" t="s">
        <v>4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15"/>
    </row>
    <row r="6" spans="1:15" ht="36" customHeight="1" x14ac:dyDescent="0.3">
      <c r="A6" s="12"/>
      <c r="B6" s="13"/>
      <c r="C6" s="13"/>
      <c r="D6" s="13"/>
      <c r="E6" s="13"/>
      <c r="F6" s="42"/>
      <c r="G6" s="42"/>
      <c r="H6" s="42"/>
      <c r="I6" s="42"/>
      <c r="J6" s="42"/>
      <c r="K6" s="42"/>
      <c r="L6" s="42"/>
      <c r="M6" s="13"/>
      <c r="N6" s="13"/>
      <c r="O6" s="15"/>
    </row>
    <row r="7" spans="1:15" x14ac:dyDescent="0.3">
      <c r="A7" s="16"/>
      <c r="B7" s="17"/>
      <c r="C7" s="17"/>
      <c r="D7" s="17"/>
      <c r="E7" s="17"/>
      <c r="F7" s="43"/>
      <c r="G7" s="43"/>
      <c r="H7" s="43"/>
      <c r="I7" s="43"/>
      <c r="J7" s="43"/>
      <c r="K7" s="43"/>
      <c r="L7" s="43"/>
      <c r="M7" s="17"/>
      <c r="N7" s="17"/>
      <c r="O7" s="18"/>
    </row>
    <row r="8" spans="1:15" ht="30" customHeight="1" x14ac:dyDescent="0.3">
      <c r="A8" s="2"/>
      <c r="B8" s="272" t="s">
        <v>5</v>
      </c>
      <c r="C8" s="272"/>
      <c r="D8" s="272" t="s">
        <v>1</v>
      </c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3"/>
    </row>
    <row r="9" spans="1:15" ht="18" customHeight="1" x14ac:dyDescent="0.3">
      <c r="A9" s="2"/>
      <c r="B9" s="272" t="s">
        <v>6</v>
      </c>
      <c r="C9" s="272"/>
      <c r="D9" s="272" t="s">
        <v>2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3"/>
    </row>
    <row r="10" spans="1:15" ht="19.5" customHeight="1" x14ac:dyDescent="0.3">
      <c r="A10" s="2"/>
      <c r="B10" s="272" t="s">
        <v>7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3"/>
    </row>
    <row r="11" spans="1:15" ht="14.25" customHeight="1" x14ac:dyDescent="0.3">
      <c r="A11" s="2"/>
      <c r="O11" s="3"/>
    </row>
    <row r="12" spans="1:15" ht="65.25" customHeight="1" x14ac:dyDescent="0.3">
      <c r="A12" s="4"/>
      <c r="B12" s="55" t="s">
        <v>8</v>
      </c>
      <c r="C12" s="55" t="s">
        <v>9</v>
      </c>
      <c r="D12" s="7" t="s">
        <v>10</v>
      </c>
      <c r="E12" s="7" t="s">
        <v>11</v>
      </c>
      <c r="F12" s="55" t="s">
        <v>12</v>
      </c>
      <c r="G12" s="55" t="s">
        <v>13</v>
      </c>
      <c r="H12" s="55" t="s">
        <v>14</v>
      </c>
      <c r="I12" s="55"/>
      <c r="J12" s="105" t="s">
        <v>14</v>
      </c>
      <c r="K12" s="105" t="s">
        <v>14</v>
      </c>
      <c r="L12" s="54" t="s">
        <v>14</v>
      </c>
      <c r="M12" s="54" t="s">
        <v>15</v>
      </c>
      <c r="N12" s="55" t="s">
        <v>16</v>
      </c>
      <c r="O12" s="5"/>
    </row>
    <row r="13" spans="1:15" ht="23.25" customHeight="1" x14ac:dyDescent="0.3">
      <c r="A13" s="6"/>
      <c r="B13" s="19" t="s">
        <v>17</v>
      </c>
      <c r="C13" s="20"/>
      <c r="D13" s="20"/>
      <c r="E13" s="20"/>
      <c r="F13" s="44"/>
      <c r="G13" s="44"/>
      <c r="H13" s="44"/>
      <c r="I13" s="44"/>
      <c r="J13" s="44"/>
      <c r="K13" s="44"/>
      <c r="L13" s="44"/>
      <c r="M13" s="20"/>
      <c r="N13" s="20"/>
      <c r="O13" s="5"/>
    </row>
    <row r="14" spans="1:15" ht="48" customHeight="1" x14ac:dyDescent="0.3">
      <c r="A14" s="4"/>
      <c r="B14" s="281" t="s">
        <v>18</v>
      </c>
      <c r="C14" s="284" t="s">
        <v>19</v>
      </c>
      <c r="D14" s="65" t="s">
        <v>20</v>
      </c>
      <c r="E14" s="286" t="s">
        <v>21</v>
      </c>
      <c r="F14" s="21">
        <v>43831</v>
      </c>
      <c r="G14" s="21">
        <v>44166</v>
      </c>
      <c r="H14" s="56">
        <v>0.25</v>
      </c>
      <c r="I14" s="287">
        <v>50</v>
      </c>
      <c r="J14" s="56">
        <v>0.5</v>
      </c>
      <c r="K14" s="29">
        <v>0.75</v>
      </c>
      <c r="L14" s="173">
        <v>0.9</v>
      </c>
      <c r="M14" s="99" t="s">
        <v>461</v>
      </c>
      <c r="N14" s="101"/>
      <c r="O14" s="5"/>
    </row>
    <row r="15" spans="1:15" ht="62.25" customHeight="1" x14ac:dyDescent="0.3">
      <c r="A15" s="4"/>
      <c r="B15" s="282"/>
      <c r="C15" s="285"/>
      <c r="D15" s="65" t="s">
        <v>22</v>
      </c>
      <c r="E15" s="286"/>
      <c r="F15" s="21">
        <v>43831</v>
      </c>
      <c r="G15" s="21">
        <v>44166</v>
      </c>
      <c r="H15" s="56">
        <v>0.25</v>
      </c>
      <c r="I15" s="280"/>
      <c r="J15" s="56">
        <v>0.5</v>
      </c>
      <c r="K15" s="29">
        <v>0.65</v>
      </c>
      <c r="L15" s="173">
        <v>0.9</v>
      </c>
      <c r="M15" s="99" t="s">
        <v>462</v>
      </c>
      <c r="N15" s="101"/>
      <c r="O15" s="5"/>
    </row>
    <row r="16" spans="1:15" ht="96.75" customHeight="1" x14ac:dyDescent="0.3">
      <c r="A16" s="4"/>
      <c r="B16" s="282"/>
      <c r="C16" s="66" t="s">
        <v>23</v>
      </c>
      <c r="D16" s="106" t="s">
        <v>24</v>
      </c>
      <c r="E16" s="288" t="s">
        <v>25</v>
      </c>
      <c r="F16" s="21">
        <v>43831</v>
      </c>
      <c r="G16" s="21">
        <v>44166</v>
      </c>
      <c r="H16" s="107">
        <v>0</v>
      </c>
      <c r="I16" s="108">
        <v>0</v>
      </c>
      <c r="J16" s="107">
        <v>0.5</v>
      </c>
      <c r="K16" s="36">
        <v>0.75</v>
      </c>
      <c r="L16" s="36">
        <v>1</v>
      </c>
      <c r="M16" s="53" t="s">
        <v>463</v>
      </c>
      <c r="N16" s="101"/>
      <c r="O16" s="5"/>
    </row>
    <row r="17" spans="1:16" ht="48" customHeight="1" x14ac:dyDescent="0.3">
      <c r="A17" s="2"/>
      <c r="B17" s="282"/>
      <c r="C17" s="65" t="s">
        <v>26</v>
      </c>
      <c r="D17" s="106" t="s">
        <v>27</v>
      </c>
      <c r="E17" s="288"/>
      <c r="F17" s="21">
        <v>43831</v>
      </c>
      <c r="G17" s="21">
        <v>44166</v>
      </c>
      <c r="H17" s="109">
        <v>0.25</v>
      </c>
      <c r="I17" s="62">
        <v>50</v>
      </c>
      <c r="J17" s="109">
        <v>0.5</v>
      </c>
      <c r="K17" s="38">
        <v>0.75</v>
      </c>
      <c r="L17" s="36">
        <v>1</v>
      </c>
      <c r="M17" s="53" t="s">
        <v>464</v>
      </c>
      <c r="N17" s="101"/>
      <c r="O17" s="5"/>
    </row>
    <row r="18" spans="1:16" ht="66.75" customHeight="1" x14ac:dyDescent="0.3">
      <c r="A18" s="4"/>
      <c r="B18" s="282"/>
      <c r="C18" s="66" t="s">
        <v>28</v>
      </c>
      <c r="D18" s="110" t="s">
        <v>29</v>
      </c>
      <c r="E18" s="288"/>
      <c r="F18" s="21">
        <v>43831</v>
      </c>
      <c r="G18" s="21">
        <v>44166</v>
      </c>
      <c r="H18" s="109">
        <v>0.25</v>
      </c>
      <c r="I18" s="108">
        <v>50</v>
      </c>
      <c r="J18" s="109">
        <v>0.5</v>
      </c>
      <c r="K18" s="38">
        <v>0.75</v>
      </c>
      <c r="L18" s="36">
        <v>1</v>
      </c>
      <c r="M18" s="53" t="s">
        <v>465</v>
      </c>
      <c r="N18" s="128"/>
      <c r="O18" s="5"/>
    </row>
    <row r="19" spans="1:16" ht="48" customHeight="1" x14ac:dyDescent="0.3">
      <c r="A19" s="2"/>
      <c r="B19" s="282"/>
      <c r="C19" s="66" t="s">
        <v>30</v>
      </c>
      <c r="D19" s="110" t="s">
        <v>31</v>
      </c>
      <c r="E19" s="288"/>
      <c r="F19" s="21">
        <v>43831</v>
      </c>
      <c r="G19" s="21">
        <v>44166</v>
      </c>
      <c r="H19" s="56">
        <v>0</v>
      </c>
      <c r="I19" s="108">
        <v>50</v>
      </c>
      <c r="J19" s="56">
        <v>0.5</v>
      </c>
      <c r="K19" s="29">
        <v>0.75</v>
      </c>
      <c r="L19" s="36">
        <v>1</v>
      </c>
      <c r="M19" s="53" t="s">
        <v>466</v>
      </c>
      <c r="N19" s="128"/>
      <c r="O19" s="5"/>
    </row>
    <row r="20" spans="1:16" ht="171" customHeight="1" x14ac:dyDescent="0.3">
      <c r="A20" s="4"/>
      <c r="B20" s="282"/>
      <c r="C20" s="65" t="s">
        <v>32</v>
      </c>
      <c r="D20" s="110" t="s">
        <v>33</v>
      </c>
      <c r="E20" s="288"/>
      <c r="F20" s="21">
        <v>43831</v>
      </c>
      <c r="G20" s="21">
        <v>44166</v>
      </c>
      <c r="H20" s="111">
        <f>4/15</f>
        <v>0.26666666666666666</v>
      </c>
      <c r="I20" s="62">
        <v>50</v>
      </c>
      <c r="J20" s="111">
        <v>0.5</v>
      </c>
      <c r="K20" s="37">
        <v>0.75</v>
      </c>
      <c r="L20" s="36">
        <v>1</v>
      </c>
      <c r="M20" s="53" t="s">
        <v>467</v>
      </c>
      <c r="N20" s="128"/>
      <c r="O20" s="5"/>
    </row>
    <row r="21" spans="1:16" ht="77.25" customHeight="1" x14ac:dyDescent="0.3">
      <c r="A21" s="2"/>
      <c r="B21" s="282"/>
      <c r="C21" s="65" t="s">
        <v>34</v>
      </c>
      <c r="D21" s="110" t="s">
        <v>35</v>
      </c>
      <c r="E21" s="288"/>
      <c r="F21" s="21">
        <v>43831</v>
      </c>
      <c r="G21" s="21">
        <v>44166</v>
      </c>
      <c r="H21" s="56">
        <v>0.25</v>
      </c>
      <c r="I21" s="62">
        <v>50</v>
      </c>
      <c r="J21" s="56">
        <v>0.5</v>
      </c>
      <c r="K21" s="29">
        <v>0.75</v>
      </c>
      <c r="L21" s="36">
        <v>1</v>
      </c>
      <c r="M21" s="53" t="s">
        <v>468</v>
      </c>
      <c r="N21" s="128"/>
      <c r="O21" s="5"/>
    </row>
    <row r="22" spans="1:16" ht="91.5" customHeight="1" x14ac:dyDescent="0.3">
      <c r="A22" s="4"/>
      <c r="B22" s="282"/>
      <c r="C22" s="66" t="s">
        <v>36</v>
      </c>
      <c r="D22" s="110" t="s">
        <v>37</v>
      </c>
      <c r="E22" s="288"/>
      <c r="F22" s="21">
        <v>43831</v>
      </c>
      <c r="G22" s="21">
        <v>44166</v>
      </c>
      <c r="H22" s="56">
        <v>0.25</v>
      </c>
      <c r="I22" s="108">
        <v>50</v>
      </c>
      <c r="J22" s="56">
        <v>0.5</v>
      </c>
      <c r="K22" s="29">
        <v>0.75</v>
      </c>
      <c r="L22" s="36">
        <v>1</v>
      </c>
      <c r="M22" s="53" t="s">
        <v>469</v>
      </c>
      <c r="N22" s="128"/>
      <c r="O22" s="5"/>
    </row>
    <row r="23" spans="1:16" ht="69.75" customHeight="1" x14ac:dyDescent="0.3">
      <c r="A23" s="4"/>
      <c r="B23" s="283"/>
      <c r="C23" s="65" t="s">
        <v>38</v>
      </c>
      <c r="D23" s="110" t="s">
        <v>39</v>
      </c>
      <c r="E23" s="289"/>
      <c r="F23" s="21">
        <v>43831</v>
      </c>
      <c r="G23" s="21">
        <v>44166</v>
      </c>
      <c r="H23" s="56">
        <v>0.25</v>
      </c>
      <c r="I23" s="62">
        <v>50</v>
      </c>
      <c r="J23" s="56">
        <v>0.5</v>
      </c>
      <c r="K23" s="29">
        <v>0.75</v>
      </c>
      <c r="L23" s="36">
        <v>1</v>
      </c>
      <c r="M23" s="53" t="s">
        <v>470</v>
      </c>
      <c r="N23" s="128"/>
      <c r="O23" s="5"/>
    </row>
    <row r="24" spans="1:16" ht="48" customHeight="1" x14ac:dyDescent="0.3">
      <c r="A24" s="112"/>
      <c r="B24" s="290" t="s">
        <v>40</v>
      </c>
      <c r="C24" s="23" t="s">
        <v>41</v>
      </c>
      <c r="D24" s="65" t="s">
        <v>42</v>
      </c>
      <c r="E24" s="291" t="s">
        <v>43</v>
      </c>
      <c r="F24" s="31">
        <v>44013</v>
      </c>
      <c r="G24" s="31">
        <v>44166</v>
      </c>
      <c r="H24" s="56"/>
      <c r="I24" s="113"/>
      <c r="J24" s="56" t="s">
        <v>281</v>
      </c>
      <c r="K24" s="29">
        <v>0.75</v>
      </c>
      <c r="L24" s="29">
        <v>1</v>
      </c>
      <c r="M24" s="99" t="s">
        <v>471</v>
      </c>
      <c r="N24" s="101"/>
      <c r="O24" s="112"/>
    </row>
    <row r="25" spans="1:16" ht="48" customHeight="1" x14ac:dyDescent="0.3">
      <c r="A25" s="112"/>
      <c r="B25" s="290"/>
      <c r="C25" s="23" t="s">
        <v>44</v>
      </c>
      <c r="D25" s="47" t="s">
        <v>45</v>
      </c>
      <c r="E25" s="292"/>
      <c r="F25" s="31">
        <v>44013</v>
      </c>
      <c r="G25" s="31">
        <v>44166</v>
      </c>
      <c r="H25" s="56"/>
      <c r="I25" s="113"/>
      <c r="J25" s="56" t="s">
        <v>281</v>
      </c>
      <c r="K25" s="29">
        <v>0.75</v>
      </c>
      <c r="L25" s="29">
        <v>1</v>
      </c>
      <c r="M25" s="99" t="s">
        <v>472</v>
      </c>
      <c r="N25" s="101"/>
      <c r="O25" s="112"/>
    </row>
    <row r="26" spans="1:16" ht="72.75" customHeight="1" x14ac:dyDescent="0.3">
      <c r="A26" s="112"/>
      <c r="B26" s="290"/>
      <c r="C26" s="23" t="s">
        <v>46</v>
      </c>
      <c r="D26" s="47" t="s">
        <v>47</v>
      </c>
      <c r="E26" s="292"/>
      <c r="F26" s="31">
        <v>43922</v>
      </c>
      <c r="G26" s="31">
        <v>44166</v>
      </c>
      <c r="H26" s="56"/>
      <c r="I26" s="113">
        <v>50</v>
      </c>
      <c r="J26" s="56">
        <v>0.5</v>
      </c>
      <c r="K26" s="29">
        <v>0.75</v>
      </c>
      <c r="L26" s="29">
        <v>1</v>
      </c>
      <c r="M26" s="99" t="s">
        <v>473</v>
      </c>
      <c r="N26" s="101"/>
      <c r="O26" s="112"/>
    </row>
    <row r="27" spans="1:16" ht="48" customHeight="1" x14ac:dyDescent="0.3">
      <c r="A27" s="112"/>
      <c r="B27" s="290"/>
      <c r="C27" s="23" t="s">
        <v>48</v>
      </c>
      <c r="D27" s="48" t="s">
        <v>49</v>
      </c>
      <c r="E27" s="292"/>
      <c r="F27" s="31">
        <v>44013</v>
      </c>
      <c r="G27" s="31">
        <v>44166</v>
      </c>
      <c r="H27" s="56"/>
      <c r="I27" s="113"/>
      <c r="J27" s="56" t="s">
        <v>281</v>
      </c>
      <c r="K27" s="29">
        <v>0.75</v>
      </c>
      <c r="L27" s="29">
        <v>1</v>
      </c>
      <c r="M27" s="99" t="s">
        <v>474</v>
      </c>
      <c r="N27" s="101"/>
      <c r="O27" s="112"/>
    </row>
    <row r="28" spans="1:16" ht="48" customHeight="1" x14ac:dyDescent="0.3">
      <c r="A28" s="112"/>
      <c r="B28" s="290"/>
      <c r="C28" s="23" t="s">
        <v>50</v>
      </c>
      <c r="D28" s="48" t="s">
        <v>51</v>
      </c>
      <c r="E28" s="292"/>
      <c r="F28" s="31">
        <v>43922</v>
      </c>
      <c r="G28" s="31">
        <v>44166</v>
      </c>
      <c r="H28" s="56"/>
      <c r="I28" s="113">
        <v>50</v>
      </c>
      <c r="J28" s="56">
        <v>0.5</v>
      </c>
      <c r="K28" s="29">
        <v>0.75</v>
      </c>
      <c r="L28" s="29">
        <v>1</v>
      </c>
      <c r="M28" s="99" t="s">
        <v>475</v>
      </c>
      <c r="N28" s="101"/>
      <c r="O28" s="112"/>
    </row>
    <row r="29" spans="1:16" ht="94.5" customHeight="1" x14ac:dyDescent="0.3">
      <c r="A29" s="112"/>
      <c r="B29" s="290"/>
      <c r="C29" s="23" t="s">
        <v>52</v>
      </c>
      <c r="D29" s="48" t="s">
        <v>53</v>
      </c>
      <c r="E29" s="293"/>
      <c r="F29" s="31">
        <v>43922</v>
      </c>
      <c r="G29" s="31">
        <v>44166</v>
      </c>
      <c r="H29" s="29"/>
      <c r="I29" s="113">
        <v>33</v>
      </c>
      <c r="J29" s="56">
        <v>0.33</v>
      </c>
      <c r="K29" s="124">
        <v>0.66</v>
      </c>
      <c r="L29" s="29">
        <v>1</v>
      </c>
      <c r="M29" s="99" t="s">
        <v>476</v>
      </c>
      <c r="N29" s="101"/>
      <c r="O29" s="112"/>
    </row>
    <row r="30" spans="1:16" ht="48" customHeight="1" x14ac:dyDescent="0.3">
      <c r="B30" s="24" t="s">
        <v>54</v>
      </c>
      <c r="C30" s="49"/>
      <c r="D30" s="49"/>
      <c r="E30" s="25"/>
      <c r="F30" s="45"/>
      <c r="G30" s="45"/>
      <c r="H30" s="45"/>
      <c r="I30" s="45"/>
      <c r="J30" s="45"/>
      <c r="K30" s="45"/>
      <c r="L30" s="49"/>
      <c r="M30" s="49"/>
      <c r="N30" s="49"/>
      <c r="O30" s="112"/>
      <c r="P30" s="114"/>
    </row>
    <row r="31" spans="1:16" ht="48" customHeight="1" x14ac:dyDescent="0.3">
      <c r="B31" s="296" t="s">
        <v>55</v>
      </c>
      <c r="C31" s="299" t="s">
        <v>56</v>
      </c>
      <c r="D31" s="50" t="s">
        <v>57</v>
      </c>
      <c r="E31" s="291" t="s">
        <v>58</v>
      </c>
      <c r="F31" s="279">
        <v>43983</v>
      </c>
      <c r="G31" s="279">
        <v>44166</v>
      </c>
      <c r="H31" s="307">
        <v>0</v>
      </c>
      <c r="I31" s="308">
        <v>25</v>
      </c>
      <c r="J31" s="307">
        <v>0.25</v>
      </c>
      <c r="K31" s="273">
        <v>0.5</v>
      </c>
      <c r="L31" s="273">
        <v>1</v>
      </c>
      <c r="M31" s="310"/>
      <c r="N31" s="301"/>
    </row>
    <row r="32" spans="1:16" ht="48" customHeight="1" x14ac:dyDescent="0.3">
      <c r="B32" s="297"/>
      <c r="C32" s="300"/>
      <c r="D32" s="50" t="s">
        <v>59</v>
      </c>
      <c r="E32" s="293"/>
      <c r="F32" s="280"/>
      <c r="G32" s="280"/>
      <c r="H32" s="280"/>
      <c r="I32" s="309"/>
      <c r="J32" s="280"/>
      <c r="K32" s="274"/>
      <c r="L32" s="274"/>
      <c r="M32" s="310"/>
      <c r="N32" s="267"/>
    </row>
    <row r="33" spans="2:14" ht="48" customHeight="1" x14ac:dyDescent="0.3">
      <c r="B33" s="297"/>
      <c r="C33" s="66" t="s">
        <v>60</v>
      </c>
      <c r="D33" s="50" t="s">
        <v>61</v>
      </c>
      <c r="E33" s="291" t="s">
        <v>62</v>
      </c>
      <c r="F33" s="26">
        <v>43831</v>
      </c>
      <c r="G33" s="26">
        <v>43891</v>
      </c>
      <c r="H33" s="56">
        <v>1</v>
      </c>
      <c r="I33" s="108">
        <v>100</v>
      </c>
      <c r="J33" s="115">
        <v>1</v>
      </c>
      <c r="K33" s="39">
        <v>1</v>
      </c>
      <c r="L33" s="174">
        <v>1</v>
      </c>
      <c r="M33" s="175" t="s">
        <v>477</v>
      </c>
      <c r="N33" s="176"/>
    </row>
    <row r="34" spans="2:14" ht="48" customHeight="1" x14ac:dyDescent="0.3">
      <c r="B34" s="298"/>
      <c r="C34" s="66" t="s">
        <v>63</v>
      </c>
      <c r="D34" s="50" t="s">
        <v>64</v>
      </c>
      <c r="E34" s="293"/>
      <c r="F34" s="26">
        <v>43831</v>
      </c>
      <c r="G34" s="26">
        <v>44166</v>
      </c>
      <c r="H34" s="56">
        <v>0.25</v>
      </c>
      <c r="I34" s="108">
        <v>25</v>
      </c>
      <c r="J34" s="115">
        <v>0.25</v>
      </c>
      <c r="K34" s="39">
        <v>0.5</v>
      </c>
      <c r="L34" s="174">
        <v>0.94</v>
      </c>
      <c r="M34" s="175" t="s">
        <v>478</v>
      </c>
      <c r="N34" s="176"/>
    </row>
    <row r="35" spans="2:14" ht="48" customHeight="1" x14ac:dyDescent="0.3">
      <c r="B35" s="302" t="s">
        <v>65</v>
      </c>
      <c r="C35" s="303" t="s">
        <v>66</v>
      </c>
      <c r="D35" s="110" t="s">
        <v>67</v>
      </c>
      <c r="E35" s="291" t="s">
        <v>68</v>
      </c>
      <c r="F35" s="28">
        <v>43831</v>
      </c>
      <c r="G35" s="28">
        <v>44166</v>
      </c>
      <c r="H35" s="29">
        <v>0.25</v>
      </c>
      <c r="I35" s="221">
        <v>50</v>
      </c>
      <c r="J35" s="116">
        <v>0.5</v>
      </c>
      <c r="K35" s="273">
        <v>0.75</v>
      </c>
      <c r="L35" s="273">
        <v>1</v>
      </c>
      <c r="M35" s="265"/>
      <c r="N35" s="128"/>
    </row>
    <row r="36" spans="2:14" ht="48" customHeight="1" x14ac:dyDescent="0.3">
      <c r="B36" s="302"/>
      <c r="C36" s="303"/>
      <c r="D36" s="110" t="s">
        <v>69</v>
      </c>
      <c r="E36" s="292"/>
      <c r="F36" s="28">
        <v>43831</v>
      </c>
      <c r="G36" s="28">
        <v>44166</v>
      </c>
      <c r="H36" s="29">
        <v>0.25</v>
      </c>
      <c r="I36" s="221"/>
      <c r="J36" s="56">
        <v>0.5</v>
      </c>
      <c r="K36" s="275"/>
      <c r="L36" s="275"/>
      <c r="M36" s="306"/>
      <c r="N36" s="128"/>
    </row>
    <row r="37" spans="2:14" ht="48" customHeight="1" x14ac:dyDescent="0.3">
      <c r="B37" s="302"/>
      <c r="C37" s="303"/>
      <c r="D37" s="110" t="s">
        <v>70</v>
      </c>
      <c r="E37" s="292"/>
      <c r="F37" s="117">
        <v>43831</v>
      </c>
      <c r="G37" s="117">
        <v>44166</v>
      </c>
      <c r="H37" s="64">
        <v>0.25</v>
      </c>
      <c r="I37" s="221"/>
      <c r="J37" s="118">
        <v>0.5</v>
      </c>
      <c r="K37" s="274"/>
      <c r="L37" s="274"/>
      <c r="M37" s="266"/>
      <c r="N37" s="122"/>
    </row>
    <row r="38" spans="2:14" ht="69.75" customHeight="1" x14ac:dyDescent="0.3">
      <c r="B38" s="302"/>
      <c r="C38" s="303" t="s">
        <v>71</v>
      </c>
      <c r="D38" s="110" t="s">
        <v>72</v>
      </c>
      <c r="E38" s="304"/>
      <c r="F38" s="27">
        <v>43862</v>
      </c>
      <c r="G38" s="27">
        <v>44136</v>
      </c>
      <c r="H38" s="119">
        <v>0.2</v>
      </c>
      <c r="I38" s="221">
        <v>53</v>
      </c>
      <c r="J38" s="120">
        <v>0.75</v>
      </c>
      <c r="K38" s="160">
        <v>1</v>
      </c>
      <c r="L38" s="276">
        <v>1</v>
      </c>
      <c r="M38" s="53"/>
      <c r="N38" s="101"/>
    </row>
    <row r="39" spans="2:14" ht="48" customHeight="1" x14ac:dyDescent="0.3">
      <c r="B39" s="302"/>
      <c r="C39" s="303"/>
      <c r="D39" s="110" t="s">
        <v>73</v>
      </c>
      <c r="E39" s="304"/>
      <c r="F39" s="27">
        <v>43862</v>
      </c>
      <c r="G39" s="27">
        <v>43891</v>
      </c>
      <c r="H39" s="119">
        <v>1</v>
      </c>
      <c r="I39" s="221"/>
      <c r="J39" s="120">
        <v>0.7</v>
      </c>
      <c r="K39" s="160">
        <v>0.85</v>
      </c>
      <c r="L39" s="277"/>
      <c r="M39" s="53"/>
      <c r="N39" s="101"/>
    </row>
    <row r="40" spans="2:14" ht="48" customHeight="1" x14ac:dyDescent="0.3">
      <c r="B40" s="302"/>
      <c r="C40" s="303"/>
      <c r="D40" s="110" t="s">
        <v>74</v>
      </c>
      <c r="E40" s="304"/>
      <c r="F40" s="27">
        <v>43952</v>
      </c>
      <c r="G40" s="27">
        <v>43983</v>
      </c>
      <c r="H40" s="119">
        <v>0</v>
      </c>
      <c r="I40" s="221"/>
      <c r="J40" s="120">
        <v>0.4</v>
      </c>
      <c r="K40" s="160">
        <v>0.93</v>
      </c>
      <c r="L40" s="277"/>
      <c r="M40" s="53"/>
      <c r="N40" s="101"/>
    </row>
    <row r="41" spans="2:14" ht="48" customHeight="1" x14ac:dyDescent="0.3">
      <c r="B41" s="302"/>
      <c r="C41" s="303"/>
      <c r="D41" s="110" t="s">
        <v>75</v>
      </c>
      <c r="E41" s="305"/>
      <c r="F41" s="27">
        <v>43831</v>
      </c>
      <c r="G41" s="27">
        <v>43920</v>
      </c>
      <c r="H41" s="119">
        <v>0</v>
      </c>
      <c r="I41" s="221"/>
      <c r="J41" s="120">
        <v>0.25</v>
      </c>
      <c r="K41" s="160">
        <v>0.5</v>
      </c>
      <c r="L41" s="278"/>
      <c r="M41" s="53"/>
      <c r="N41" s="101"/>
    </row>
    <row r="42" spans="2:14" ht="48" customHeight="1" x14ac:dyDescent="0.3">
      <c r="B42" s="24" t="s">
        <v>76</v>
      </c>
      <c r="C42" s="49"/>
      <c r="D42" s="49"/>
      <c r="E42" s="25"/>
      <c r="F42" s="46"/>
      <c r="G42" s="46"/>
      <c r="H42" s="46"/>
      <c r="I42" s="45"/>
      <c r="J42" s="46"/>
      <c r="K42" s="46"/>
      <c r="L42" s="49"/>
      <c r="M42" s="49"/>
      <c r="N42" s="49"/>
    </row>
    <row r="43" spans="2:14" ht="99.75" customHeight="1" x14ac:dyDescent="0.3">
      <c r="B43" s="67" t="s">
        <v>77</v>
      </c>
      <c r="C43" s="50" t="s">
        <v>78</v>
      </c>
      <c r="D43" s="50" t="s">
        <v>79</v>
      </c>
      <c r="E43" s="69" t="s">
        <v>80</v>
      </c>
      <c r="F43" s="121">
        <v>44013</v>
      </c>
      <c r="G43" s="26">
        <v>44075</v>
      </c>
      <c r="H43" s="56">
        <v>1</v>
      </c>
      <c r="I43" s="62"/>
      <c r="J43" s="56" t="s">
        <v>281</v>
      </c>
      <c r="K43" s="29" t="s">
        <v>281</v>
      </c>
      <c r="L43" s="29">
        <v>1</v>
      </c>
      <c r="M43" s="53" t="s">
        <v>259</v>
      </c>
      <c r="N43" s="206" t="s">
        <v>479</v>
      </c>
    </row>
    <row r="44" spans="2:14" ht="48" customHeight="1" x14ac:dyDescent="0.3">
      <c r="B44" s="311" t="s">
        <v>81</v>
      </c>
      <c r="C44" s="314" t="s">
        <v>82</v>
      </c>
      <c r="D44" s="51" t="s">
        <v>83</v>
      </c>
      <c r="E44" s="317" t="s">
        <v>84</v>
      </c>
      <c r="F44" s="28">
        <v>43831</v>
      </c>
      <c r="G44" s="28">
        <v>44166</v>
      </c>
      <c r="H44" s="273">
        <v>0.25</v>
      </c>
      <c r="I44" s="301">
        <v>50</v>
      </c>
      <c r="J44" s="307">
        <v>0.5</v>
      </c>
      <c r="K44" s="273">
        <v>0.75</v>
      </c>
      <c r="L44" s="273">
        <v>1</v>
      </c>
      <c r="M44" s="53" t="s">
        <v>480</v>
      </c>
      <c r="N44" s="128"/>
    </row>
    <row r="45" spans="2:14" ht="48" customHeight="1" x14ac:dyDescent="0.3">
      <c r="B45" s="312"/>
      <c r="C45" s="315"/>
      <c r="D45" s="51" t="s">
        <v>85</v>
      </c>
      <c r="E45" s="318"/>
      <c r="F45" s="28">
        <v>43831</v>
      </c>
      <c r="G45" s="28">
        <v>44166</v>
      </c>
      <c r="H45" s="320"/>
      <c r="I45" s="320"/>
      <c r="J45" s="321"/>
      <c r="K45" s="275"/>
      <c r="L45" s="275"/>
      <c r="M45" s="53" t="s">
        <v>481</v>
      </c>
      <c r="N45" s="128"/>
    </row>
    <row r="46" spans="2:14" ht="48" customHeight="1" x14ac:dyDescent="0.3">
      <c r="B46" s="312"/>
      <c r="C46" s="316"/>
      <c r="D46" s="51" t="s">
        <v>86</v>
      </c>
      <c r="E46" s="318"/>
      <c r="F46" s="28">
        <v>43831</v>
      </c>
      <c r="G46" s="28">
        <v>44166</v>
      </c>
      <c r="H46" s="267"/>
      <c r="I46" s="267"/>
      <c r="J46" s="280"/>
      <c r="K46" s="274"/>
      <c r="L46" s="274"/>
      <c r="M46" s="53" t="s">
        <v>482</v>
      </c>
      <c r="N46" s="128"/>
    </row>
    <row r="47" spans="2:14" ht="48" customHeight="1" x14ac:dyDescent="0.3">
      <c r="B47" s="312"/>
      <c r="C47" s="314" t="s">
        <v>87</v>
      </c>
      <c r="D47" s="51" t="s">
        <v>88</v>
      </c>
      <c r="E47" s="318"/>
      <c r="F47" s="28">
        <v>43831</v>
      </c>
      <c r="G47" s="28">
        <v>44166</v>
      </c>
      <c r="H47" s="273">
        <v>0.25</v>
      </c>
      <c r="I47" s="301">
        <v>50</v>
      </c>
      <c r="J47" s="307">
        <v>0.5</v>
      </c>
      <c r="K47" s="273">
        <v>0.75</v>
      </c>
      <c r="L47" s="273">
        <v>1</v>
      </c>
      <c r="M47" s="53"/>
      <c r="N47" s="128"/>
    </row>
    <row r="48" spans="2:14" ht="48" customHeight="1" x14ac:dyDescent="0.3">
      <c r="B48" s="312"/>
      <c r="C48" s="316"/>
      <c r="D48" s="51" t="s">
        <v>89</v>
      </c>
      <c r="E48" s="318"/>
      <c r="F48" s="28">
        <v>43831</v>
      </c>
      <c r="G48" s="28">
        <v>44166</v>
      </c>
      <c r="H48" s="267"/>
      <c r="I48" s="267"/>
      <c r="J48" s="280"/>
      <c r="K48" s="274"/>
      <c r="L48" s="274"/>
      <c r="M48" s="53"/>
      <c r="N48" s="128"/>
    </row>
    <row r="49" spans="2:14" ht="48" customHeight="1" x14ac:dyDescent="0.3">
      <c r="B49" s="313"/>
      <c r="C49" s="51" t="s">
        <v>90</v>
      </c>
      <c r="D49" s="51" t="s">
        <v>91</v>
      </c>
      <c r="E49" s="319"/>
      <c r="F49" s="28">
        <v>43831</v>
      </c>
      <c r="G49" s="28">
        <v>44166</v>
      </c>
      <c r="H49" s="29">
        <v>0.25</v>
      </c>
      <c r="I49" s="123">
        <v>50</v>
      </c>
      <c r="J49" s="56">
        <v>0.5</v>
      </c>
      <c r="K49" s="29">
        <v>0.75</v>
      </c>
      <c r="L49" s="29">
        <v>1</v>
      </c>
      <c r="M49" s="53"/>
      <c r="N49" s="128"/>
    </row>
    <row r="50" spans="2:14" ht="67.5" customHeight="1" x14ac:dyDescent="0.3">
      <c r="B50" s="296" t="s">
        <v>92</v>
      </c>
      <c r="C50" s="299" t="s">
        <v>93</v>
      </c>
      <c r="D50" s="50" t="s">
        <v>94</v>
      </c>
      <c r="E50" s="322" t="s">
        <v>80</v>
      </c>
      <c r="F50" s="28">
        <v>43831</v>
      </c>
      <c r="G50" s="28">
        <v>44166</v>
      </c>
      <c r="H50" s="56">
        <v>0</v>
      </c>
      <c r="I50" s="308">
        <v>50</v>
      </c>
      <c r="J50" s="56">
        <v>0.5</v>
      </c>
      <c r="K50" s="29">
        <v>0.75</v>
      </c>
      <c r="L50" s="29">
        <v>1</v>
      </c>
      <c r="M50" s="53" t="s">
        <v>282</v>
      </c>
      <c r="N50" s="176"/>
    </row>
    <row r="51" spans="2:14" ht="48" customHeight="1" x14ac:dyDescent="0.3">
      <c r="B51" s="297"/>
      <c r="C51" s="303"/>
      <c r="D51" s="50" t="s">
        <v>95</v>
      </c>
      <c r="E51" s="322"/>
      <c r="F51" s="28">
        <v>43831</v>
      </c>
      <c r="G51" s="28">
        <v>44166</v>
      </c>
      <c r="H51" s="56">
        <v>0</v>
      </c>
      <c r="I51" s="221"/>
      <c r="J51" s="56">
        <v>0.5</v>
      </c>
      <c r="K51" s="29">
        <v>0.75</v>
      </c>
      <c r="L51" s="29">
        <v>1</v>
      </c>
      <c r="M51" s="53" t="s">
        <v>283</v>
      </c>
      <c r="N51" s="176"/>
    </row>
    <row r="52" spans="2:14" ht="48" customHeight="1" x14ac:dyDescent="0.3">
      <c r="B52" s="297"/>
      <c r="C52" s="299" t="s">
        <v>96</v>
      </c>
      <c r="D52" s="299" t="s">
        <v>97</v>
      </c>
      <c r="E52" s="322"/>
      <c r="F52" s="28">
        <v>43831</v>
      </c>
      <c r="G52" s="28">
        <v>44166</v>
      </c>
      <c r="H52" s="323">
        <v>0.25</v>
      </c>
      <c r="I52" s="308">
        <v>50</v>
      </c>
      <c r="J52" s="323">
        <v>0.5</v>
      </c>
      <c r="K52" s="273">
        <v>0.75</v>
      </c>
      <c r="L52" s="273">
        <v>1</v>
      </c>
      <c r="M52" s="310" t="s">
        <v>483</v>
      </c>
      <c r="N52" s="176"/>
    </row>
    <row r="53" spans="2:14" ht="48" customHeight="1" x14ac:dyDescent="0.3">
      <c r="B53" s="297"/>
      <c r="C53" s="303" t="s">
        <v>98</v>
      </c>
      <c r="D53" s="303" t="s">
        <v>99</v>
      </c>
      <c r="E53" s="322"/>
      <c r="F53" s="28">
        <v>43831</v>
      </c>
      <c r="G53" s="28">
        <v>44166</v>
      </c>
      <c r="H53" s="221"/>
      <c r="I53" s="221"/>
      <c r="J53" s="309"/>
      <c r="K53" s="274"/>
      <c r="L53" s="274"/>
      <c r="M53" s="303"/>
      <c r="N53" s="176"/>
    </row>
    <row r="54" spans="2:14" ht="70.5" customHeight="1" x14ac:dyDescent="0.3">
      <c r="B54" s="297"/>
      <c r="C54" s="65" t="s">
        <v>100</v>
      </c>
      <c r="D54" s="65" t="s">
        <v>101</v>
      </c>
      <c r="E54" s="322"/>
      <c r="F54" s="28">
        <v>43831</v>
      </c>
      <c r="G54" s="28">
        <v>44166</v>
      </c>
      <c r="H54" s="56">
        <v>0.25</v>
      </c>
      <c r="I54" s="62">
        <v>50</v>
      </c>
      <c r="J54" s="56">
        <v>0.5</v>
      </c>
      <c r="K54" s="29">
        <v>0.75</v>
      </c>
      <c r="L54" s="29">
        <v>1</v>
      </c>
      <c r="M54" s="53" t="s">
        <v>483</v>
      </c>
      <c r="N54" s="176"/>
    </row>
    <row r="55" spans="2:14" ht="48" customHeight="1" x14ac:dyDescent="0.3">
      <c r="B55" s="297"/>
      <c r="C55" s="284" t="s">
        <v>102</v>
      </c>
      <c r="D55" s="52" t="s">
        <v>103</v>
      </c>
      <c r="E55" s="325" t="s">
        <v>62</v>
      </c>
      <c r="F55" s="30">
        <v>43831</v>
      </c>
      <c r="G55" s="30">
        <v>44166</v>
      </c>
      <c r="H55" s="56">
        <v>0.25</v>
      </c>
      <c r="I55" s="287">
        <v>50</v>
      </c>
      <c r="J55" s="115">
        <v>0.5</v>
      </c>
      <c r="K55" s="124">
        <v>0.75</v>
      </c>
      <c r="L55" s="29">
        <v>1</v>
      </c>
      <c r="M55" s="177" t="s">
        <v>484</v>
      </c>
      <c r="N55" s="176"/>
    </row>
    <row r="56" spans="2:14" ht="48" customHeight="1" x14ac:dyDescent="0.3">
      <c r="B56" s="297"/>
      <c r="C56" s="324"/>
      <c r="D56" s="52" t="s">
        <v>104</v>
      </c>
      <c r="E56" s="325"/>
      <c r="F56" s="30">
        <v>43831</v>
      </c>
      <c r="G56" s="30">
        <v>44166</v>
      </c>
      <c r="H56" s="56">
        <v>0.25</v>
      </c>
      <c r="I56" s="321"/>
      <c r="J56" s="115">
        <v>0.5</v>
      </c>
      <c r="K56" s="124">
        <v>0.75</v>
      </c>
      <c r="L56" s="29">
        <v>1</v>
      </c>
      <c r="M56" s="177" t="s">
        <v>485</v>
      </c>
      <c r="N56" s="176"/>
    </row>
    <row r="57" spans="2:14" ht="48" customHeight="1" x14ac:dyDescent="0.3">
      <c r="B57" s="297"/>
      <c r="C57" s="324"/>
      <c r="D57" s="52" t="s">
        <v>105</v>
      </c>
      <c r="E57" s="325"/>
      <c r="F57" s="30">
        <v>43831</v>
      </c>
      <c r="G57" s="30">
        <v>44166</v>
      </c>
      <c r="H57" s="56">
        <v>0.25</v>
      </c>
      <c r="I57" s="321"/>
      <c r="J57" s="115">
        <v>0.5</v>
      </c>
      <c r="K57" s="124">
        <v>0.75</v>
      </c>
      <c r="L57" s="29">
        <v>1</v>
      </c>
      <c r="M57" s="177" t="s">
        <v>486</v>
      </c>
      <c r="N57" s="176"/>
    </row>
    <row r="58" spans="2:14" ht="48" customHeight="1" x14ac:dyDescent="0.3">
      <c r="B58" s="297"/>
      <c r="C58" s="285"/>
      <c r="D58" s="52" t="s">
        <v>106</v>
      </c>
      <c r="E58" s="325"/>
      <c r="F58" s="30">
        <v>43831</v>
      </c>
      <c r="G58" s="30">
        <v>44166</v>
      </c>
      <c r="H58" s="56">
        <v>0.25</v>
      </c>
      <c r="I58" s="280"/>
      <c r="J58" s="115">
        <v>0.5</v>
      </c>
      <c r="K58" s="124">
        <v>0.75</v>
      </c>
      <c r="L58" s="29">
        <v>1</v>
      </c>
      <c r="M58" s="177" t="s">
        <v>487</v>
      </c>
      <c r="N58" s="176"/>
    </row>
    <row r="59" spans="2:14" ht="48" customHeight="1" x14ac:dyDescent="0.3">
      <c r="B59" s="297"/>
      <c r="C59" s="65" t="s">
        <v>107</v>
      </c>
      <c r="D59" s="50" t="s">
        <v>108</v>
      </c>
      <c r="E59" s="325"/>
      <c r="F59" s="30">
        <v>43831</v>
      </c>
      <c r="G59" s="30">
        <v>44166</v>
      </c>
      <c r="H59" s="56">
        <v>0.25</v>
      </c>
      <c r="I59" s="62">
        <v>50</v>
      </c>
      <c r="J59" s="115">
        <v>0.5</v>
      </c>
      <c r="K59" s="124">
        <v>0.75</v>
      </c>
      <c r="L59" s="29">
        <v>1</v>
      </c>
      <c r="M59" s="177" t="s">
        <v>488</v>
      </c>
      <c r="N59" s="176"/>
    </row>
    <row r="60" spans="2:14" ht="81.75" customHeight="1" x14ac:dyDescent="0.3">
      <c r="B60" s="297"/>
      <c r="C60" s="327" t="s">
        <v>102</v>
      </c>
      <c r="D60" s="50" t="s">
        <v>109</v>
      </c>
      <c r="E60" s="325"/>
      <c r="F60" s="30">
        <v>43831</v>
      </c>
      <c r="G60" s="30">
        <v>44166</v>
      </c>
      <c r="H60" s="56">
        <v>0.25</v>
      </c>
      <c r="I60" s="223">
        <v>50</v>
      </c>
      <c r="J60" s="115">
        <v>0.5</v>
      </c>
      <c r="K60" s="124">
        <v>0.75</v>
      </c>
      <c r="L60" s="29">
        <v>1</v>
      </c>
      <c r="M60" s="177" t="s">
        <v>489</v>
      </c>
      <c r="N60" s="176"/>
    </row>
    <row r="61" spans="2:14" ht="48" customHeight="1" x14ac:dyDescent="0.3">
      <c r="B61" s="297"/>
      <c r="C61" s="328"/>
      <c r="D61" s="50" t="s">
        <v>110</v>
      </c>
      <c r="E61" s="326"/>
      <c r="F61" s="30">
        <v>43831</v>
      </c>
      <c r="G61" s="30">
        <v>44166</v>
      </c>
      <c r="H61" s="56">
        <v>0.25</v>
      </c>
      <c r="I61" s="233"/>
      <c r="J61" s="115">
        <v>0.5</v>
      </c>
      <c r="K61" s="124">
        <v>0.75</v>
      </c>
      <c r="L61" s="29">
        <v>1</v>
      </c>
      <c r="M61" s="177" t="s">
        <v>490</v>
      </c>
      <c r="N61" s="176"/>
    </row>
    <row r="62" spans="2:14" ht="48" customHeight="1" x14ac:dyDescent="0.3">
      <c r="B62" s="298"/>
      <c r="C62" s="125" t="s">
        <v>111</v>
      </c>
      <c r="D62" s="51" t="s">
        <v>112</v>
      </c>
      <c r="E62" s="61" t="s">
        <v>113</v>
      </c>
      <c r="F62" s="126">
        <v>43831</v>
      </c>
      <c r="G62" s="126">
        <v>44166</v>
      </c>
      <c r="H62" s="29">
        <v>0.25</v>
      </c>
      <c r="I62" s="59">
        <v>50</v>
      </c>
      <c r="J62" s="116">
        <v>0.5</v>
      </c>
      <c r="K62" s="102">
        <v>0.75</v>
      </c>
      <c r="L62" s="102">
        <v>1</v>
      </c>
      <c r="M62" s="100"/>
      <c r="N62" s="176"/>
    </row>
    <row r="63" spans="2:14" ht="48" customHeight="1" x14ac:dyDescent="0.3">
      <c r="B63" s="329" t="s">
        <v>114</v>
      </c>
      <c r="C63" s="299" t="s">
        <v>115</v>
      </c>
      <c r="D63" s="65" t="s">
        <v>116</v>
      </c>
      <c r="E63" s="223" t="s">
        <v>117</v>
      </c>
      <c r="F63" s="31">
        <v>43891</v>
      </c>
      <c r="G63" s="31">
        <v>44166</v>
      </c>
      <c r="H63" s="31"/>
      <c r="I63" s="308">
        <v>50</v>
      </c>
      <c r="J63" s="109">
        <v>0.5</v>
      </c>
      <c r="K63" s="38">
        <v>0.75</v>
      </c>
      <c r="L63" s="38">
        <v>1</v>
      </c>
      <c r="M63" s="99" t="s">
        <v>491</v>
      </c>
      <c r="N63" s="176"/>
    </row>
    <row r="64" spans="2:14" ht="48" customHeight="1" x14ac:dyDescent="0.3">
      <c r="B64" s="329"/>
      <c r="C64" s="299"/>
      <c r="D64" s="65" t="s">
        <v>118</v>
      </c>
      <c r="E64" s="232"/>
      <c r="F64" s="31">
        <v>43831</v>
      </c>
      <c r="G64" s="31">
        <v>44166</v>
      </c>
      <c r="H64" s="31"/>
      <c r="I64" s="308"/>
      <c r="J64" s="109">
        <v>0.5</v>
      </c>
      <c r="K64" s="38">
        <v>0.75</v>
      </c>
      <c r="L64" s="38">
        <v>1</v>
      </c>
      <c r="M64" s="99" t="s">
        <v>492</v>
      </c>
      <c r="N64" s="176"/>
    </row>
    <row r="65" spans="2:14" ht="81" customHeight="1" x14ac:dyDescent="0.3">
      <c r="B65" s="329"/>
      <c r="C65" s="65" t="s">
        <v>119</v>
      </c>
      <c r="D65" s="65" t="s">
        <v>120</v>
      </c>
      <c r="E65" s="232"/>
      <c r="F65" s="31">
        <v>43891</v>
      </c>
      <c r="G65" s="31">
        <v>44166</v>
      </c>
      <c r="H65" s="127"/>
      <c r="I65" s="62">
        <v>50</v>
      </c>
      <c r="J65" s="109">
        <v>0.5</v>
      </c>
      <c r="K65" s="38">
        <v>0.75</v>
      </c>
      <c r="L65" s="38">
        <v>1</v>
      </c>
      <c r="M65" s="99" t="s">
        <v>493</v>
      </c>
      <c r="N65" s="176"/>
    </row>
    <row r="66" spans="2:14" ht="79.5" customHeight="1" x14ac:dyDescent="0.3">
      <c r="B66" s="329"/>
      <c r="C66" s="65" t="s">
        <v>119</v>
      </c>
      <c r="D66" s="65" t="s">
        <v>121</v>
      </c>
      <c r="E66" s="232"/>
      <c r="F66" s="31">
        <v>43891</v>
      </c>
      <c r="G66" s="31">
        <v>44166</v>
      </c>
      <c r="H66" s="127"/>
      <c r="I66" s="62">
        <v>50</v>
      </c>
      <c r="J66" s="109">
        <v>0.5</v>
      </c>
      <c r="K66" s="38">
        <v>0.75</v>
      </c>
      <c r="L66" s="38">
        <v>1</v>
      </c>
      <c r="M66" s="99" t="s">
        <v>491</v>
      </c>
      <c r="N66" s="176"/>
    </row>
    <row r="67" spans="2:14" ht="76.5" customHeight="1" x14ac:dyDescent="0.3">
      <c r="B67" s="329"/>
      <c r="C67" s="65" t="s">
        <v>119</v>
      </c>
      <c r="D67" s="65" t="s">
        <v>122</v>
      </c>
      <c r="E67" s="233"/>
      <c r="F67" s="31">
        <v>43891</v>
      </c>
      <c r="G67" s="31">
        <v>44166</v>
      </c>
      <c r="H67" s="127"/>
      <c r="I67" s="62">
        <v>50</v>
      </c>
      <c r="J67" s="109">
        <v>0.5</v>
      </c>
      <c r="K67" s="38">
        <v>0.75</v>
      </c>
      <c r="L67" s="38">
        <v>1</v>
      </c>
      <c r="M67" s="99" t="s">
        <v>494</v>
      </c>
      <c r="N67" s="176"/>
    </row>
    <row r="68" spans="2:14" ht="74.25" customHeight="1" x14ac:dyDescent="0.3">
      <c r="B68" s="330" t="s">
        <v>123</v>
      </c>
      <c r="C68" s="70" t="s">
        <v>124</v>
      </c>
      <c r="D68" s="50" t="s">
        <v>125</v>
      </c>
      <c r="E68" s="32" t="s">
        <v>62</v>
      </c>
      <c r="F68" s="26">
        <v>44013</v>
      </c>
      <c r="G68" s="26">
        <v>44166</v>
      </c>
      <c r="H68" s="56">
        <v>0</v>
      </c>
      <c r="I68" s="58"/>
      <c r="J68" s="56" t="s">
        <v>281</v>
      </c>
      <c r="K68" s="124">
        <v>1</v>
      </c>
      <c r="L68" s="29">
        <v>0.8</v>
      </c>
      <c r="M68" s="99" t="s">
        <v>495</v>
      </c>
      <c r="N68" s="176"/>
    </row>
    <row r="69" spans="2:14" ht="48" customHeight="1" x14ac:dyDescent="0.3">
      <c r="B69" s="331"/>
      <c r="C69" s="299" t="s">
        <v>126</v>
      </c>
      <c r="D69" s="65" t="s">
        <v>127</v>
      </c>
      <c r="E69" s="333" t="s">
        <v>58</v>
      </c>
      <c r="F69" s="127">
        <v>44105</v>
      </c>
      <c r="G69" s="127">
        <v>44196</v>
      </c>
      <c r="H69" s="127"/>
      <c r="I69" s="335"/>
      <c r="J69" s="129" t="s">
        <v>281</v>
      </c>
      <c r="K69" s="336">
        <v>0</v>
      </c>
      <c r="L69" s="336">
        <v>1</v>
      </c>
      <c r="M69" s="265"/>
      <c r="N69" s="103"/>
    </row>
    <row r="70" spans="2:14" ht="48" customHeight="1" x14ac:dyDescent="0.3">
      <c r="B70" s="331"/>
      <c r="C70" s="299"/>
      <c r="D70" s="65" t="s">
        <v>128</v>
      </c>
      <c r="E70" s="334"/>
      <c r="F70" s="127">
        <v>44105</v>
      </c>
      <c r="G70" s="127">
        <v>44196</v>
      </c>
      <c r="H70" s="127"/>
      <c r="I70" s="335"/>
      <c r="J70" s="129" t="s">
        <v>281</v>
      </c>
      <c r="K70" s="337"/>
      <c r="L70" s="337"/>
      <c r="M70" s="306"/>
      <c r="N70" s="101"/>
    </row>
    <row r="71" spans="2:14" ht="48" customHeight="1" x14ac:dyDescent="0.3">
      <c r="B71" s="332"/>
      <c r="C71" s="299"/>
      <c r="D71" s="65" t="s">
        <v>129</v>
      </c>
      <c r="E71" s="334"/>
      <c r="F71" s="127">
        <v>44105</v>
      </c>
      <c r="G71" s="127">
        <v>44196</v>
      </c>
      <c r="H71" s="127"/>
      <c r="I71" s="335"/>
      <c r="J71" s="129" t="s">
        <v>281</v>
      </c>
      <c r="K71" s="338"/>
      <c r="L71" s="338"/>
      <c r="M71" s="306"/>
      <c r="N71" s="101"/>
    </row>
    <row r="72" spans="2:14" x14ac:dyDescent="0.3">
      <c r="B72" s="24" t="s">
        <v>130</v>
      </c>
      <c r="C72" s="49"/>
      <c r="D72" s="49"/>
      <c r="E72" s="25"/>
      <c r="F72" s="45"/>
      <c r="G72" s="45"/>
      <c r="H72" s="45"/>
      <c r="I72" s="45"/>
      <c r="J72" s="45"/>
      <c r="K72" s="45"/>
      <c r="L72" s="49"/>
      <c r="M72" s="49"/>
      <c r="N72" s="49"/>
    </row>
    <row r="73" spans="2:14" ht="55.5" customHeight="1" x14ac:dyDescent="0.3">
      <c r="B73" s="296" t="s">
        <v>131</v>
      </c>
      <c r="C73" s="339" t="s">
        <v>132</v>
      </c>
      <c r="D73" s="50" t="s">
        <v>133</v>
      </c>
      <c r="E73" s="33" t="s">
        <v>58</v>
      </c>
      <c r="F73" s="26">
        <v>43831</v>
      </c>
      <c r="G73" s="26">
        <v>44166</v>
      </c>
      <c r="H73" s="56">
        <v>0.25</v>
      </c>
      <c r="I73" s="340">
        <v>50</v>
      </c>
      <c r="J73" s="56">
        <v>0.5</v>
      </c>
      <c r="K73" s="29">
        <v>0.75</v>
      </c>
      <c r="L73" s="29">
        <v>1</v>
      </c>
      <c r="M73" s="53"/>
      <c r="N73" s="128"/>
    </row>
    <row r="74" spans="2:14" ht="54" customHeight="1" x14ac:dyDescent="0.3">
      <c r="B74" s="298"/>
      <c r="C74" s="303"/>
      <c r="D74" s="50" t="s">
        <v>134</v>
      </c>
      <c r="E74" s="60" t="s">
        <v>135</v>
      </c>
      <c r="F74" s="26">
        <v>43862</v>
      </c>
      <c r="G74" s="26">
        <v>44166</v>
      </c>
      <c r="H74" s="56">
        <v>0.25</v>
      </c>
      <c r="I74" s="221"/>
      <c r="J74" s="56">
        <v>0.5</v>
      </c>
      <c r="K74" s="29">
        <v>0.75</v>
      </c>
      <c r="L74" s="29">
        <v>1</v>
      </c>
      <c r="M74" s="53" t="s">
        <v>496</v>
      </c>
      <c r="N74" s="128"/>
    </row>
    <row r="75" spans="2:14" x14ac:dyDescent="0.3">
      <c r="B75" s="24" t="s">
        <v>136</v>
      </c>
      <c r="C75" s="49"/>
      <c r="D75" s="49"/>
      <c r="E75" s="25"/>
      <c r="F75" s="45"/>
      <c r="G75" s="45"/>
      <c r="H75" s="45"/>
      <c r="I75" s="45"/>
      <c r="J75" s="45"/>
      <c r="K75" s="45"/>
      <c r="L75" s="49"/>
      <c r="M75" s="49"/>
      <c r="N75" s="49"/>
    </row>
    <row r="76" spans="2:14" ht="51" customHeight="1" x14ac:dyDescent="0.3">
      <c r="B76" s="296" t="s">
        <v>137</v>
      </c>
      <c r="C76" s="284" t="s">
        <v>138</v>
      </c>
      <c r="D76" s="51" t="s">
        <v>139</v>
      </c>
      <c r="E76" s="57" t="s">
        <v>113</v>
      </c>
      <c r="F76" s="28">
        <v>43831</v>
      </c>
      <c r="G76" s="28">
        <v>44166</v>
      </c>
      <c r="H76" s="29">
        <v>0.25</v>
      </c>
      <c r="I76" s="287">
        <v>25</v>
      </c>
      <c r="J76" s="56">
        <v>0.25</v>
      </c>
      <c r="K76" s="29">
        <v>0.75</v>
      </c>
      <c r="L76" s="29"/>
      <c r="M76" s="53"/>
      <c r="N76" s="128"/>
    </row>
    <row r="77" spans="2:14" ht="153" x14ac:dyDescent="0.3">
      <c r="B77" s="298"/>
      <c r="C77" s="285"/>
      <c r="D77" s="50" t="s">
        <v>140</v>
      </c>
      <c r="E77" s="291" t="s">
        <v>135</v>
      </c>
      <c r="F77" s="26">
        <v>43862</v>
      </c>
      <c r="G77" s="26">
        <v>44166</v>
      </c>
      <c r="H77" s="56">
        <v>0.25</v>
      </c>
      <c r="I77" s="280"/>
      <c r="J77" s="56">
        <v>0.25</v>
      </c>
      <c r="K77" s="124">
        <v>0.5</v>
      </c>
      <c r="L77" s="29">
        <v>0.9</v>
      </c>
      <c r="M77" s="53" t="s">
        <v>497</v>
      </c>
      <c r="N77" s="128"/>
    </row>
    <row r="78" spans="2:14" ht="25.5" customHeight="1" x14ac:dyDescent="0.3">
      <c r="B78" s="296" t="s">
        <v>141</v>
      </c>
      <c r="C78" s="303" t="s">
        <v>142</v>
      </c>
      <c r="D78" s="50" t="s">
        <v>143</v>
      </c>
      <c r="E78" s="292"/>
      <c r="F78" s="26">
        <v>43831</v>
      </c>
      <c r="G78" s="26">
        <v>44166</v>
      </c>
      <c r="H78" s="56">
        <v>0.25</v>
      </c>
      <c r="I78" s="221">
        <v>50</v>
      </c>
      <c r="J78" s="56">
        <v>0.5</v>
      </c>
      <c r="K78" s="29">
        <v>0.75</v>
      </c>
      <c r="L78" s="29">
        <v>1</v>
      </c>
      <c r="M78" s="53"/>
      <c r="N78" s="128"/>
    </row>
    <row r="79" spans="2:14" ht="69" customHeight="1" x14ac:dyDescent="0.3">
      <c r="B79" s="298"/>
      <c r="C79" s="303"/>
      <c r="D79" s="50" t="s">
        <v>144</v>
      </c>
      <c r="E79" s="293"/>
      <c r="F79" s="26">
        <v>43831</v>
      </c>
      <c r="G79" s="26">
        <v>44166</v>
      </c>
      <c r="H79" s="56">
        <v>0.25</v>
      </c>
      <c r="I79" s="221"/>
      <c r="J79" s="56">
        <v>0.5</v>
      </c>
      <c r="K79" s="29">
        <v>0.75</v>
      </c>
      <c r="L79" s="29">
        <v>1</v>
      </c>
      <c r="M79" s="53" t="s">
        <v>498</v>
      </c>
      <c r="N79" s="128"/>
    </row>
    <row r="80" spans="2:14" ht="68.25" customHeight="1" x14ac:dyDescent="0.3">
      <c r="B80" s="22" t="s">
        <v>145</v>
      </c>
      <c r="C80" s="22" t="s">
        <v>146</v>
      </c>
      <c r="D80" s="34" t="s">
        <v>147</v>
      </c>
      <c r="E80" s="60" t="s">
        <v>135</v>
      </c>
      <c r="F80" s="26">
        <v>43952</v>
      </c>
      <c r="G80" s="26">
        <v>44044</v>
      </c>
      <c r="H80" s="31"/>
      <c r="I80" s="62">
        <v>50</v>
      </c>
      <c r="J80" s="109">
        <v>0.5</v>
      </c>
      <c r="K80" s="38">
        <v>0.75</v>
      </c>
      <c r="L80" s="38">
        <v>1</v>
      </c>
      <c r="M80" s="53"/>
      <c r="N80" s="101"/>
    </row>
    <row r="81" spans="2:14" ht="34.5" customHeight="1" x14ac:dyDescent="0.3">
      <c r="B81" s="24" t="s">
        <v>148</v>
      </c>
      <c r="C81" s="49"/>
      <c r="D81" s="49"/>
      <c r="E81" s="25"/>
      <c r="F81" s="45"/>
      <c r="G81" s="45"/>
      <c r="H81" s="45"/>
      <c r="I81" s="45"/>
      <c r="J81" s="45"/>
      <c r="K81" s="45"/>
      <c r="L81" s="49"/>
      <c r="M81" s="49"/>
      <c r="N81" s="49"/>
    </row>
    <row r="82" spans="2:14" ht="82.5" customHeight="1" x14ac:dyDescent="0.3">
      <c r="B82" s="67" t="s">
        <v>149</v>
      </c>
      <c r="C82" s="68" t="s">
        <v>150</v>
      </c>
      <c r="D82" s="205" t="s">
        <v>151</v>
      </c>
      <c r="E82" s="60" t="s">
        <v>135</v>
      </c>
      <c r="F82" s="26">
        <v>43983</v>
      </c>
      <c r="G82" s="26">
        <v>44166</v>
      </c>
      <c r="H82" s="56"/>
      <c r="I82" s="63"/>
      <c r="J82" s="56" t="s">
        <v>281</v>
      </c>
      <c r="K82" s="29">
        <v>0.5</v>
      </c>
      <c r="L82" s="29">
        <v>1</v>
      </c>
      <c r="M82" s="53" t="s">
        <v>499</v>
      </c>
      <c r="N82" s="128"/>
    </row>
    <row r="83" spans="2:14" x14ac:dyDescent="0.3">
      <c r="B83" s="24" t="s">
        <v>152</v>
      </c>
      <c r="C83" s="49"/>
      <c r="D83" s="49"/>
      <c r="E83" s="25"/>
      <c r="F83" s="45"/>
      <c r="G83" s="45"/>
      <c r="H83" s="45"/>
      <c r="I83" s="45"/>
      <c r="J83" s="45"/>
      <c r="K83" s="45"/>
      <c r="L83" s="49"/>
      <c r="M83" s="49"/>
      <c r="N83" s="49"/>
    </row>
    <row r="84" spans="2:14" ht="66" customHeight="1" x14ac:dyDescent="0.3">
      <c r="B84" s="296" t="s">
        <v>153</v>
      </c>
      <c r="C84" s="265" t="s">
        <v>154</v>
      </c>
      <c r="D84" s="53" t="s">
        <v>155</v>
      </c>
      <c r="E84" s="291" t="s">
        <v>135</v>
      </c>
      <c r="F84" s="26">
        <v>43831</v>
      </c>
      <c r="G84" s="26">
        <v>44166</v>
      </c>
      <c r="H84" s="29">
        <v>0.25</v>
      </c>
      <c r="I84" s="301">
        <v>50</v>
      </c>
      <c r="J84" s="56">
        <v>0.5</v>
      </c>
      <c r="K84" s="29">
        <v>0.75</v>
      </c>
      <c r="L84" s="29">
        <v>1</v>
      </c>
      <c r="M84" s="53" t="s">
        <v>500</v>
      </c>
      <c r="N84" s="128"/>
    </row>
    <row r="85" spans="2:14" ht="35.25" customHeight="1" x14ac:dyDescent="0.3">
      <c r="B85" s="297"/>
      <c r="C85" s="266"/>
      <c r="D85" s="53" t="s">
        <v>156</v>
      </c>
      <c r="E85" s="292"/>
      <c r="F85" s="26">
        <v>43831</v>
      </c>
      <c r="G85" s="26">
        <v>44166</v>
      </c>
      <c r="H85" s="29">
        <v>0.25</v>
      </c>
      <c r="I85" s="267"/>
      <c r="J85" s="56">
        <v>0.35</v>
      </c>
      <c r="K85" s="29">
        <v>0.35</v>
      </c>
      <c r="L85" s="29">
        <v>0.7</v>
      </c>
      <c r="M85" s="53"/>
      <c r="N85" s="128"/>
    </row>
    <row r="86" spans="2:14" ht="68.25" customHeight="1" x14ac:dyDescent="0.3">
      <c r="B86" s="297"/>
      <c r="C86" s="299" t="s">
        <v>157</v>
      </c>
      <c r="D86" s="50" t="s">
        <v>158</v>
      </c>
      <c r="E86" s="292"/>
      <c r="F86" s="26">
        <v>43831</v>
      </c>
      <c r="G86" s="26">
        <v>44166</v>
      </c>
      <c r="H86" s="29">
        <v>0.25</v>
      </c>
      <c r="I86" s="308">
        <v>50</v>
      </c>
      <c r="J86" s="56">
        <v>0.5</v>
      </c>
      <c r="K86" s="29">
        <v>0.75</v>
      </c>
      <c r="L86" s="29">
        <v>1</v>
      </c>
      <c r="M86" s="53" t="s">
        <v>501</v>
      </c>
      <c r="N86" s="128"/>
    </row>
    <row r="87" spans="2:14" ht="57" customHeight="1" x14ac:dyDescent="0.3">
      <c r="B87" s="298"/>
      <c r="C87" s="299"/>
      <c r="D87" s="50" t="s">
        <v>159</v>
      </c>
      <c r="E87" s="292"/>
      <c r="F87" s="26">
        <v>43831</v>
      </c>
      <c r="G87" s="26">
        <v>44166</v>
      </c>
      <c r="H87" s="29">
        <v>0.25</v>
      </c>
      <c r="I87" s="308"/>
      <c r="J87" s="56">
        <v>0.5</v>
      </c>
      <c r="K87" s="29">
        <v>0.75</v>
      </c>
      <c r="L87" s="29">
        <v>1</v>
      </c>
      <c r="M87" s="53" t="s">
        <v>502</v>
      </c>
      <c r="N87" s="128"/>
    </row>
    <row r="88" spans="2:14" ht="69" customHeight="1" x14ac:dyDescent="0.3">
      <c r="B88" s="308" t="s">
        <v>160</v>
      </c>
      <c r="C88" s="65" t="s">
        <v>161</v>
      </c>
      <c r="D88" s="65" t="s">
        <v>162</v>
      </c>
      <c r="E88" s="292"/>
      <c r="F88" s="26">
        <v>43831</v>
      </c>
      <c r="G88" s="26">
        <v>44166</v>
      </c>
      <c r="H88" s="29">
        <v>0.25</v>
      </c>
      <c r="I88" s="62">
        <v>50</v>
      </c>
      <c r="J88" s="56">
        <v>0.5</v>
      </c>
      <c r="K88" s="29">
        <v>0.75</v>
      </c>
      <c r="L88" s="29">
        <v>1</v>
      </c>
      <c r="M88" s="99" t="s">
        <v>503</v>
      </c>
      <c r="N88" s="101"/>
    </row>
    <row r="89" spans="2:14" ht="66.75" customHeight="1" x14ac:dyDescent="0.3">
      <c r="B89" s="308"/>
      <c r="C89" s="65" t="s">
        <v>163</v>
      </c>
      <c r="D89" s="65" t="s">
        <v>164</v>
      </c>
      <c r="E89" s="292"/>
      <c r="F89" s="26">
        <v>43922</v>
      </c>
      <c r="G89" s="26">
        <v>44166</v>
      </c>
      <c r="H89" s="29">
        <v>0.25</v>
      </c>
      <c r="I89" s="62">
        <v>50</v>
      </c>
      <c r="J89" s="56">
        <v>0.5</v>
      </c>
      <c r="K89" s="29">
        <v>0.75</v>
      </c>
      <c r="L89" s="29">
        <v>1</v>
      </c>
      <c r="M89" s="99" t="s">
        <v>504</v>
      </c>
      <c r="N89" s="101"/>
    </row>
    <row r="90" spans="2:14" ht="164.25" customHeight="1" x14ac:dyDescent="0.3">
      <c r="B90" s="308"/>
      <c r="C90" s="299" t="s">
        <v>165</v>
      </c>
      <c r="D90" s="65" t="s">
        <v>166</v>
      </c>
      <c r="E90" s="292"/>
      <c r="F90" s="26">
        <v>44013</v>
      </c>
      <c r="G90" s="26">
        <v>44166</v>
      </c>
      <c r="H90" s="35"/>
      <c r="I90" s="308">
        <v>50</v>
      </c>
      <c r="J90" s="130" t="s">
        <v>281</v>
      </c>
      <c r="K90" s="35">
        <v>0.5</v>
      </c>
      <c r="L90" s="35">
        <v>1</v>
      </c>
      <c r="M90" s="99" t="s">
        <v>505</v>
      </c>
      <c r="N90" s="101"/>
    </row>
    <row r="91" spans="2:14" ht="152.25" customHeight="1" x14ac:dyDescent="0.3">
      <c r="B91" s="308"/>
      <c r="C91" s="299"/>
      <c r="D91" s="65" t="s">
        <v>167</v>
      </c>
      <c r="E91" s="292"/>
      <c r="F91" s="26">
        <v>43831</v>
      </c>
      <c r="G91" s="26">
        <v>44166</v>
      </c>
      <c r="H91" s="35"/>
      <c r="I91" s="308"/>
      <c r="J91" s="130">
        <v>0.5</v>
      </c>
      <c r="K91" s="35">
        <v>0.75</v>
      </c>
      <c r="L91" s="35">
        <v>1</v>
      </c>
      <c r="M91" s="99" t="s">
        <v>506</v>
      </c>
      <c r="N91" s="101"/>
    </row>
    <row r="92" spans="2:14" ht="86.25" customHeight="1" x14ac:dyDescent="0.3">
      <c r="B92" s="308"/>
      <c r="C92" s="299"/>
      <c r="D92" s="65" t="s">
        <v>168</v>
      </c>
      <c r="E92" s="293"/>
      <c r="F92" s="26">
        <v>43831</v>
      </c>
      <c r="G92" s="26">
        <v>44166</v>
      </c>
      <c r="H92" s="35"/>
      <c r="I92" s="308"/>
      <c r="J92" s="130">
        <v>0.5</v>
      </c>
      <c r="K92" s="35">
        <v>0.75</v>
      </c>
      <c r="L92" s="35">
        <v>1</v>
      </c>
      <c r="M92" s="99" t="s">
        <v>507</v>
      </c>
      <c r="N92" s="101"/>
    </row>
  </sheetData>
  <sheetProtection password="C827" sheet="1" objects="1" scenarios="1" selectLockedCells="1" selectUnlockedCells="1"/>
  <mergeCells count="100">
    <mergeCell ref="I90:I92"/>
    <mergeCell ref="C78:C79"/>
    <mergeCell ref="I78:I79"/>
    <mergeCell ref="B84:B87"/>
    <mergeCell ref="C84:C85"/>
    <mergeCell ref="E84:E92"/>
    <mergeCell ref="I84:I85"/>
    <mergeCell ref="C86:C87"/>
    <mergeCell ref="I86:I87"/>
    <mergeCell ref="B88:B92"/>
    <mergeCell ref="C90:C92"/>
    <mergeCell ref="L69:L71"/>
    <mergeCell ref="M69:M71"/>
    <mergeCell ref="B73:B74"/>
    <mergeCell ref="C73:C74"/>
    <mergeCell ref="I73:I74"/>
    <mergeCell ref="K69:K71"/>
    <mergeCell ref="B76:B77"/>
    <mergeCell ref="C76:C77"/>
    <mergeCell ref="I76:I77"/>
    <mergeCell ref="E77:E79"/>
    <mergeCell ref="B78:B79"/>
    <mergeCell ref="B63:B67"/>
    <mergeCell ref="C63:C64"/>
    <mergeCell ref="E63:E67"/>
    <mergeCell ref="I63:I64"/>
    <mergeCell ref="B68:B71"/>
    <mergeCell ref="C69:C71"/>
    <mergeCell ref="E69:E71"/>
    <mergeCell ref="I69:I71"/>
    <mergeCell ref="J52:J53"/>
    <mergeCell ref="L52:L53"/>
    <mergeCell ref="M52:M53"/>
    <mergeCell ref="C55:C58"/>
    <mergeCell ref="E55:E61"/>
    <mergeCell ref="I55:I58"/>
    <mergeCell ref="C60:C61"/>
    <mergeCell ref="I60:I61"/>
    <mergeCell ref="K52:K53"/>
    <mergeCell ref="B50:B62"/>
    <mergeCell ref="C50:C51"/>
    <mergeCell ref="E50:E54"/>
    <mergeCell ref="I50:I51"/>
    <mergeCell ref="C52:C53"/>
    <mergeCell ref="D52:D53"/>
    <mergeCell ref="H52:H53"/>
    <mergeCell ref="I52:I53"/>
    <mergeCell ref="L44:L46"/>
    <mergeCell ref="C47:C48"/>
    <mergeCell ref="H47:H48"/>
    <mergeCell ref="I47:I48"/>
    <mergeCell ref="J47:J48"/>
    <mergeCell ref="L47:L48"/>
    <mergeCell ref="J44:J46"/>
    <mergeCell ref="K47:K48"/>
    <mergeCell ref="B44:B49"/>
    <mergeCell ref="C44:C46"/>
    <mergeCell ref="E44:E49"/>
    <mergeCell ref="H44:H46"/>
    <mergeCell ref="I44:I46"/>
    <mergeCell ref="M35:M37"/>
    <mergeCell ref="C38:C41"/>
    <mergeCell ref="I38:I41"/>
    <mergeCell ref="G31:G32"/>
    <mergeCell ref="H31:H32"/>
    <mergeCell ref="I31:I32"/>
    <mergeCell ref="J31:J32"/>
    <mergeCell ref="L31:L32"/>
    <mergeCell ref="M31:M32"/>
    <mergeCell ref="B35:B41"/>
    <mergeCell ref="C35:C37"/>
    <mergeCell ref="E35:E41"/>
    <mergeCell ref="I35:I37"/>
    <mergeCell ref="L35:L37"/>
    <mergeCell ref="B31:B34"/>
    <mergeCell ref="C31:C32"/>
    <mergeCell ref="E31:E32"/>
    <mergeCell ref="N31:N32"/>
    <mergeCell ref="E33:E34"/>
    <mergeCell ref="N2:N3"/>
    <mergeCell ref="B4:N4"/>
    <mergeCell ref="B5:N5"/>
    <mergeCell ref="B8:C8"/>
    <mergeCell ref="D8:N8"/>
    <mergeCell ref="B9:C9"/>
    <mergeCell ref="D9:N9"/>
    <mergeCell ref="K31:K32"/>
    <mergeCell ref="K35:K37"/>
    <mergeCell ref="K44:K46"/>
    <mergeCell ref="L38:L41"/>
    <mergeCell ref="F31:F32"/>
    <mergeCell ref="B10:C10"/>
    <mergeCell ref="D10:N10"/>
    <mergeCell ref="B14:B23"/>
    <mergeCell ref="C14:C15"/>
    <mergeCell ref="E14:E15"/>
    <mergeCell ref="I14:I15"/>
    <mergeCell ref="E16:E23"/>
    <mergeCell ref="B24:B29"/>
    <mergeCell ref="E24:E29"/>
  </mergeCells>
  <printOptions horizontalCentered="1"/>
  <pageMargins left="0.19685039370078741" right="0.74803149606299213" top="0.19685039370078741" bottom="0.19685039370078741" header="0.70866141732283472" footer="0.51181102362204722"/>
  <pageSetup paperSize="5" scale="60" orientation="landscape" horizontalDpi="4294967293" verticalDpi="30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3"/>
  <sheetViews>
    <sheetView zoomScale="90" workbookViewId="0">
      <selection activeCell="A4" sqref="A4"/>
    </sheetView>
  </sheetViews>
  <sheetFormatPr baseColWidth="10" defaultRowHeight="12.75" x14ac:dyDescent="0.2"/>
  <cols>
    <col min="2" max="2" width="19.42578125" customWidth="1"/>
    <col min="3" max="3" width="19.140625" customWidth="1"/>
    <col min="5" max="6" width="11.42578125" style="181"/>
    <col min="7" max="7" width="20.5703125" customWidth="1"/>
    <col min="8" max="8" width="26.85546875" customWidth="1"/>
    <col min="9" max="10" width="11.42578125" style="181"/>
    <col min="11" max="11" width="17.7109375" customWidth="1"/>
    <col min="14" max="14" width="19" customWidth="1"/>
    <col min="19" max="19" width="16.28515625" customWidth="1"/>
    <col min="24" max="24" width="16.7109375" customWidth="1"/>
  </cols>
  <sheetData>
    <row r="1" spans="1:34" x14ac:dyDescent="0.2">
      <c r="A1" s="344" t="s">
        <v>169</v>
      </c>
      <c r="B1" s="344" t="s">
        <v>170</v>
      </c>
      <c r="C1" s="344" t="s">
        <v>171</v>
      </c>
      <c r="D1" s="344" t="s">
        <v>172</v>
      </c>
      <c r="E1" s="344" t="s">
        <v>173</v>
      </c>
      <c r="F1" s="344" t="s">
        <v>174</v>
      </c>
      <c r="G1" s="344" t="s">
        <v>175</v>
      </c>
      <c r="H1" s="344" t="s">
        <v>176</v>
      </c>
      <c r="I1" s="344" t="s">
        <v>177</v>
      </c>
      <c r="J1" s="344" t="s">
        <v>174</v>
      </c>
      <c r="K1" s="344" t="s">
        <v>178</v>
      </c>
      <c r="L1" s="341" t="s">
        <v>179</v>
      </c>
      <c r="M1" s="341" t="s">
        <v>180</v>
      </c>
      <c r="N1" s="342" t="s">
        <v>181</v>
      </c>
      <c r="O1" s="343" t="s">
        <v>182</v>
      </c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</row>
    <row r="2" spans="1:34" x14ac:dyDescent="0.2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1"/>
      <c r="M2" s="341"/>
      <c r="N2" s="342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</row>
    <row r="3" spans="1:34" ht="25.5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1"/>
      <c r="M3" s="341"/>
      <c r="N3" s="342"/>
      <c r="O3" s="104" t="s">
        <v>183</v>
      </c>
      <c r="P3" s="104" t="s">
        <v>184</v>
      </c>
      <c r="Q3" s="71" t="s">
        <v>185</v>
      </c>
      <c r="R3" s="104" t="s">
        <v>186</v>
      </c>
      <c r="S3" s="104" t="s">
        <v>187</v>
      </c>
      <c r="T3" s="104" t="s">
        <v>188</v>
      </c>
      <c r="U3" s="104" t="s">
        <v>189</v>
      </c>
      <c r="V3" s="71" t="s">
        <v>185</v>
      </c>
      <c r="W3" s="104" t="s">
        <v>186</v>
      </c>
      <c r="X3" s="104" t="s">
        <v>187</v>
      </c>
      <c r="Y3" s="104" t="s">
        <v>190</v>
      </c>
      <c r="Z3" s="104" t="s">
        <v>191</v>
      </c>
      <c r="AA3" s="71" t="s">
        <v>185</v>
      </c>
      <c r="AB3" s="104" t="s">
        <v>186</v>
      </c>
      <c r="AC3" s="104" t="s">
        <v>187</v>
      </c>
      <c r="AD3" s="104" t="s">
        <v>192</v>
      </c>
      <c r="AE3" s="104" t="s">
        <v>193</v>
      </c>
      <c r="AF3" s="71" t="s">
        <v>185</v>
      </c>
      <c r="AG3" s="104" t="s">
        <v>186</v>
      </c>
      <c r="AH3" s="104" t="s">
        <v>187</v>
      </c>
    </row>
    <row r="4" spans="1:34" ht="255" x14ac:dyDescent="0.2">
      <c r="A4" s="72" t="s">
        <v>194</v>
      </c>
      <c r="B4" s="73" t="s">
        <v>195</v>
      </c>
      <c r="C4" s="73" t="s">
        <v>196</v>
      </c>
      <c r="D4" s="73" t="s">
        <v>197</v>
      </c>
      <c r="E4" s="90" t="s">
        <v>198</v>
      </c>
      <c r="F4" s="90" t="s">
        <v>199</v>
      </c>
      <c r="G4" s="74" t="s">
        <v>200</v>
      </c>
      <c r="H4" s="74" t="s">
        <v>201</v>
      </c>
      <c r="I4" s="75">
        <v>210284</v>
      </c>
      <c r="J4" s="75">
        <v>210500</v>
      </c>
      <c r="K4" s="76" t="s">
        <v>202</v>
      </c>
      <c r="L4" s="77" t="s">
        <v>203</v>
      </c>
      <c r="M4" s="76" t="s">
        <v>204</v>
      </c>
      <c r="N4" s="76" t="s">
        <v>205</v>
      </c>
      <c r="O4" s="78">
        <v>210284</v>
      </c>
      <c r="P4" s="79">
        <v>209677</v>
      </c>
      <c r="Q4" s="80">
        <v>0.99</v>
      </c>
      <c r="R4" s="182">
        <v>0.98</v>
      </c>
      <c r="S4" s="78" t="s">
        <v>206</v>
      </c>
      <c r="T4" s="78">
        <v>210356</v>
      </c>
      <c r="U4" s="78"/>
      <c r="V4" s="80">
        <v>0</v>
      </c>
      <c r="W4" s="78"/>
      <c r="X4" s="78" t="s">
        <v>206</v>
      </c>
      <c r="Y4" s="78">
        <v>210428</v>
      </c>
      <c r="Z4" s="78"/>
      <c r="AA4" s="80">
        <v>0</v>
      </c>
      <c r="AB4" s="78"/>
      <c r="AC4" s="78" t="s">
        <v>206</v>
      </c>
      <c r="AD4" s="78">
        <v>210500</v>
      </c>
      <c r="AE4" s="81"/>
      <c r="AF4" s="80">
        <v>0</v>
      </c>
      <c r="AG4" s="81"/>
      <c r="AH4" s="78" t="s">
        <v>207</v>
      </c>
    </row>
    <row r="5" spans="1:34" ht="255" x14ac:dyDescent="0.2">
      <c r="A5" s="72" t="s">
        <v>194</v>
      </c>
      <c r="B5" s="73" t="s">
        <v>195</v>
      </c>
      <c r="C5" s="73" t="s">
        <v>196</v>
      </c>
      <c r="D5" s="73" t="s">
        <v>197</v>
      </c>
      <c r="E5" s="90" t="s">
        <v>198</v>
      </c>
      <c r="F5" s="90" t="s">
        <v>199</v>
      </c>
      <c r="G5" s="74" t="s">
        <v>200</v>
      </c>
      <c r="H5" s="82" t="s">
        <v>208</v>
      </c>
      <c r="I5" s="83" t="s">
        <v>209</v>
      </c>
      <c r="J5" s="80">
        <v>1</v>
      </c>
      <c r="K5" s="76" t="s">
        <v>202</v>
      </c>
      <c r="L5" s="77" t="s">
        <v>203</v>
      </c>
      <c r="M5" s="76" t="s">
        <v>204</v>
      </c>
      <c r="N5" s="84" t="s">
        <v>210</v>
      </c>
      <c r="O5" s="85">
        <v>1</v>
      </c>
      <c r="P5" s="86">
        <v>1</v>
      </c>
      <c r="Q5" s="80">
        <v>1</v>
      </c>
      <c r="R5" s="85">
        <v>1</v>
      </c>
      <c r="S5" s="78" t="s">
        <v>206</v>
      </c>
      <c r="T5" s="85">
        <v>1</v>
      </c>
      <c r="U5" s="85"/>
      <c r="V5" s="80">
        <v>0</v>
      </c>
      <c r="W5" s="85"/>
      <c r="X5" s="78" t="s">
        <v>206</v>
      </c>
      <c r="Y5" s="85">
        <v>1</v>
      </c>
      <c r="Z5" s="85"/>
      <c r="AA5" s="80">
        <v>0</v>
      </c>
      <c r="AB5" s="85"/>
      <c r="AC5" s="78" t="s">
        <v>206</v>
      </c>
      <c r="AD5" s="85">
        <v>1</v>
      </c>
      <c r="AE5" s="81"/>
      <c r="AF5" s="80">
        <v>0</v>
      </c>
      <c r="AG5" s="81"/>
      <c r="AH5" s="78" t="s">
        <v>207</v>
      </c>
    </row>
    <row r="6" spans="1:34" ht="255" x14ac:dyDescent="0.2">
      <c r="A6" s="72" t="s">
        <v>194</v>
      </c>
      <c r="B6" s="73" t="s">
        <v>195</v>
      </c>
      <c r="C6" s="73" t="s">
        <v>196</v>
      </c>
      <c r="D6" s="73" t="s">
        <v>197</v>
      </c>
      <c r="E6" s="90" t="s">
        <v>198</v>
      </c>
      <c r="F6" s="90" t="s">
        <v>199</v>
      </c>
      <c r="G6" s="77" t="s">
        <v>211</v>
      </c>
      <c r="H6" s="74" t="s">
        <v>212</v>
      </c>
      <c r="I6" s="85">
        <v>1</v>
      </c>
      <c r="J6" s="85">
        <v>1</v>
      </c>
      <c r="K6" s="76" t="s">
        <v>202</v>
      </c>
      <c r="L6" s="77" t="s">
        <v>203</v>
      </c>
      <c r="M6" s="76" t="s">
        <v>204</v>
      </c>
      <c r="N6" s="76" t="s">
        <v>210</v>
      </c>
      <c r="O6" s="85">
        <v>1</v>
      </c>
      <c r="P6" s="86">
        <v>0.95</v>
      </c>
      <c r="Q6" s="80">
        <v>0.95</v>
      </c>
      <c r="R6" s="85">
        <v>0.95</v>
      </c>
      <c r="S6" s="78" t="s">
        <v>206</v>
      </c>
      <c r="T6" s="85">
        <v>1</v>
      </c>
      <c r="U6" s="85"/>
      <c r="V6" s="80">
        <v>0</v>
      </c>
      <c r="W6" s="85"/>
      <c r="X6" s="78" t="s">
        <v>206</v>
      </c>
      <c r="Y6" s="85">
        <v>1</v>
      </c>
      <c r="Z6" s="85"/>
      <c r="AA6" s="80">
        <v>0</v>
      </c>
      <c r="AB6" s="85"/>
      <c r="AC6" s="78" t="s">
        <v>206</v>
      </c>
      <c r="AD6" s="85">
        <v>1</v>
      </c>
      <c r="AE6" s="81"/>
      <c r="AF6" s="80">
        <v>0</v>
      </c>
      <c r="AG6" s="81"/>
      <c r="AH6" s="78" t="s">
        <v>207</v>
      </c>
    </row>
    <row r="7" spans="1:34" ht="255" x14ac:dyDescent="0.2">
      <c r="A7" s="72" t="s">
        <v>194</v>
      </c>
      <c r="B7" s="73" t="s">
        <v>195</v>
      </c>
      <c r="C7" s="73" t="s">
        <v>196</v>
      </c>
      <c r="D7" s="73" t="s">
        <v>197</v>
      </c>
      <c r="E7" s="90" t="s">
        <v>198</v>
      </c>
      <c r="F7" s="90" t="s">
        <v>199</v>
      </c>
      <c r="G7" s="77" t="s">
        <v>213</v>
      </c>
      <c r="H7" s="74" t="s">
        <v>214</v>
      </c>
      <c r="I7" s="75">
        <v>115946</v>
      </c>
      <c r="J7" s="75">
        <v>120000</v>
      </c>
      <c r="K7" s="76" t="s">
        <v>202</v>
      </c>
      <c r="L7" s="77" t="s">
        <v>203</v>
      </c>
      <c r="M7" s="76" t="s">
        <v>204</v>
      </c>
      <c r="N7" s="76" t="s">
        <v>205</v>
      </c>
      <c r="O7" s="75">
        <v>117000</v>
      </c>
      <c r="P7" s="178">
        <v>117561</v>
      </c>
      <c r="Q7" s="80">
        <v>1</v>
      </c>
      <c r="R7" s="90">
        <v>0.97599999999999998</v>
      </c>
      <c r="S7" s="78" t="s">
        <v>206</v>
      </c>
      <c r="T7" s="75">
        <v>118000</v>
      </c>
      <c r="U7" s="75"/>
      <c r="V7" s="80">
        <v>0</v>
      </c>
      <c r="W7" s="75"/>
      <c r="X7" s="78" t="s">
        <v>206</v>
      </c>
      <c r="Y7" s="78">
        <v>119000</v>
      </c>
      <c r="Z7" s="78"/>
      <c r="AA7" s="80">
        <v>0</v>
      </c>
      <c r="AB7" s="78"/>
      <c r="AC7" s="78" t="s">
        <v>206</v>
      </c>
      <c r="AD7" s="78">
        <v>120000</v>
      </c>
      <c r="AE7" s="81"/>
      <c r="AF7" s="80">
        <v>0</v>
      </c>
      <c r="AG7" s="81"/>
      <c r="AH7" s="78" t="s">
        <v>207</v>
      </c>
    </row>
    <row r="8" spans="1:34" ht="255" x14ac:dyDescent="0.2">
      <c r="A8" s="72" t="s">
        <v>194</v>
      </c>
      <c r="B8" s="73" t="s">
        <v>195</v>
      </c>
      <c r="C8" s="73" t="s">
        <v>196</v>
      </c>
      <c r="D8" s="73" t="s">
        <v>197</v>
      </c>
      <c r="E8" s="90" t="s">
        <v>198</v>
      </c>
      <c r="F8" s="90" t="s">
        <v>199</v>
      </c>
      <c r="G8" s="77" t="s">
        <v>215</v>
      </c>
      <c r="H8" s="74" t="s">
        <v>216</v>
      </c>
      <c r="I8" s="75">
        <v>7280</v>
      </c>
      <c r="J8" s="75">
        <v>9000</v>
      </c>
      <c r="K8" s="76" t="s">
        <v>202</v>
      </c>
      <c r="L8" s="77" t="s">
        <v>203</v>
      </c>
      <c r="M8" s="76" t="s">
        <v>204</v>
      </c>
      <c r="N8" s="76" t="s">
        <v>205</v>
      </c>
      <c r="O8" s="75">
        <v>7280</v>
      </c>
      <c r="P8" s="87">
        <v>2539</v>
      </c>
      <c r="Q8" s="80">
        <v>0.34799999999999998</v>
      </c>
      <c r="R8" s="90">
        <v>0.28199999999999997</v>
      </c>
      <c r="S8" s="78" t="s">
        <v>206</v>
      </c>
      <c r="T8" s="75">
        <v>7853</v>
      </c>
      <c r="U8" s="75"/>
      <c r="V8" s="80">
        <v>0</v>
      </c>
      <c r="W8" s="75"/>
      <c r="X8" s="78" t="s">
        <v>206</v>
      </c>
      <c r="Y8" s="75">
        <v>8426</v>
      </c>
      <c r="Z8" s="75"/>
      <c r="AA8" s="80">
        <v>0</v>
      </c>
      <c r="AB8" s="75"/>
      <c r="AC8" s="78" t="s">
        <v>206</v>
      </c>
      <c r="AD8" s="75">
        <v>9000</v>
      </c>
      <c r="AE8" s="81"/>
      <c r="AF8" s="80">
        <v>0</v>
      </c>
      <c r="AG8" s="81"/>
      <c r="AH8" s="78" t="s">
        <v>207</v>
      </c>
    </row>
    <row r="9" spans="1:34" ht="255" x14ac:dyDescent="0.2">
      <c r="A9" s="72" t="s">
        <v>194</v>
      </c>
      <c r="B9" s="73" t="s">
        <v>195</v>
      </c>
      <c r="C9" s="73" t="s">
        <v>196</v>
      </c>
      <c r="D9" s="73" t="s">
        <v>197</v>
      </c>
      <c r="E9" s="90" t="s">
        <v>198</v>
      </c>
      <c r="F9" s="90" t="s">
        <v>199</v>
      </c>
      <c r="G9" s="74" t="s">
        <v>217</v>
      </c>
      <c r="H9" s="88" t="s">
        <v>218</v>
      </c>
      <c r="I9" s="85">
        <v>1</v>
      </c>
      <c r="J9" s="85">
        <v>1</v>
      </c>
      <c r="K9" s="76" t="s">
        <v>202</v>
      </c>
      <c r="L9" s="77" t="s">
        <v>203</v>
      </c>
      <c r="M9" s="76" t="s">
        <v>204</v>
      </c>
      <c r="N9" s="76" t="s">
        <v>210</v>
      </c>
      <c r="O9" s="85">
        <v>1</v>
      </c>
      <c r="P9" s="86">
        <v>1</v>
      </c>
      <c r="Q9" s="80">
        <v>1</v>
      </c>
      <c r="R9" s="85">
        <v>1</v>
      </c>
      <c r="S9" s="78" t="s">
        <v>206</v>
      </c>
      <c r="T9" s="85">
        <v>1</v>
      </c>
      <c r="U9" s="85"/>
      <c r="V9" s="80">
        <v>0</v>
      </c>
      <c r="W9" s="85"/>
      <c r="X9" s="78" t="s">
        <v>206</v>
      </c>
      <c r="Y9" s="85">
        <v>1</v>
      </c>
      <c r="Z9" s="85"/>
      <c r="AA9" s="80">
        <v>0</v>
      </c>
      <c r="AB9" s="85"/>
      <c r="AC9" s="78" t="s">
        <v>206</v>
      </c>
      <c r="AD9" s="85">
        <v>1</v>
      </c>
      <c r="AE9" s="81"/>
      <c r="AF9" s="80">
        <v>0</v>
      </c>
      <c r="AG9" s="81"/>
      <c r="AH9" s="78" t="s">
        <v>207</v>
      </c>
    </row>
    <row r="10" spans="1:34" ht="255" x14ac:dyDescent="0.2">
      <c r="A10" s="72" t="s">
        <v>194</v>
      </c>
      <c r="B10" s="73" t="s">
        <v>195</v>
      </c>
      <c r="C10" s="73" t="s">
        <v>196</v>
      </c>
      <c r="D10" s="73" t="s">
        <v>197</v>
      </c>
      <c r="E10" s="90" t="s">
        <v>198</v>
      </c>
      <c r="F10" s="90" t="s">
        <v>199</v>
      </c>
      <c r="G10" s="74" t="s">
        <v>217</v>
      </c>
      <c r="H10" s="88" t="s">
        <v>219</v>
      </c>
      <c r="I10" s="85">
        <v>1</v>
      </c>
      <c r="J10" s="85">
        <v>1</v>
      </c>
      <c r="K10" s="76" t="s">
        <v>202</v>
      </c>
      <c r="L10" s="77" t="s">
        <v>203</v>
      </c>
      <c r="M10" s="76" t="s">
        <v>204</v>
      </c>
      <c r="N10" s="76" t="s">
        <v>210</v>
      </c>
      <c r="O10" s="85">
        <v>1</v>
      </c>
      <c r="P10" s="86">
        <v>1</v>
      </c>
      <c r="Q10" s="80">
        <v>1</v>
      </c>
      <c r="R10" s="85">
        <v>1</v>
      </c>
      <c r="S10" s="78" t="s">
        <v>206</v>
      </c>
      <c r="T10" s="85">
        <v>1</v>
      </c>
      <c r="U10" s="85"/>
      <c r="V10" s="80">
        <v>0</v>
      </c>
      <c r="W10" s="85"/>
      <c r="X10" s="78" t="s">
        <v>206</v>
      </c>
      <c r="Y10" s="85">
        <v>1</v>
      </c>
      <c r="Z10" s="85"/>
      <c r="AA10" s="80">
        <v>0</v>
      </c>
      <c r="AB10" s="85"/>
      <c r="AC10" s="78" t="s">
        <v>206</v>
      </c>
      <c r="AD10" s="85">
        <v>1</v>
      </c>
      <c r="AE10" s="81"/>
      <c r="AF10" s="80">
        <v>0</v>
      </c>
      <c r="AG10" s="81"/>
      <c r="AH10" s="78" t="s">
        <v>207</v>
      </c>
    </row>
    <row r="11" spans="1:34" ht="114.75" x14ac:dyDescent="0.2">
      <c r="A11" s="72" t="s">
        <v>194</v>
      </c>
      <c r="B11" s="73" t="s">
        <v>195</v>
      </c>
      <c r="C11" s="73" t="s">
        <v>220</v>
      </c>
      <c r="D11" s="73" t="s">
        <v>221</v>
      </c>
      <c r="E11" s="90">
        <v>0.51</v>
      </c>
      <c r="F11" s="90">
        <v>0.53</v>
      </c>
      <c r="G11" s="77" t="s">
        <v>222</v>
      </c>
      <c r="H11" s="74" t="s">
        <v>223</v>
      </c>
      <c r="I11" s="85">
        <v>1</v>
      </c>
      <c r="J11" s="85">
        <v>1</v>
      </c>
      <c r="K11" s="76" t="s">
        <v>202</v>
      </c>
      <c r="L11" s="77" t="s">
        <v>203</v>
      </c>
      <c r="M11" s="76" t="s">
        <v>204</v>
      </c>
      <c r="N11" s="76" t="s">
        <v>210</v>
      </c>
      <c r="O11" s="85">
        <v>1</v>
      </c>
      <c r="P11" s="86">
        <v>1</v>
      </c>
      <c r="Q11" s="80">
        <v>1</v>
      </c>
      <c r="R11" s="85">
        <v>1</v>
      </c>
      <c r="S11" s="78" t="s">
        <v>206</v>
      </c>
      <c r="T11" s="85">
        <v>1</v>
      </c>
      <c r="U11" s="85"/>
      <c r="V11" s="80">
        <v>0</v>
      </c>
      <c r="W11" s="85"/>
      <c r="X11" s="78" t="s">
        <v>206</v>
      </c>
      <c r="Y11" s="85">
        <v>1</v>
      </c>
      <c r="Z11" s="85"/>
      <c r="AA11" s="80">
        <v>0</v>
      </c>
      <c r="AB11" s="85"/>
      <c r="AC11" s="78" t="s">
        <v>206</v>
      </c>
      <c r="AD11" s="85">
        <v>1</v>
      </c>
      <c r="AE11" s="81"/>
      <c r="AF11" s="80">
        <v>0</v>
      </c>
      <c r="AG11" s="81"/>
      <c r="AH11" s="78" t="s">
        <v>207</v>
      </c>
    </row>
    <row r="12" spans="1:34" ht="63.75" x14ac:dyDescent="0.2">
      <c r="A12" s="72" t="s">
        <v>194</v>
      </c>
      <c r="B12" s="73" t="s">
        <v>195</v>
      </c>
      <c r="C12" s="73" t="s">
        <v>220</v>
      </c>
      <c r="D12" s="73" t="s">
        <v>221</v>
      </c>
      <c r="E12" s="90">
        <v>0.51</v>
      </c>
      <c r="F12" s="90">
        <v>0.53</v>
      </c>
      <c r="G12" s="89" t="s">
        <v>224</v>
      </c>
      <c r="H12" s="74" t="s">
        <v>225</v>
      </c>
      <c r="I12" s="90">
        <v>0.46700000000000003</v>
      </c>
      <c r="J12" s="85">
        <v>0.55000000000000004</v>
      </c>
      <c r="K12" s="76" t="s">
        <v>202</v>
      </c>
      <c r="L12" s="77" t="s">
        <v>203</v>
      </c>
      <c r="M12" s="76" t="s">
        <v>204</v>
      </c>
      <c r="N12" s="76" t="s">
        <v>205</v>
      </c>
      <c r="O12" s="85">
        <v>0.48</v>
      </c>
      <c r="P12" s="86" t="s">
        <v>460</v>
      </c>
      <c r="Q12" s="80"/>
      <c r="R12" s="85"/>
      <c r="S12" s="78" t="s">
        <v>206</v>
      </c>
      <c r="T12" s="85">
        <v>0.5</v>
      </c>
      <c r="U12" s="85"/>
      <c r="V12" s="80">
        <v>0</v>
      </c>
      <c r="W12" s="85"/>
      <c r="X12" s="78" t="s">
        <v>206</v>
      </c>
      <c r="Y12" s="85">
        <v>0.53</v>
      </c>
      <c r="Z12" s="85"/>
      <c r="AA12" s="80">
        <v>0</v>
      </c>
      <c r="AB12" s="85"/>
      <c r="AC12" s="78" t="s">
        <v>206</v>
      </c>
      <c r="AD12" s="85">
        <v>0.55000000000000004</v>
      </c>
      <c r="AE12" s="81"/>
      <c r="AF12" s="80">
        <v>0</v>
      </c>
      <c r="AG12" s="81"/>
      <c r="AH12" s="78" t="s">
        <v>207</v>
      </c>
    </row>
    <row r="13" spans="1:34" ht="89.25" x14ac:dyDescent="0.2">
      <c r="A13" s="72" t="s">
        <v>194</v>
      </c>
      <c r="B13" s="73" t="s">
        <v>195</v>
      </c>
      <c r="C13" s="73" t="s">
        <v>220</v>
      </c>
      <c r="D13" s="73" t="s">
        <v>221</v>
      </c>
      <c r="E13" s="90">
        <v>0.51</v>
      </c>
      <c r="F13" s="90">
        <v>0.53</v>
      </c>
      <c r="G13" s="77" t="s">
        <v>226</v>
      </c>
      <c r="H13" s="74" t="s">
        <v>227</v>
      </c>
      <c r="I13" s="83">
        <v>148</v>
      </c>
      <c r="J13" s="83">
        <v>148</v>
      </c>
      <c r="K13" s="76" t="s">
        <v>202</v>
      </c>
      <c r="L13" s="77" t="s">
        <v>203</v>
      </c>
      <c r="M13" s="76" t="s">
        <v>204</v>
      </c>
      <c r="N13" s="76" t="s">
        <v>210</v>
      </c>
      <c r="O13" s="75">
        <v>148</v>
      </c>
      <c r="P13" s="87">
        <v>148</v>
      </c>
      <c r="Q13" s="80">
        <v>1</v>
      </c>
      <c r="R13" s="182">
        <v>1</v>
      </c>
      <c r="S13" s="78" t="s">
        <v>206</v>
      </c>
      <c r="T13" s="75">
        <v>148</v>
      </c>
      <c r="U13" s="75"/>
      <c r="V13" s="80">
        <v>0</v>
      </c>
      <c r="W13" s="75"/>
      <c r="X13" s="78" t="s">
        <v>206</v>
      </c>
      <c r="Y13" s="75">
        <v>148</v>
      </c>
      <c r="Z13" s="75"/>
      <c r="AA13" s="80">
        <v>0</v>
      </c>
      <c r="AB13" s="75"/>
      <c r="AC13" s="78" t="s">
        <v>206</v>
      </c>
      <c r="AD13" s="75">
        <v>148</v>
      </c>
      <c r="AE13" s="81"/>
      <c r="AF13" s="80">
        <v>0</v>
      </c>
      <c r="AG13" s="81"/>
      <c r="AH13" s="78" t="s">
        <v>207</v>
      </c>
    </row>
    <row r="14" spans="1:34" ht="63.75" x14ac:dyDescent="0.2">
      <c r="A14" s="72" t="s">
        <v>194</v>
      </c>
      <c r="B14" s="73" t="s">
        <v>195</v>
      </c>
      <c r="C14" s="73" t="s">
        <v>220</v>
      </c>
      <c r="D14" s="73" t="s">
        <v>221</v>
      </c>
      <c r="E14" s="90">
        <v>0.51</v>
      </c>
      <c r="F14" s="90">
        <v>0.53</v>
      </c>
      <c r="G14" s="89" t="s">
        <v>228</v>
      </c>
      <c r="H14" s="82" t="s">
        <v>229</v>
      </c>
      <c r="I14" s="85">
        <v>0.68</v>
      </c>
      <c r="J14" s="85">
        <v>1</v>
      </c>
      <c r="K14" s="76" t="s">
        <v>202</v>
      </c>
      <c r="L14" s="77" t="s">
        <v>203</v>
      </c>
      <c r="M14" s="76" t="s">
        <v>204</v>
      </c>
      <c r="N14" s="84" t="s">
        <v>205</v>
      </c>
      <c r="O14" s="91">
        <v>0.99</v>
      </c>
      <c r="P14" s="92">
        <v>0.99</v>
      </c>
      <c r="Q14" s="80">
        <v>1</v>
      </c>
      <c r="R14" s="91">
        <v>0.99</v>
      </c>
      <c r="S14" s="78" t="s">
        <v>206</v>
      </c>
      <c r="T14" s="91">
        <v>0.99</v>
      </c>
      <c r="U14" s="91"/>
      <c r="V14" s="80">
        <v>0</v>
      </c>
      <c r="W14" s="91"/>
      <c r="X14" s="78" t="s">
        <v>206</v>
      </c>
      <c r="Y14" s="91">
        <v>0.99</v>
      </c>
      <c r="Z14" s="91"/>
      <c r="AA14" s="80">
        <v>0</v>
      </c>
      <c r="AB14" s="91"/>
      <c r="AC14" s="78" t="s">
        <v>206</v>
      </c>
      <c r="AD14" s="91">
        <v>1</v>
      </c>
      <c r="AE14" s="81"/>
      <c r="AF14" s="80">
        <v>0</v>
      </c>
      <c r="AG14" s="81"/>
      <c r="AH14" s="78" t="s">
        <v>207</v>
      </c>
    </row>
    <row r="15" spans="1:34" ht="89.25" x14ac:dyDescent="0.2">
      <c r="A15" s="72" t="s">
        <v>194</v>
      </c>
      <c r="B15" s="73" t="s">
        <v>195</v>
      </c>
      <c r="C15" s="73" t="s">
        <v>220</v>
      </c>
      <c r="D15" s="73" t="s">
        <v>221</v>
      </c>
      <c r="E15" s="90">
        <v>0.51</v>
      </c>
      <c r="F15" s="90">
        <v>0.53</v>
      </c>
      <c r="G15" s="89" t="s">
        <v>230</v>
      </c>
      <c r="H15" s="82" t="s">
        <v>231</v>
      </c>
      <c r="I15" s="85">
        <v>1</v>
      </c>
      <c r="J15" s="85">
        <v>1</v>
      </c>
      <c r="K15" s="76" t="s">
        <v>202</v>
      </c>
      <c r="L15" s="77" t="s">
        <v>203</v>
      </c>
      <c r="M15" s="76" t="s">
        <v>204</v>
      </c>
      <c r="N15" s="76" t="s">
        <v>210</v>
      </c>
      <c r="O15" s="85">
        <v>1</v>
      </c>
      <c r="P15" s="179">
        <v>0.22</v>
      </c>
      <c r="Q15" s="80">
        <v>0.22</v>
      </c>
      <c r="R15" s="85">
        <v>0.22</v>
      </c>
      <c r="S15" s="78" t="s">
        <v>206</v>
      </c>
      <c r="T15" s="85">
        <v>1</v>
      </c>
      <c r="U15" s="85"/>
      <c r="V15" s="80">
        <v>0</v>
      </c>
      <c r="W15" s="85"/>
      <c r="X15" s="78" t="s">
        <v>206</v>
      </c>
      <c r="Y15" s="85">
        <v>1</v>
      </c>
      <c r="Z15" s="85"/>
      <c r="AA15" s="80">
        <v>0</v>
      </c>
      <c r="AB15" s="85"/>
      <c r="AC15" s="78" t="s">
        <v>206</v>
      </c>
      <c r="AD15" s="85">
        <v>1</v>
      </c>
      <c r="AE15" s="81"/>
      <c r="AF15" s="80">
        <v>0</v>
      </c>
      <c r="AG15" s="81"/>
      <c r="AH15" s="78" t="s">
        <v>207</v>
      </c>
    </row>
    <row r="16" spans="1:34" ht="114.75" x14ac:dyDescent="0.2">
      <c r="A16" s="72" t="s">
        <v>194</v>
      </c>
      <c r="B16" s="73" t="s">
        <v>195</v>
      </c>
      <c r="C16" s="73" t="s">
        <v>220</v>
      </c>
      <c r="D16" s="73" t="s">
        <v>221</v>
      </c>
      <c r="E16" s="90">
        <v>0.51</v>
      </c>
      <c r="F16" s="90">
        <v>0.53</v>
      </c>
      <c r="G16" s="77" t="s">
        <v>232</v>
      </c>
      <c r="H16" s="82" t="s">
        <v>233</v>
      </c>
      <c r="I16" s="85">
        <v>1</v>
      </c>
      <c r="J16" s="85">
        <v>1</v>
      </c>
      <c r="K16" s="76" t="s">
        <v>202</v>
      </c>
      <c r="L16" s="77" t="s">
        <v>203</v>
      </c>
      <c r="M16" s="76" t="s">
        <v>204</v>
      </c>
      <c r="N16" s="76" t="s">
        <v>210</v>
      </c>
      <c r="O16" s="85">
        <v>1</v>
      </c>
      <c r="P16" s="86">
        <v>1</v>
      </c>
      <c r="Q16" s="80">
        <v>1</v>
      </c>
      <c r="R16" s="85">
        <v>1</v>
      </c>
      <c r="S16" s="78" t="s">
        <v>206</v>
      </c>
      <c r="T16" s="85">
        <v>1</v>
      </c>
      <c r="U16" s="85"/>
      <c r="V16" s="80">
        <v>0</v>
      </c>
      <c r="W16" s="85"/>
      <c r="X16" s="78" t="s">
        <v>206</v>
      </c>
      <c r="Y16" s="85">
        <v>1</v>
      </c>
      <c r="Z16" s="85"/>
      <c r="AA16" s="80">
        <v>0</v>
      </c>
      <c r="AB16" s="85"/>
      <c r="AC16" s="78" t="s">
        <v>206</v>
      </c>
      <c r="AD16" s="85">
        <v>1</v>
      </c>
      <c r="AE16" s="81"/>
      <c r="AF16" s="80">
        <v>0</v>
      </c>
      <c r="AG16" s="81"/>
      <c r="AH16" s="78" t="s">
        <v>207</v>
      </c>
    </row>
    <row r="17" spans="1:34" ht="102" x14ac:dyDescent="0.2">
      <c r="A17" s="72" t="s">
        <v>194</v>
      </c>
      <c r="B17" s="73" t="s">
        <v>195</v>
      </c>
      <c r="C17" s="73" t="s">
        <v>220</v>
      </c>
      <c r="D17" s="73" t="s">
        <v>221</v>
      </c>
      <c r="E17" s="90">
        <v>0.51</v>
      </c>
      <c r="F17" s="90">
        <v>0.53</v>
      </c>
      <c r="G17" s="77" t="s">
        <v>234</v>
      </c>
      <c r="H17" s="82" t="s">
        <v>235</v>
      </c>
      <c r="I17" s="83">
        <v>228</v>
      </c>
      <c r="J17" s="83">
        <v>865</v>
      </c>
      <c r="K17" s="76" t="s">
        <v>202</v>
      </c>
      <c r="L17" s="77" t="s">
        <v>203</v>
      </c>
      <c r="M17" s="76" t="s">
        <v>204</v>
      </c>
      <c r="N17" s="84" t="s">
        <v>205</v>
      </c>
      <c r="O17" s="75">
        <v>222</v>
      </c>
      <c r="P17" s="87">
        <v>208</v>
      </c>
      <c r="Q17" s="80">
        <v>0.93600000000000005</v>
      </c>
      <c r="R17" s="85">
        <v>0.24</v>
      </c>
      <c r="S17" s="78" t="s">
        <v>206</v>
      </c>
      <c r="T17" s="75">
        <v>116</v>
      </c>
      <c r="U17" s="75"/>
      <c r="V17" s="80">
        <v>0</v>
      </c>
      <c r="W17" s="75"/>
      <c r="X17" s="78" t="s">
        <v>206</v>
      </c>
      <c r="Y17" s="75">
        <v>82</v>
      </c>
      <c r="Z17" s="75"/>
      <c r="AA17" s="80">
        <v>0</v>
      </c>
      <c r="AB17" s="75"/>
      <c r="AC17" s="78" t="s">
        <v>206</v>
      </c>
      <c r="AD17" s="75">
        <v>445</v>
      </c>
      <c r="AE17" s="81"/>
      <c r="AF17" s="80">
        <v>0</v>
      </c>
      <c r="AG17" s="81"/>
      <c r="AH17" s="78" t="s">
        <v>207</v>
      </c>
    </row>
    <row r="18" spans="1:34" ht="89.25" x14ac:dyDescent="0.2">
      <c r="A18" s="72" t="s">
        <v>194</v>
      </c>
      <c r="B18" s="73" t="s">
        <v>195</v>
      </c>
      <c r="C18" s="73" t="s">
        <v>220</v>
      </c>
      <c r="D18" s="73" t="s">
        <v>221</v>
      </c>
      <c r="E18" s="90">
        <v>0.51</v>
      </c>
      <c r="F18" s="90">
        <v>0.53</v>
      </c>
      <c r="G18" s="77" t="s">
        <v>236</v>
      </c>
      <c r="H18" s="82" t="s">
        <v>237</v>
      </c>
      <c r="I18" s="75">
        <v>0</v>
      </c>
      <c r="J18" s="75">
        <v>8</v>
      </c>
      <c r="K18" s="76" t="s">
        <v>202</v>
      </c>
      <c r="L18" s="77" t="s">
        <v>203</v>
      </c>
      <c r="M18" s="76" t="s">
        <v>204</v>
      </c>
      <c r="N18" s="77" t="s">
        <v>205</v>
      </c>
      <c r="O18" s="75">
        <v>0</v>
      </c>
      <c r="P18" s="87">
        <v>0</v>
      </c>
      <c r="Q18" s="80">
        <v>0</v>
      </c>
      <c r="R18" s="85">
        <v>0</v>
      </c>
      <c r="S18" s="78" t="s">
        <v>206</v>
      </c>
      <c r="T18" s="75">
        <v>0</v>
      </c>
      <c r="U18" s="75"/>
      <c r="V18" s="80" t="e">
        <v>#DIV/0!</v>
      </c>
      <c r="W18" s="75"/>
      <c r="X18" s="78" t="s">
        <v>206</v>
      </c>
      <c r="Y18" s="75">
        <v>0</v>
      </c>
      <c r="Z18" s="75"/>
      <c r="AA18" s="80" t="e">
        <v>#DIV/0!</v>
      </c>
      <c r="AB18" s="75"/>
      <c r="AC18" s="78" t="s">
        <v>206</v>
      </c>
      <c r="AD18" s="75">
        <v>8</v>
      </c>
      <c r="AE18" s="81"/>
      <c r="AF18" s="80">
        <v>0</v>
      </c>
      <c r="AG18" s="81"/>
      <c r="AH18" s="78" t="s">
        <v>207</v>
      </c>
    </row>
    <row r="19" spans="1:34" ht="63.75" x14ac:dyDescent="0.2">
      <c r="A19" s="72" t="s">
        <v>194</v>
      </c>
      <c r="B19" s="73" t="s">
        <v>195</v>
      </c>
      <c r="C19" s="73" t="s">
        <v>220</v>
      </c>
      <c r="D19" s="73" t="s">
        <v>221</v>
      </c>
      <c r="E19" s="90">
        <v>0.51</v>
      </c>
      <c r="F19" s="90">
        <v>0.53</v>
      </c>
      <c r="G19" s="77" t="s">
        <v>238</v>
      </c>
      <c r="H19" s="82" t="s">
        <v>239</v>
      </c>
      <c r="I19" s="83">
        <v>42954</v>
      </c>
      <c r="J19" s="83">
        <v>46000</v>
      </c>
      <c r="K19" s="76" t="s">
        <v>202</v>
      </c>
      <c r="L19" s="77" t="s">
        <v>203</v>
      </c>
      <c r="M19" s="76" t="s">
        <v>204</v>
      </c>
      <c r="N19" s="84" t="s">
        <v>205</v>
      </c>
      <c r="O19" s="78">
        <v>43501</v>
      </c>
      <c r="P19" s="79">
        <v>42954</v>
      </c>
      <c r="Q19" s="80">
        <v>0.98699999999999999</v>
      </c>
      <c r="R19" s="182">
        <v>0.93</v>
      </c>
      <c r="S19" s="78" t="s">
        <v>206</v>
      </c>
      <c r="T19" s="78">
        <v>44501</v>
      </c>
      <c r="U19" s="78"/>
      <c r="V19" s="80">
        <v>0</v>
      </c>
      <c r="W19" s="78"/>
      <c r="X19" s="78" t="s">
        <v>206</v>
      </c>
      <c r="Y19" s="78">
        <v>45311</v>
      </c>
      <c r="Z19" s="78"/>
      <c r="AA19" s="80">
        <v>0</v>
      </c>
      <c r="AB19" s="78"/>
      <c r="AC19" s="78" t="s">
        <v>206</v>
      </c>
      <c r="AD19" s="75">
        <v>46000</v>
      </c>
      <c r="AE19" s="81"/>
      <c r="AF19" s="80">
        <v>0</v>
      </c>
      <c r="AG19" s="81"/>
      <c r="AH19" s="78" t="s">
        <v>207</v>
      </c>
    </row>
    <row r="20" spans="1:34" ht="114.75" x14ac:dyDescent="0.2">
      <c r="A20" s="72" t="s">
        <v>194</v>
      </c>
      <c r="B20" s="73" t="s">
        <v>195</v>
      </c>
      <c r="C20" s="73" t="s">
        <v>220</v>
      </c>
      <c r="D20" s="73" t="s">
        <v>221</v>
      </c>
      <c r="E20" s="90">
        <v>0.51</v>
      </c>
      <c r="F20" s="90">
        <v>0.53</v>
      </c>
      <c r="G20" s="74" t="s">
        <v>240</v>
      </c>
      <c r="H20" s="82" t="s">
        <v>241</v>
      </c>
      <c r="I20" s="85">
        <v>1</v>
      </c>
      <c r="J20" s="85">
        <v>1</v>
      </c>
      <c r="K20" s="76" t="s">
        <v>202</v>
      </c>
      <c r="L20" s="77" t="s">
        <v>203</v>
      </c>
      <c r="M20" s="76" t="s">
        <v>204</v>
      </c>
      <c r="N20" s="76" t="s">
        <v>210</v>
      </c>
      <c r="O20" s="85">
        <v>1</v>
      </c>
      <c r="P20" s="86">
        <v>1</v>
      </c>
      <c r="Q20" s="80">
        <v>1</v>
      </c>
      <c r="R20" s="85">
        <v>1</v>
      </c>
      <c r="S20" s="78" t="s">
        <v>206</v>
      </c>
      <c r="T20" s="85">
        <v>1</v>
      </c>
      <c r="U20" s="85"/>
      <c r="V20" s="80">
        <v>0</v>
      </c>
      <c r="W20" s="85"/>
      <c r="X20" s="78" t="s">
        <v>206</v>
      </c>
      <c r="Y20" s="85">
        <v>1</v>
      </c>
      <c r="Z20" s="85"/>
      <c r="AA20" s="80">
        <v>0</v>
      </c>
      <c r="AB20" s="85"/>
      <c r="AC20" s="78" t="s">
        <v>206</v>
      </c>
      <c r="AD20" s="85">
        <v>1</v>
      </c>
      <c r="AE20" s="81"/>
      <c r="AF20" s="80">
        <v>0</v>
      </c>
      <c r="AG20" s="81"/>
      <c r="AH20" s="78" t="s">
        <v>207</v>
      </c>
    </row>
    <row r="21" spans="1:34" ht="140.25" x14ac:dyDescent="0.2">
      <c r="A21" s="72" t="s">
        <v>194</v>
      </c>
      <c r="B21" s="73" t="s">
        <v>195</v>
      </c>
      <c r="C21" s="73" t="s">
        <v>220</v>
      </c>
      <c r="D21" s="73" t="s">
        <v>221</v>
      </c>
      <c r="E21" s="90">
        <v>0.51</v>
      </c>
      <c r="F21" s="90">
        <v>0.53</v>
      </c>
      <c r="G21" s="74" t="s">
        <v>240</v>
      </c>
      <c r="H21" s="82" t="s">
        <v>242</v>
      </c>
      <c r="I21" s="85" t="s">
        <v>209</v>
      </c>
      <c r="J21" s="85">
        <v>1</v>
      </c>
      <c r="K21" s="76" t="s">
        <v>202</v>
      </c>
      <c r="L21" s="77" t="s">
        <v>203</v>
      </c>
      <c r="M21" s="76" t="s">
        <v>204</v>
      </c>
      <c r="N21" s="77" t="s">
        <v>205</v>
      </c>
      <c r="O21" s="85">
        <v>0.25</v>
      </c>
      <c r="P21" s="86">
        <v>0.8</v>
      </c>
      <c r="Q21" s="80">
        <v>0.8</v>
      </c>
      <c r="R21" s="85">
        <v>0.8</v>
      </c>
      <c r="S21" s="78" t="s">
        <v>206</v>
      </c>
      <c r="T21" s="85">
        <v>0.5</v>
      </c>
      <c r="U21" s="85"/>
      <c r="V21" s="80">
        <v>0</v>
      </c>
      <c r="W21" s="85"/>
      <c r="X21" s="78" t="s">
        <v>206</v>
      </c>
      <c r="Y21" s="85">
        <v>0.75</v>
      </c>
      <c r="Z21" s="85"/>
      <c r="AA21" s="80">
        <v>0</v>
      </c>
      <c r="AB21" s="85"/>
      <c r="AC21" s="78" t="s">
        <v>206</v>
      </c>
      <c r="AD21" s="85">
        <v>1</v>
      </c>
      <c r="AE21" s="81"/>
      <c r="AF21" s="80">
        <v>0</v>
      </c>
      <c r="AG21" s="81"/>
      <c r="AH21" s="78" t="s">
        <v>207</v>
      </c>
    </row>
    <row r="22" spans="1:34" ht="89.25" x14ac:dyDescent="0.2">
      <c r="A22" s="72" t="s">
        <v>194</v>
      </c>
      <c r="B22" s="73" t="s">
        <v>195</v>
      </c>
      <c r="C22" s="73" t="s">
        <v>220</v>
      </c>
      <c r="D22" s="73" t="s">
        <v>221</v>
      </c>
      <c r="E22" s="90">
        <v>0.51</v>
      </c>
      <c r="F22" s="90">
        <v>0.53</v>
      </c>
      <c r="G22" s="77" t="s">
        <v>243</v>
      </c>
      <c r="H22" s="82" t="s">
        <v>244</v>
      </c>
      <c r="I22" s="83">
        <v>0</v>
      </c>
      <c r="J22" s="83">
        <v>154</v>
      </c>
      <c r="K22" s="76" t="s">
        <v>202</v>
      </c>
      <c r="L22" s="77" t="s">
        <v>203</v>
      </c>
      <c r="M22" s="76" t="s">
        <v>204</v>
      </c>
      <c r="N22" s="84" t="s">
        <v>205</v>
      </c>
      <c r="O22" s="75">
        <v>40</v>
      </c>
      <c r="P22" s="87">
        <v>40</v>
      </c>
      <c r="Q22" s="80">
        <v>1</v>
      </c>
      <c r="R22" s="85">
        <v>0.38</v>
      </c>
      <c r="S22" s="78" t="s">
        <v>206</v>
      </c>
      <c r="T22" s="75">
        <v>80</v>
      </c>
      <c r="U22" s="75"/>
      <c r="V22" s="80">
        <v>0</v>
      </c>
      <c r="W22" s="75"/>
      <c r="X22" s="78" t="s">
        <v>206</v>
      </c>
      <c r="Y22" s="75">
        <v>120</v>
      </c>
      <c r="Z22" s="75"/>
      <c r="AA22" s="80">
        <v>0</v>
      </c>
      <c r="AB22" s="75"/>
      <c r="AC22" s="78" t="s">
        <v>206</v>
      </c>
      <c r="AD22" s="75">
        <v>154</v>
      </c>
      <c r="AE22" s="81"/>
      <c r="AF22" s="80">
        <v>0</v>
      </c>
      <c r="AG22" s="81"/>
      <c r="AH22" s="78" t="s">
        <v>207</v>
      </c>
    </row>
    <row r="23" spans="1:34" ht="102" x14ac:dyDescent="0.2">
      <c r="A23" s="72" t="s">
        <v>194</v>
      </c>
      <c r="B23" s="73" t="s">
        <v>195</v>
      </c>
      <c r="C23" s="73" t="s">
        <v>220</v>
      </c>
      <c r="D23" s="73" t="s">
        <v>221</v>
      </c>
      <c r="E23" s="90">
        <v>0.51</v>
      </c>
      <c r="F23" s="90">
        <v>0.53</v>
      </c>
      <c r="G23" s="74" t="s">
        <v>245</v>
      </c>
      <c r="H23" s="82" t="s">
        <v>246</v>
      </c>
      <c r="I23" s="75">
        <v>48</v>
      </c>
      <c r="J23" s="75">
        <v>80</v>
      </c>
      <c r="K23" s="76" t="s">
        <v>202</v>
      </c>
      <c r="L23" s="77" t="s">
        <v>203</v>
      </c>
      <c r="M23" s="76" t="s">
        <v>204</v>
      </c>
      <c r="N23" s="77" t="s">
        <v>205</v>
      </c>
      <c r="O23" s="75">
        <v>20</v>
      </c>
      <c r="P23" s="87">
        <v>20</v>
      </c>
      <c r="Q23" s="80">
        <v>1</v>
      </c>
      <c r="R23" s="85">
        <v>0.25</v>
      </c>
      <c r="S23" s="78" t="s">
        <v>206</v>
      </c>
      <c r="T23" s="75">
        <v>20</v>
      </c>
      <c r="U23" s="75"/>
      <c r="V23" s="80">
        <v>0</v>
      </c>
      <c r="W23" s="75"/>
      <c r="X23" s="78" t="s">
        <v>206</v>
      </c>
      <c r="Y23" s="75">
        <v>20</v>
      </c>
      <c r="Z23" s="75"/>
      <c r="AA23" s="80">
        <v>0</v>
      </c>
      <c r="AB23" s="75"/>
      <c r="AC23" s="78" t="s">
        <v>206</v>
      </c>
      <c r="AD23" s="75">
        <v>20</v>
      </c>
      <c r="AE23" s="81"/>
      <c r="AF23" s="80">
        <v>0</v>
      </c>
      <c r="AG23" s="81"/>
      <c r="AH23" s="78" t="s">
        <v>207</v>
      </c>
    </row>
    <row r="24" spans="1:34" ht="76.5" x14ac:dyDescent="0.2">
      <c r="A24" s="72" t="s">
        <v>194</v>
      </c>
      <c r="B24" s="73" t="s">
        <v>195</v>
      </c>
      <c r="C24" s="73" t="s">
        <v>220</v>
      </c>
      <c r="D24" s="73" t="s">
        <v>221</v>
      </c>
      <c r="E24" s="90">
        <v>0.51</v>
      </c>
      <c r="F24" s="90">
        <v>0.53</v>
      </c>
      <c r="G24" s="74" t="s">
        <v>245</v>
      </c>
      <c r="H24" s="82" t="s">
        <v>247</v>
      </c>
      <c r="I24" s="83">
        <v>8</v>
      </c>
      <c r="J24" s="83">
        <v>5</v>
      </c>
      <c r="K24" s="76" t="s">
        <v>202</v>
      </c>
      <c r="L24" s="77" t="s">
        <v>203</v>
      </c>
      <c r="M24" s="76" t="s">
        <v>204</v>
      </c>
      <c r="N24" s="84" t="s">
        <v>248</v>
      </c>
      <c r="O24" s="75">
        <v>7</v>
      </c>
      <c r="P24" s="87">
        <v>8</v>
      </c>
      <c r="Q24" s="80">
        <v>1</v>
      </c>
      <c r="R24" s="85">
        <v>1</v>
      </c>
      <c r="S24" s="78" t="s">
        <v>206</v>
      </c>
      <c r="T24" s="75">
        <v>7</v>
      </c>
      <c r="U24" s="75"/>
      <c r="V24" s="80" t="e">
        <v>#DIV/0!</v>
      </c>
      <c r="W24" s="75"/>
      <c r="X24" s="78" t="s">
        <v>206</v>
      </c>
      <c r="Y24" s="75">
        <v>6</v>
      </c>
      <c r="Z24" s="75"/>
      <c r="AA24" s="80" t="e">
        <v>#DIV/0!</v>
      </c>
      <c r="AB24" s="75"/>
      <c r="AC24" s="78" t="s">
        <v>206</v>
      </c>
      <c r="AD24" s="75">
        <v>5</v>
      </c>
      <c r="AE24" s="81"/>
      <c r="AF24" s="80" t="e">
        <v>#DIV/0!</v>
      </c>
      <c r="AG24" s="81"/>
      <c r="AH24" s="78" t="s">
        <v>207</v>
      </c>
    </row>
    <row r="25" spans="1:34" ht="76.5" x14ac:dyDescent="0.2">
      <c r="A25" s="72" t="s">
        <v>194</v>
      </c>
      <c r="B25" s="73" t="s">
        <v>195</v>
      </c>
      <c r="C25" s="73" t="s">
        <v>249</v>
      </c>
      <c r="D25" s="73" t="s">
        <v>221</v>
      </c>
      <c r="E25" s="90">
        <v>0.51</v>
      </c>
      <c r="F25" s="90">
        <v>0.53</v>
      </c>
      <c r="G25" s="77" t="s">
        <v>250</v>
      </c>
      <c r="H25" s="82" t="s">
        <v>251</v>
      </c>
      <c r="I25" s="75">
        <v>151</v>
      </c>
      <c r="J25" s="75">
        <v>151</v>
      </c>
      <c r="K25" s="76" t="s">
        <v>202</v>
      </c>
      <c r="L25" s="77" t="s">
        <v>203</v>
      </c>
      <c r="M25" s="76" t="s">
        <v>204</v>
      </c>
      <c r="N25" s="76" t="s">
        <v>210</v>
      </c>
      <c r="O25" s="75">
        <v>151</v>
      </c>
      <c r="P25" s="87">
        <v>151</v>
      </c>
      <c r="Q25" s="80">
        <v>1</v>
      </c>
      <c r="R25" s="85">
        <v>1</v>
      </c>
      <c r="S25" s="78" t="s">
        <v>206</v>
      </c>
      <c r="T25" s="75">
        <v>151</v>
      </c>
      <c r="U25" s="75"/>
      <c r="V25" s="80">
        <v>0</v>
      </c>
      <c r="W25" s="75"/>
      <c r="X25" s="78" t="s">
        <v>206</v>
      </c>
      <c r="Y25" s="75">
        <v>151</v>
      </c>
      <c r="Z25" s="75"/>
      <c r="AA25" s="80">
        <v>0</v>
      </c>
      <c r="AB25" s="75"/>
      <c r="AC25" s="78" t="s">
        <v>206</v>
      </c>
      <c r="AD25" s="75">
        <v>151</v>
      </c>
      <c r="AE25" s="81"/>
      <c r="AF25" s="80">
        <v>0</v>
      </c>
      <c r="AG25" s="81"/>
      <c r="AH25" s="78" t="s">
        <v>207</v>
      </c>
    </row>
    <row r="26" spans="1:34" ht="89.25" x14ac:dyDescent="0.2">
      <c r="A26" s="72" t="s">
        <v>194</v>
      </c>
      <c r="B26" s="73" t="s">
        <v>195</v>
      </c>
      <c r="C26" s="73" t="s">
        <v>249</v>
      </c>
      <c r="D26" s="73" t="s">
        <v>221</v>
      </c>
      <c r="E26" s="90">
        <v>0.51</v>
      </c>
      <c r="F26" s="90">
        <v>0.53</v>
      </c>
      <c r="G26" s="74" t="s">
        <v>252</v>
      </c>
      <c r="H26" s="82" t="s">
        <v>253</v>
      </c>
      <c r="I26" s="83">
        <v>900</v>
      </c>
      <c r="J26" s="83">
        <v>2400</v>
      </c>
      <c r="K26" s="76" t="s">
        <v>202</v>
      </c>
      <c r="L26" s="77" t="s">
        <v>203</v>
      </c>
      <c r="M26" s="76" t="s">
        <v>204</v>
      </c>
      <c r="N26" s="84" t="s">
        <v>205</v>
      </c>
      <c r="O26" s="75">
        <v>0</v>
      </c>
      <c r="P26" s="87" t="s">
        <v>508</v>
      </c>
      <c r="Q26" s="80"/>
      <c r="R26" s="75"/>
      <c r="S26" s="78" t="s">
        <v>206</v>
      </c>
      <c r="T26" s="75">
        <v>1000</v>
      </c>
      <c r="U26" s="75"/>
      <c r="V26" s="80">
        <v>0</v>
      </c>
      <c r="W26" s="75"/>
      <c r="X26" s="78" t="s">
        <v>206</v>
      </c>
      <c r="Y26" s="75">
        <v>1000</v>
      </c>
      <c r="Z26" s="75"/>
      <c r="AA26" s="80">
        <v>0</v>
      </c>
      <c r="AB26" s="75"/>
      <c r="AC26" s="78" t="s">
        <v>206</v>
      </c>
      <c r="AD26" s="75">
        <v>400</v>
      </c>
      <c r="AE26" s="81"/>
      <c r="AF26" s="80">
        <v>0</v>
      </c>
      <c r="AG26" s="81"/>
      <c r="AH26" s="78" t="s">
        <v>207</v>
      </c>
    </row>
    <row r="27" spans="1:34" ht="204" x14ac:dyDescent="0.2">
      <c r="A27" s="72" t="s">
        <v>194</v>
      </c>
      <c r="B27" s="73" t="s">
        <v>195</v>
      </c>
      <c r="C27" s="73" t="s">
        <v>249</v>
      </c>
      <c r="D27" s="73" t="s">
        <v>221</v>
      </c>
      <c r="E27" s="90">
        <v>0.51</v>
      </c>
      <c r="F27" s="90">
        <v>0.53</v>
      </c>
      <c r="G27" s="74" t="s">
        <v>252</v>
      </c>
      <c r="H27" s="82" t="s">
        <v>208</v>
      </c>
      <c r="I27" s="83" t="s">
        <v>209</v>
      </c>
      <c r="J27" s="80">
        <v>1</v>
      </c>
      <c r="K27" s="76" t="s">
        <v>202</v>
      </c>
      <c r="L27" s="77" t="s">
        <v>203</v>
      </c>
      <c r="M27" s="76" t="s">
        <v>204</v>
      </c>
      <c r="N27" s="84" t="s">
        <v>210</v>
      </c>
      <c r="O27" s="85">
        <v>1</v>
      </c>
      <c r="P27" s="86" t="s">
        <v>508</v>
      </c>
      <c r="Q27" s="80">
        <v>0</v>
      </c>
      <c r="R27" s="85"/>
      <c r="S27" s="78" t="s">
        <v>206</v>
      </c>
      <c r="T27" s="85">
        <v>1</v>
      </c>
      <c r="U27" s="85"/>
      <c r="V27" s="80">
        <v>0</v>
      </c>
      <c r="W27" s="85"/>
      <c r="X27" s="78" t="s">
        <v>206</v>
      </c>
      <c r="Y27" s="85">
        <v>1</v>
      </c>
      <c r="Z27" s="85"/>
      <c r="AA27" s="80">
        <v>0</v>
      </c>
      <c r="AB27" s="85"/>
      <c r="AC27" s="78" t="s">
        <v>206</v>
      </c>
      <c r="AD27" s="85">
        <v>1</v>
      </c>
      <c r="AE27" s="81"/>
      <c r="AF27" s="80">
        <v>0</v>
      </c>
      <c r="AG27" s="81"/>
      <c r="AH27" s="78" t="s">
        <v>207</v>
      </c>
    </row>
    <row r="28" spans="1:34" ht="102" x14ac:dyDescent="0.2">
      <c r="A28" s="72" t="s">
        <v>194</v>
      </c>
      <c r="B28" s="73" t="s">
        <v>195</v>
      </c>
      <c r="C28" s="73" t="s">
        <v>249</v>
      </c>
      <c r="D28" s="73" t="s">
        <v>221</v>
      </c>
      <c r="E28" s="90">
        <v>0.51</v>
      </c>
      <c r="F28" s="90">
        <v>0.53</v>
      </c>
      <c r="G28" s="74" t="s">
        <v>252</v>
      </c>
      <c r="H28" s="82" t="s">
        <v>254</v>
      </c>
      <c r="I28" s="83" t="s">
        <v>209</v>
      </c>
      <c r="J28" s="83">
        <v>400</v>
      </c>
      <c r="K28" s="76" t="s">
        <v>202</v>
      </c>
      <c r="L28" s="77" t="s">
        <v>203</v>
      </c>
      <c r="M28" s="76" t="s">
        <v>204</v>
      </c>
      <c r="N28" s="84" t="s">
        <v>205</v>
      </c>
      <c r="O28" s="75">
        <v>0</v>
      </c>
      <c r="P28" s="87" t="s">
        <v>508</v>
      </c>
      <c r="Q28" s="80"/>
      <c r="R28" s="75"/>
      <c r="S28" s="78" t="s">
        <v>206</v>
      </c>
      <c r="T28" s="75">
        <v>150</v>
      </c>
      <c r="U28" s="75"/>
      <c r="V28" s="80">
        <v>0</v>
      </c>
      <c r="W28" s="75"/>
      <c r="X28" s="78" t="s">
        <v>206</v>
      </c>
      <c r="Y28" s="75">
        <v>150</v>
      </c>
      <c r="Z28" s="75"/>
      <c r="AA28" s="80">
        <v>0</v>
      </c>
      <c r="AB28" s="75"/>
      <c r="AC28" s="78" t="s">
        <v>206</v>
      </c>
      <c r="AD28" s="75">
        <v>100</v>
      </c>
      <c r="AE28" s="81"/>
      <c r="AF28" s="80">
        <v>0</v>
      </c>
      <c r="AG28" s="81"/>
      <c r="AH28" s="78" t="s">
        <v>207</v>
      </c>
    </row>
    <row r="29" spans="1:34" ht="140.25" x14ac:dyDescent="0.2">
      <c r="A29" s="72" t="s">
        <v>194</v>
      </c>
      <c r="B29" s="73" t="s">
        <v>195</v>
      </c>
      <c r="C29" s="73" t="s">
        <v>249</v>
      </c>
      <c r="D29" s="73" t="s">
        <v>221</v>
      </c>
      <c r="E29" s="90">
        <v>0.51</v>
      </c>
      <c r="F29" s="90">
        <v>0.53</v>
      </c>
      <c r="G29" s="77" t="s">
        <v>255</v>
      </c>
      <c r="H29" s="82" t="s">
        <v>256</v>
      </c>
      <c r="I29" s="83">
        <v>14130</v>
      </c>
      <c r="J29" s="83">
        <v>30000</v>
      </c>
      <c r="K29" s="76" t="s">
        <v>202</v>
      </c>
      <c r="L29" s="77" t="s">
        <v>203</v>
      </c>
      <c r="M29" s="76" t="s">
        <v>204</v>
      </c>
      <c r="N29" s="84" t="s">
        <v>205</v>
      </c>
      <c r="O29" s="78">
        <v>4500</v>
      </c>
      <c r="P29" s="79">
        <v>5149</v>
      </c>
      <c r="Q29" s="80">
        <v>1</v>
      </c>
      <c r="R29" s="78">
        <v>0.17</v>
      </c>
      <c r="S29" s="78" t="s">
        <v>206</v>
      </c>
      <c r="T29" s="78">
        <v>8000</v>
      </c>
      <c r="U29" s="78"/>
      <c r="V29" s="80">
        <v>0</v>
      </c>
      <c r="W29" s="78"/>
      <c r="X29" s="78" t="s">
        <v>206</v>
      </c>
      <c r="Y29" s="78">
        <v>8500</v>
      </c>
      <c r="Z29" s="78"/>
      <c r="AA29" s="80">
        <v>0</v>
      </c>
      <c r="AB29" s="78"/>
      <c r="AC29" s="78" t="s">
        <v>206</v>
      </c>
      <c r="AD29" s="78">
        <v>9000</v>
      </c>
      <c r="AE29" s="81"/>
      <c r="AF29" s="80">
        <v>0</v>
      </c>
      <c r="AG29" s="81"/>
      <c r="AH29" s="78" t="s">
        <v>207</v>
      </c>
    </row>
    <row r="30" spans="1:34" ht="114.75" x14ac:dyDescent="0.2">
      <c r="A30" s="72" t="s">
        <v>194</v>
      </c>
      <c r="B30" s="73" t="s">
        <v>195</v>
      </c>
      <c r="C30" s="73" t="s">
        <v>249</v>
      </c>
      <c r="D30" s="73" t="s">
        <v>221</v>
      </c>
      <c r="E30" s="90">
        <v>0.51</v>
      </c>
      <c r="F30" s="90">
        <v>0.53</v>
      </c>
      <c r="G30" s="77" t="s">
        <v>257</v>
      </c>
      <c r="H30" s="82" t="s">
        <v>258</v>
      </c>
      <c r="I30" s="75" t="s">
        <v>259</v>
      </c>
      <c r="J30" s="85">
        <v>1</v>
      </c>
      <c r="K30" s="76" t="s">
        <v>202</v>
      </c>
      <c r="L30" s="77" t="s">
        <v>203</v>
      </c>
      <c r="M30" s="76" t="s">
        <v>204</v>
      </c>
      <c r="N30" s="77" t="s">
        <v>210</v>
      </c>
      <c r="O30" s="85">
        <v>1</v>
      </c>
      <c r="P30" s="180">
        <v>1</v>
      </c>
      <c r="Q30" s="80">
        <v>0</v>
      </c>
      <c r="R30" s="85">
        <v>0</v>
      </c>
      <c r="S30" s="78" t="s">
        <v>206</v>
      </c>
      <c r="T30" s="85">
        <v>1</v>
      </c>
      <c r="U30" s="85"/>
      <c r="V30" s="80">
        <v>0</v>
      </c>
      <c r="W30" s="85"/>
      <c r="X30" s="78" t="s">
        <v>206</v>
      </c>
      <c r="Y30" s="85">
        <v>1</v>
      </c>
      <c r="Z30" s="85"/>
      <c r="AA30" s="80">
        <v>0</v>
      </c>
      <c r="AB30" s="85"/>
      <c r="AC30" s="78" t="s">
        <v>206</v>
      </c>
      <c r="AD30" s="85">
        <v>1</v>
      </c>
      <c r="AE30" s="81"/>
      <c r="AF30" s="80">
        <v>0</v>
      </c>
      <c r="AG30" s="81"/>
      <c r="AH30" s="78" t="s">
        <v>207</v>
      </c>
    </row>
    <row r="31" spans="1:34" ht="140.25" x14ac:dyDescent="0.2">
      <c r="A31" s="93" t="s">
        <v>260</v>
      </c>
      <c r="B31" s="94" t="s">
        <v>261</v>
      </c>
      <c r="C31" s="94" t="s">
        <v>262</v>
      </c>
      <c r="D31" s="73" t="s">
        <v>263</v>
      </c>
      <c r="E31" s="80">
        <v>0.66</v>
      </c>
      <c r="F31" s="80">
        <v>0.75</v>
      </c>
      <c r="G31" s="73" t="s">
        <v>264</v>
      </c>
      <c r="H31" s="95" t="s">
        <v>265</v>
      </c>
      <c r="I31" s="75">
        <v>0</v>
      </c>
      <c r="J31" s="85">
        <v>1</v>
      </c>
      <c r="K31" s="96" t="s">
        <v>266</v>
      </c>
      <c r="L31" s="73" t="s">
        <v>267</v>
      </c>
      <c r="M31" s="76" t="s">
        <v>268</v>
      </c>
      <c r="N31" s="73" t="s">
        <v>205</v>
      </c>
      <c r="O31" s="75">
        <v>0</v>
      </c>
      <c r="P31" s="97"/>
      <c r="Q31" s="80"/>
      <c r="R31" s="81"/>
      <c r="S31" s="78" t="s">
        <v>206</v>
      </c>
      <c r="T31" s="75">
        <v>0</v>
      </c>
      <c r="U31" s="81"/>
      <c r="V31" s="80" t="e">
        <v>#DIV/0!</v>
      </c>
      <c r="W31" s="81"/>
      <c r="X31" s="78" t="s">
        <v>206</v>
      </c>
      <c r="Y31" s="85">
        <v>0.5</v>
      </c>
      <c r="Z31" s="81"/>
      <c r="AA31" s="80">
        <v>0</v>
      </c>
      <c r="AB31" s="81"/>
      <c r="AC31" s="78" t="s">
        <v>206</v>
      </c>
      <c r="AD31" s="85">
        <v>0.5</v>
      </c>
      <c r="AE31" s="81"/>
      <c r="AF31" s="80">
        <v>0</v>
      </c>
      <c r="AG31" s="81"/>
      <c r="AH31" s="78" t="s">
        <v>207</v>
      </c>
    </row>
    <row r="32" spans="1:34" ht="191.25" x14ac:dyDescent="0.2">
      <c r="A32" s="93" t="s">
        <v>260</v>
      </c>
      <c r="B32" s="94" t="s">
        <v>269</v>
      </c>
      <c r="C32" s="94" t="s">
        <v>270</v>
      </c>
      <c r="D32" s="73" t="s">
        <v>271</v>
      </c>
      <c r="E32" s="75" t="s">
        <v>272</v>
      </c>
      <c r="F32" s="75" t="s">
        <v>273</v>
      </c>
      <c r="G32" s="73" t="s">
        <v>274</v>
      </c>
      <c r="H32" s="95" t="s">
        <v>275</v>
      </c>
      <c r="I32" s="75">
        <v>0</v>
      </c>
      <c r="J32" s="75">
        <v>40</v>
      </c>
      <c r="K32" s="73" t="s">
        <v>276</v>
      </c>
      <c r="L32" s="73" t="s">
        <v>277</v>
      </c>
      <c r="M32" s="76" t="s">
        <v>278</v>
      </c>
      <c r="N32" s="73" t="s">
        <v>205</v>
      </c>
      <c r="O32" s="75">
        <v>8</v>
      </c>
      <c r="P32" s="97"/>
      <c r="Q32" s="80">
        <v>0</v>
      </c>
      <c r="R32" s="81"/>
      <c r="S32" s="78" t="s">
        <v>206</v>
      </c>
      <c r="T32" s="75">
        <v>11</v>
      </c>
      <c r="U32" s="81"/>
      <c r="V32" s="80">
        <v>0</v>
      </c>
      <c r="W32" s="81"/>
      <c r="X32" s="78" t="s">
        <v>206</v>
      </c>
      <c r="Y32" s="75">
        <v>11</v>
      </c>
      <c r="Z32" s="81"/>
      <c r="AA32" s="80">
        <v>0</v>
      </c>
      <c r="AB32" s="81"/>
      <c r="AC32" s="78" t="s">
        <v>206</v>
      </c>
      <c r="AD32" s="75">
        <v>10</v>
      </c>
      <c r="AE32" s="81"/>
      <c r="AF32" s="80">
        <v>0</v>
      </c>
      <c r="AG32" s="81"/>
      <c r="AH32" s="78" t="s">
        <v>207</v>
      </c>
    </row>
    <row r="33" spans="1:34" ht="191.25" x14ac:dyDescent="0.2">
      <c r="A33" s="93" t="s">
        <v>260</v>
      </c>
      <c r="B33" s="94" t="s">
        <v>269</v>
      </c>
      <c r="C33" s="94" t="s">
        <v>270</v>
      </c>
      <c r="D33" s="73" t="s">
        <v>271</v>
      </c>
      <c r="E33" s="75" t="s">
        <v>272</v>
      </c>
      <c r="F33" s="75" t="s">
        <v>273</v>
      </c>
      <c r="G33" s="98" t="s">
        <v>274</v>
      </c>
      <c r="H33" s="95" t="s">
        <v>279</v>
      </c>
      <c r="I33" s="75">
        <v>0</v>
      </c>
      <c r="J33" s="75">
        <v>5</v>
      </c>
      <c r="K33" s="73" t="s">
        <v>276</v>
      </c>
      <c r="L33" s="73" t="s">
        <v>277</v>
      </c>
      <c r="M33" s="76" t="s">
        <v>278</v>
      </c>
      <c r="N33" s="73" t="s">
        <v>280</v>
      </c>
      <c r="O33" s="75">
        <v>4</v>
      </c>
      <c r="P33" s="97"/>
      <c r="Q33" s="80">
        <v>0</v>
      </c>
      <c r="R33" s="81"/>
      <c r="S33" s="78" t="s">
        <v>206</v>
      </c>
      <c r="T33" s="75">
        <v>5</v>
      </c>
      <c r="U33" s="81"/>
      <c r="V33" s="80">
        <v>0</v>
      </c>
      <c r="W33" s="81"/>
      <c r="X33" s="78" t="s">
        <v>206</v>
      </c>
      <c r="Y33" s="75">
        <v>5</v>
      </c>
      <c r="Z33" s="81"/>
      <c r="AA33" s="80">
        <v>0</v>
      </c>
      <c r="AB33" s="81"/>
      <c r="AC33" s="78" t="s">
        <v>206</v>
      </c>
      <c r="AD33" s="75">
        <v>5</v>
      </c>
      <c r="AE33" s="81"/>
      <c r="AF33" s="80">
        <v>0</v>
      </c>
      <c r="AG33" s="81"/>
      <c r="AH33" s="78" t="s">
        <v>207</v>
      </c>
    </row>
  </sheetData>
  <sheetProtection password="C827" sheet="1" objects="1" scenarios="1" selectLockedCells="1" selectUnlockedCells="1"/>
  <mergeCells count="15">
    <mergeCell ref="F1:F3"/>
    <mergeCell ref="A1:A3"/>
    <mergeCell ref="B1:B3"/>
    <mergeCell ref="C1:C3"/>
    <mergeCell ref="D1:D3"/>
    <mergeCell ref="E1:E3"/>
    <mergeCell ref="M1:M3"/>
    <mergeCell ref="N1:N3"/>
    <mergeCell ref="O1:AH2"/>
    <mergeCell ref="G1:G3"/>
    <mergeCell ref="H1:H3"/>
    <mergeCell ref="I1:I3"/>
    <mergeCell ref="J1:J3"/>
    <mergeCell ref="K1:K3"/>
    <mergeCell ref="L1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DEG-018</vt:lpstr>
      <vt:lpstr>DEG-021</vt:lpstr>
      <vt:lpstr>Indicadores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alara</cp:lastModifiedBy>
  <cp:revision/>
  <dcterms:created xsi:type="dcterms:W3CDTF">2001-05-30T16:43:58Z</dcterms:created>
  <dcterms:modified xsi:type="dcterms:W3CDTF">2021-06-08T17:10:02Z</dcterms:modified>
  <cp:category/>
  <cp:contentStatus/>
</cp:coreProperties>
</file>