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PC\Documents\DOUGLAS\DOCUMENTOS PAGINA WEB\"/>
    </mc:Choice>
  </mc:AlternateContent>
  <xr:revisionPtr revIDLastSave="0" documentId="8_{278D1F33-EC3D-4B1C-BD0D-7B5D688DCEC2}" xr6:coauthVersionLast="45" xr6:coauthVersionMax="45" xr10:uidLastSave="{00000000-0000-0000-0000-000000000000}"/>
  <bookViews>
    <workbookView xWindow="-120" yWindow="-120" windowWidth="20730" windowHeight="11160" xr2:uid="{00000000-000D-0000-FFFF-FFFF00000000}"/>
  </bookViews>
  <sheets>
    <sheet name="PROYECTOS" sheetId="1" r:id="rId1"/>
    <sheet name="GESTION ADMINISTRATIVA" sheetId="2" r:id="rId2"/>
    <sheet name="TRAMITES" sheetId="3" r:id="rId3"/>
  </sheets>
  <definedNames>
    <definedName name="_xlnm.Print_Titles" localSheetId="1">'GESTION ADMINISTRATIVA'!$12:$12</definedName>
    <definedName name="_xlnm.Print_Titles" localSheetId="0">PROYECTOS!$17:$19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6" i="1" l="1"/>
  <c r="F36" i="1"/>
  <c r="L4" i="3" l="1"/>
  <c r="L3" i="3"/>
  <c r="S12" i="1" l="1"/>
  <c r="S11" i="1"/>
  <c r="I29" i="1" l="1"/>
  <c r="I28" i="1"/>
  <c r="I26" i="1"/>
  <c r="I25" i="1"/>
  <c r="I27" i="1"/>
  <c r="I24" i="1"/>
  <c r="I23" i="1"/>
  <c r="I22" i="1"/>
  <c r="I21" i="1"/>
</calcChain>
</file>

<file path=xl/sharedStrings.xml><?xml version="1.0" encoding="utf-8"?>
<sst xmlns="http://schemas.openxmlformats.org/spreadsheetml/2006/main" count="404" uniqueCount="293">
  <si>
    <t>MEDE-F 009</t>
  </si>
  <si>
    <t>Versión: 2</t>
  </si>
  <si>
    <t>SEGUIMIENTO AL PLAN DE ACCIÓN  DESDE LAS ACTIVIDADES Y PROYECTOS ENMARCADOS EN EL PLAN DE DESARROLLO.</t>
  </si>
  <si>
    <t>VIGENCIA:     _2019_____</t>
  </si>
  <si>
    <t>1.1. NOMBRE DE LA DEPENDENCIA O ENTIDAD:</t>
  </si>
  <si>
    <t>AGENCIA DISTRITAL DE INFRAESTRUCTURA -ADI</t>
  </si>
  <si>
    <t>1.2.COMPONENTE ESTRATEGICO:</t>
  </si>
  <si>
    <t>Eje Capital de Espacios Para la Gente, Programa Todos al Parque, Programa Conviviendo con el Medio Ambiente, Programa Barranquilla Sin Arroyos.</t>
  </si>
  <si>
    <t>1.3. SECTOR:</t>
  </si>
  <si>
    <t>INFRAESTRUCTURA Y MEDIOAMBIENTE</t>
  </si>
  <si>
    <t>1.4.  ELABORADO POR:</t>
  </si>
  <si>
    <t>JOSE LUIS ROMERO</t>
  </si>
  <si>
    <t>1.5. PROGRAMA</t>
  </si>
  <si>
    <t>1.6. METAS</t>
  </si>
  <si>
    <t xml:space="preserve"> 1.7. Código BPIN</t>
  </si>
  <si>
    <t>1.8. PROYECTO / ACCION</t>
  </si>
  <si>
    <t>1.9. METAS</t>
  </si>
  <si>
    <t>1.10. ACTIVIDADES</t>
  </si>
  <si>
    <t>1.11. RESPONSABLE</t>
  </si>
  <si>
    <t xml:space="preserve">1.12 AVANCE DE LA META DEL PROYECTO A LA FECHA DE CORTE DEL SEGUIMIENTO </t>
  </si>
  <si>
    <t>1.13 PORCENTAJE DE AVANCE AL DESARROLLO DE LAS ACTIVIDADES</t>
  </si>
  <si>
    <t>1.14 CONTRATOS ASOCIADOS AL PROYECTO</t>
  </si>
  <si>
    <t>1.15 OBSERVACIONES</t>
  </si>
  <si>
    <t>OBJETO</t>
  </si>
  <si>
    <t>VALOR</t>
  </si>
  <si>
    <t>FECHA DE INCIO</t>
  </si>
  <si>
    <t>FECHA DE TERMINACION</t>
  </si>
  <si>
    <t>TODOS AL PARQUE</t>
  </si>
  <si>
    <t>Aumentar el espacio público efectivo por habitante a 1,5 m2/hab</t>
  </si>
  <si>
    <t xml:space="preserve">Mantenimiento, adecuación y obras complementarias en canchas, zona de juegos y áreas susceptibles a estancamiento de aguas en parques en el Distrito </t>
  </si>
  <si>
    <t>429,6 m2</t>
  </si>
  <si>
    <t>Adelantar la contratación, ejecución, supervisión y recibo a satisfacción de las obras</t>
  </si>
  <si>
    <t>Gerencia ADI</t>
  </si>
  <si>
    <t>Mantenimiento y adecuación de parques de la Localidad Sur-occidente en el Distrito de Barranquilla</t>
  </si>
  <si>
    <t>76834,6 m2</t>
  </si>
  <si>
    <t>Mantenimiento Y Adecuación De Parques De La Localidad Norte-Centro Histórico En El Distrito De Barranquilla.</t>
  </si>
  <si>
    <t>63876 m2</t>
  </si>
  <si>
    <t>Mantenimiento Y Adecuación De Parques De La Localidad Sur-Oriente En El Distrito De Barranquilla</t>
  </si>
  <si>
    <t>83810,16 m2</t>
  </si>
  <si>
    <t>Mantenimiento Y Adecuación Del Boulevard De La Carrera 54 Entre Calles 64 Y 76, En El Distrito De Barranquilla</t>
  </si>
  <si>
    <t>5289,6 m2</t>
  </si>
  <si>
    <t xml:space="preserve">Adelantar la contratación, ejecución, supervisión y recibo a satisfacción de las obras en las diferentes Localidades del Distrito </t>
  </si>
  <si>
    <t>Adecuacion y Mejoramiento  de Parques, Canchas, Zonas Verdes Y Bulevares "Todos Al Parque" . (Fase V)</t>
  </si>
  <si>
    <t>214628m2</t>
  </si>
  <si>
    <t xml:space="preserve">Adelantar la contratación, ejecución, supervisión y recibo a satisfacción de las obras en las diferentes Localodades del Distrito </t>
  </si>
  <si>
    <t>Mejoramiento y construcción de parques públicos, canchas deportivas, zonas verdes y bulevares en diferentes sectores del distrito de Barranquilla. (FASE VI)</t>
  </si>
  <si>
    <t>279860 m2</t>
  </si>
  <si>
    <t>ESPACIO PUBLICO PARA TODOS</t>
  </si>
  <si>
    <t>Construcción De Nuevos Espacios Públicos De Barranquilla</t>
  </si>
  <si>
    <t>39238 m2</t>
  </si>
  <si>
    <t xml:space="preserve">Realizar podas y limpiezas en los 149 escenarios publico recuperados y entregados a la comunidad(parques, plazoletas, bulevares, etc.) </t>
  </si>
  <si>
    <t>1011457 m2</t>
  </si>
  <si>
    <t>Cumplir al 95% con el mantenimiento y limpieza diaria a los 149 parques recuperados</t>
  </si>
  <si>
    <t>Realizar podas y limpiezas en los 156 escenarios públicos (parques, plazoletas, bulevares, etc.) incluyendo relimpias</t>
  </si>
  <si>
    <t xml:space="preserve">Limpiar trimestralmente, al menos el 60% (31 parques al mes) de la base restante de los parques, bulevares y zonas verdes del Distrito. </t>
  </si>
  <si>
    <t>CONVIVIENDO CON EL MEDIO AMBIENTE</t>
  </si>
  <si>
    <t>Aumentar a 26 el índice de calidad ambiental urbana</t>
  </si>
  <si>
    <t>Protección y Recuperación del Recurso Hídrico  y Gestión Integral de Micro-Cuencas de los Arroyos  (Canalizacion y Rectificacion de cauce en los Arroyos)</t>
  </si>
  <si>
    <t>30000 ML</t>
  </si>
  <si>
    <t xml:space="preserve">Protección y Recuperación del Recurso Hídrico (Operación y Mantenimiento de la Trampa de Residuos Solidos en Arroyo León) </t>
  </si>
  <si>
    <t>Unidad limpia y en funcionamiento</t>
  </si>
  <si>
    <t>BARRANQUILLA SIN ORROYOS</t>
  </si>
  <si>
    <t>Llegar a 12,8 km de arroyos canalizados para la disminución de la amenaza por inundación</t>
  </si>
  <si>
    <t>Sistema de Drenaje Cuenca Occidental (Diseño Y Construccion De Canales Pluviales Fase 1, En Los Barrios, El Bosque,  El Milagro, Los Laureles. Simon Bolivar Grupo 2)</t>
  </si>
  <si>
    <t xml:space="preserve">3430 ML </t>
  </si>
  <si>
    <t xml:space="preserve">Sistema de Drenaje Cuenca Oriental (Reconstrucción Vial y Canalización del Arroyo de la Carrera 21 Entre Calle 53d y Calle 30 Incluidos sus Afluentes) </t>
  </si>
  <si>
    <t>400 ML</t>
  </si>
  <si>
    <t>Sistema de Drenaje Cuenca Oriental (Protección y Recuperación del Recurso Hídrico del Arroyo Hospital)</t>
  </si>
  <si>
    <t>1460 ML</t>
  </si>
  <si>
    <t xml:space="preserve">Sistema de Drenaje Cuenca Oriental (Reconstrucción Vial y Canalización del Arroyo de la Calle 76 entre Carreras 44 y 54; y de la Calle 75 entre Carreras 44 y 52) </t>
  </si>
  <si>
    <t>Sistema de Drenaje Cuenca Oriental (Reconstrucción Vial y Canalización del Arroyo de la Carrera 65 desde la Calle 62 con Carrera 47 hasta la Carrera 65 Con Vía 40 en el Distrito de Barranquilla</t>
  </si>
  <si>
    <t>100 ML</t>
  </si>
  <si>
    <t>Sistema de Drenaje Cuenca Oriental (Reconstrucción Vial y Canalización del Arroyo Felicidad desde la Calle 63b con Carrera 41 hasta la calle 48 con Carrera 54, Incluidos el afluente de la Calle 52 con Carrera 38)</t>
  </si>
  <si>
    <t xml:space="preserve">950 ML </t>
  </si>
  <si>
    <t>Sistema de Drenaje Cuenca Oriental (Reconstrucción Vial y Canalización del Arroyo de las calles 92 y 91 desde la Cra 51b con calle 92 a la Carrera 65 con Calle 91)</t>
  </si>
  <si>
    <t xml:space="preserve">FACILITANDO LA GESTION DE LA MOVILIDAD </t>
  </si>
  <si>
    <t>Disminuir a 6 las muertes por accidente de tránsito por cada mil habitantes</t>
  </si>
  <si>
    <t>Ampliacion, Mejoramiento y Conservacion de la Malla Vial
(Mejoramiento y/o Pavimentacion de la Via 40 Eetre Calle 85 y Calle 110 y Modernizacion del Alumbrado Publico)</t>
  </si>
  <si>
    <t>4600 m2</t>
  </si>
  <si>
    <t xml:space="preserve">EJECUCION Y SUPERVISION DE OBRAS </t>
  </si>
  <si>
    <t>Ampliacion, Mejoramiento y Conservacion de la Malla Vial
(Construccion y/o Ampliacion de la Via la Cordialidad Entre la Via Circunvalar y la Carrera 23; Ampliacion y Modernizacion del Alumbrado Publico)</t>
  </si>
  <si>
    <t>77306 m2</t>
  </si>
  <si>
    <t xml:space="preserve">Ampliacion, Mejoramiento y Conservacion de la Malla Vial (Construccion  y/o Ampliacion de la Via Circunvalar entre carrera 38 y la carrera 12A; Ampliación y Modernizacion del Alumbrad Publico en el Distrito de Barranquilla) </t>
  </si>
  <si>
    <t>68641 m2</t>
  </si>
  <si>
    <t>Ampliacion, Mejoramiento y Conservacion de la Malla Vial ( Construccion de la prolongacion de la cra 43 entre miramar y la circunvalar y amplacion y modernización del alumbrado publico en el distrito de Barranquilla )</t>
  </si>
  <si>
    <t>17200 m2</t>
  </si>
  <si>
    <t>Ampliacion, Mejoramiento y Conservacion de la Malla Vial ( construcción y / o ampliacion de la calle 30 entre cra 46 y la via la circunvalar y ampliación y modernización del alumbrado publico en el Distrito de Barranquilla</t>
  </si>
  <si>
    <t>74223 M2</t>
  </si>
  <si>
    <t>Ampliacion, Mejoramiento y Conservacion de la Malla Vial ( mejoramiento y/o construcción y/o pavimentación de la carrera 38 entre la vía circunvalar y la calle 120 y modernización del alumbrado público en el Distrito de Barranquilla)</t>
  </si>
  <si>
    <t>7392 M2</t>
  </si>
  <si>
    <t xml:space="preserve">GESTION DE RESIDUOS SOLIDOS </t>
  </si>
  <si>
    <t>Aumentar a 7% el aprovechamiento de residuos solidos</t>
  </si>
  <si>
    <t>Adopcion y construccion del Plan Integral de Residuos Sólidos (Estudio y caracterización de  los Residuos Sólidos generados en la Fuente de Acuerdo con lo establecido en el Titulo F de RAS)</t>
  </si>
  <si>
    <t>Estudio realizado</t>
  </si>
  <si>
    <t>Adelantar la contratación, ejecución, supervisión y recibo a satisfacción de las obras para Caracterizar los Residuos solidos,residuos especiales, RCD,residuos Organicos en el Area urbana del Distrito de Barranquilla.</t>
  </si>
  <si>
    <t xml:space="preserve">Adopcion y construccion del Plan Integral de Residuos Sólidos (Elaboracion del  Catastro de Árboles y Áreas susceptibles de Corte de Césped en Vías y Áreas Públicas)  </t>
  </si>
  <si>
    <t>Continuar con el Estudio 50%</t>
  </si>
  <si>
    <t>Adelantar la contratación, ejecución, supervisión y recibo a satisfacción de las obras para realizar el Catastro de Arboles y Areas de Corte y Poda de Cesped en el Distrito de Barranquilla.</t>
  </si>
  <si>
    <t>Adopcion y construccion del Plan Integral de Residuos Sólidos (Diseño de un Esquema organizado para la Actividad de Aprovechamiento)</t>
  </si>
  <si>
    <t>Esquema de Aprovechamiento diseñado</t>
  </si>
  <si>
    <t>Adelantar la contratación, ejecución, supervisión y recibo a satisfacción para implementar un Esquema de Aprovechamiento del Distrito de Barranquilla.</t>
  </si>
  <si>
    <t>Campañas Masivas sobre el beneficio de la Separación en la Fuente y Aprovechamiento</t>
  </si>
  <si>
    <t xml:space="preserve">300 Ciudadanos Capacitados </t>
  </si>
  <si>
    <t>Apoyo a la formalizacion de empresas recicladoras</t>
  </si>
  <si>
    <t xml:space="preserve">300 Recicladores de Oficio Capacitados </t>
  </si>
  <si>
    <t>Aprobación: 08/01/2019</t>
  </si>
  <si>
    <t xml:space="preserve">FORMULACION DEL PLAN DE ACCION DESDE LAS ACTIVIDADES INHERENTES A LA GESTION ADMINISTRATIVA </t>
  </si>
  <si>
    <t>VIGENCIA: _2019_____</t>
  </si>
  <si>
    <t xml:space="preserve">2.1. NOMBRE DE LA DEPENDENCIA O ENTIDAD: </t>
  </si>
  <si>
    <t>2.2. ELABORADO POR:</t>
  </si>
  <si>
    <t>JOSE LUIS ROMERO Z.</t>
  </si>
  <si>
    <t>2.1 POLITICA DE GESTION Y DESEMPEÑO - MIPG</t>
  </si>
  <si>
    <t>2.2 NOMBRE DE LA ACCION</t>
  </si>
  <si>
    <t>2.3 METAS</t>
  </si>
  <si>
    <t>2.4. ACTIVIDADES</t>
  </si>
  <si>
    <t>2.5. RESPONSABLE</t>
  </si>
  <si>
    <t>2.6 Fecha de Inicio</t>
  </si>
  <si>
    <t>2.7 Fecha de Terminación</t>
  </si>
  <si>
    <t>2.8 AVANCE DE LA META</t>
  </si>
  <si>
    <t>2.10 % DE EJECUCION ACTIVIDADES</t>
  </si>
  <si>
    <t>2.11 LOGROS  DE EJECUCION</t>
  </si>
  <si>
    <t>2.12 OBSERVACIONES</t>
  </si>
  <si>
    <t xml:space="preserve">1. Dimensión: Talento Humano </t>
  </si>
  <si>
    <t xml:space="preserve"> Política de Gestión Estratégica del Talento Humano</t>
  </si>
  <si>
    <t>Evaluación del Desempeño Laboral</t>
  </si>
  <si>
    <t>Desarrollo de la evaluación de desempeño laboral del 100% del personal a cargo</t>
  </si>
  <si>
    <t>Evaluar el desempeño de los funcionarios a cargo en los cortes estipulados y definición de los nuevos compromisos</t>
  </si>
  <si>
    <t>Enviar los resultados de la evaluación en los tiempos establecidos, así como los compromisos establecidos para la vigencia actual</t>
  </si>
  <si>
    <t xml:space="preserve">2. Dimensión: Direccionamiento Estratégico y Planeación </t>
  </si>
  <si>
    <t xml:space="preserve">Política de Planeación institucional </t>
  </si>
  <si>
    <t>Registro y aprobación de los proyectos a desarrollar en la vigencia 2020 en el Banco de Proyectos</t>
  </si>
  <si>
    <t>Registro y aprobación del 100% de los proyectos a desarrollar en la vigencia 2020 en el Banco de Proyectos</t>
  </si>
  <si>
    <t>Elaborar MGA a los proyectos a desarrollar durante la vigencia 2020</t>
  </si>
  <si>
    <t>Presentarlos al Banco de Proyectos para su registro y aprobación</t>
  </si>
  <si>
    <t>Formulación del Plan Integral de Acción del Distrito con las dimensiones del MIPG y sus políticas</t>
  </si>
  <si>
    <t>Definición de las acciones del 100% de las políticas de su compentencia</t>
  </si>
  <si>
    <t>Definir y enviar para consolidación las acciones a desarrollar para el cumplimiento de los objetivos de las políticas de su competencia</t>
  </si>
  <si>
    <t>3. Dimensión: Gestión con Valores para Resultados</t>
  </si>
  <si>
    <t>Política de Fortalecimiento organizacional y simplificación de procesos</t>
  </si>
  <si>
    <t>Realizar Autoevaluación como complemento a los resultados de FURAG II a través de la herramienta de autodiagnóstico recomendada por la función pública.</t>
  </si>
  <si>
    <t>Diligenciamiento del 100% de las preguntas a cargo</t>
  </si>
  <si>
    <t>Diligenciar y enviar a la Gerencia de Control Interno las respuestas de las preguntas competentes</t>
  </si>
  <si>
    <t xml:space="preserve">Política de Servicio al Ciudadano </t>
  </si>
  <si>
    <t>Medición de la satisfacción del cliente/usuario</t>
  </si>
  <si>
    <t>Realizar una medición periodica</t>
  </si>
  <si>
    <t>Realizar mediciones de la satisfacción de los usuarios</t>
  </si>
  <si>
    <t>Tabular y analizar los resultados</t>
  </si>
  <si>
    <t>Política de Racionalización de Trámites</t>
  </si>
  <si>
    <t>Mantener actualizado la información de los trámites y servicios cargados en el SUIT</t>
  </si>
  <si>
    <t>Mantener actualizada la información del 100% de los trámites a cargo</t>
  </si>
  <si>
    <t>Realizar los reportes periodicos de los trámites a cargo</t>
  </si>
  <si>
    <t>Mantener actualizado la descripción de los trámites a cargo en el SUIT</t>
  </si>
  <si>
    <t>Política de Participación Ciudadana en la Gestión Pública</t>
  </si>
  <si>
    <t>Apoyo a la estrategia de rendición de cuentas</t>
  </si>
  <si>
    <t>Desarrollo del 100% de las acciones definidas</t>
  </si>
  <si>
    <t>Desarrollo de evento de rendición de cuentas por temática</t>
  </si>
  <si>
    <t xml:space="preserve">Realizar encuestas de satisfacción del evento de rendición de cuentas global  </t>
  </si>
  <si>
    <t>Elaboración y publicación de memorias</t>
  </si>
  <si>
    <t>Elaboración de plan de mejoramiento en caso de evidencias falencias en las encuestas de satisfacción realizadas en el evento de rendición de cuentas global</t>
  </si>
  <si>
    <t>4. Dimensión: Evaluación de Resultados</t>
  </si>
  <si>
    <t>Evaluación y seguimiento al Plan de Desarrollo Distrital</t>
  </si>
  <si>
    <t>Revisión por la Dirección</t>
  </si>
  <si>
    <t>Someter a revisión y sustentar la evaluación de la gestión cada 3 meses</t>
  </si>
  <si>
    <t>Diligenciar el formato de seguimiento de plan de acción para verificar el avance de las metas y actividades</t>
  </si>
  <si>
    <t>Elaborar plan de mejoramiento para alcanzar el cumplimiento de la metas y actividades propuestas</t>
  </si>
  <si>
    <t xml:space="preserve">5. Dimensión: Información y Comunicación </t>
  </si>
  <si>
    <t xml:space="preserve">Política de Gestión Documental </t>
  </si>
  <si>
    <t>Clasificación, codificación y conservación de documentos según tablas de retención</t>
  </si>
  <si>
    <t>Mejoramiento archivístico, conservación documental de archivos de gestión y archivo central  al 100%</t>
  </si>
  <si>
    <t>Mantener y conservar los documentos de la dependencia de acuerdo con las tablas de retención documental</t>
  </si>
  <si>
    <t>Política de Transparencia y Acceso a la Información y lucha contra la corrupción</t>
  </si>
  <si>
    <t>Cumplimiento de los Lineamientos de la Matriz de Transparencia</t>
  </si>
  <si>
    <t xml:space="preserve"> Lineamientos de Matriz de Transparencia</t>
  </si>
  <si>
    <t>Revisar y actualizar la información  de su competencia publicada en la pagina WEB</t>
  </si>
  <si>
    <t>Velar que la información de su competencia publicada en la pagina WEB cumpla con los lineamientos de publicación de la Matriz de Transparencia</t>
  </si>
  <si>
    <t>7. Dimensión: Control interno</t>
  </si>
  <si>
    <t xml:space="preserve">Política de Control Interno </t>
  </si>
  <si>
    <t>Impulsar acciones de fortalecimiento a la gestión ética</t>
  </si>
  <si>
    <t>Cumplimiento del 100% de las acciones del plan de mejoramiento de la gestión ética</t>
  </si>
  <si>
    <t>Asistencia a la reuniones convocadas por la lider ética de la entidad</t>
  </si>
  <si>
    <t>Implementar las actividades a cargo definidas en el plan de mejoramiento de gestión ética</t>
  </si>
  <si>
    <t>Realizar los informes de avance</t>
  </si>
  <si>
    <t xml:space="preserve">Revisar y/o actualización de los procedimientos internos </t>
  </si>
  <si>
    <t>Mantener actualizados el 100% de los procedimientos y formatos del proceso</t>
  </si>
  <si>
    <t>Impulsar los ajustes necesarios a los formatos y procedimientos de manera que estén alienados a las políticas y normas vigentes</t>
  </si>
  <si>
    <t>Publicación en ISOLUCION</t>
  </si>
  <si>
    <t>Administración de Riesgos y Oportunidades</t>
  </si>
  <si>
    <t>Aplicación del 100% de la metodología de Administración de Riesgos y Oportunidades</t>
  </si>
  <si>
    <t xml:space="preserve">Realizar seguimiento periodico a los controles y riesgos de su compentencia </t>
  </si>
  <si>
    <t>Realizar seguimiento periodico a las acciones para abordar oportunidades de su competencia</t>
  </si>
  <si>
    <t xml:space="preserve">Tipo </t>
  </si>
  <si>
    <t>Nombre</t>
  </si>
  <si>
    <t>Estado</t>
  </si>
  <si>
    <t>Responsable</t>
  </si>
  <si>
    <t>Duración</t>
  </si>
  <si>
    <t>Costo</t>
  </si>
  <si>
    <t xml:space="preserve">Medios para hacer la solicitud </t>
  </si>
  <si>
    <t xml:space="preserve">Medios para realizar el pago </t>
  </si>
  <si>
    <t>Sedes donde se ofrece</t>
  </si>
  <si>
    <t>Magnitud de la demanda del primer trimestre</t>
  </si>
  <si>
    <t>OPA</t>
  </si>
  <si>
    <t>Autorización  uso temporal de los parques</t>
  </si>
  <si>
    <t>Inscrito</t>
  </si>
  <si>
    <t>ADI</t>
  </si>
  <si>
    <t>15 días hábiles</t>
  </si>
  <si>
    <t>linea</t>
  </si>
  <si>
    <t>presencial</t>
  </si>
  <si>
    <t>ambos</t>
  </si>
  <si>
    <t>EL CONTRATO SE ENCUENTRA SUSPENDIDO, HASTA QUE SE DE RESPUESTA POR PARTE DE LA AUTORIDAD JUDICIAL.</t>
  </si>
  <si>
    <t>Se han instalado 1660 ml en tuberia y 14,000 M2 de tuberia</t>
  </si>
  <si>
    <t>Se han construido 47,700 M2 de pavimento y 1500Ml de canal</t>
  </si>
  <si>
    <t>Se han construido 3000 M2 de pavimento</t>
  </si>
  <si>
    <t>Sin costo</t>
  </si>
  <si>
    <t xml:space="preserve">Parque Cristo Rey
Bulevar Castellana
Parque Napoleón Salcedo Cotes (Olaya)
Parque Las Cumbres
Parque Jardín Botánico
Parque Eugenio Macías
Bulevar Villa Carolina
Parque Cisneros
Parque Bellavista
Parque de los Sueños
Parque La Electrificadora
Parque Nuestra Señora de Guadalupe
Parque Felfle
Parque Boyacá
Paque Las Nieves
Parque El Limoncito
Parque el Flaco Meléndez
Parque Modelo
Parque Villa Santos
Bulevar Villa Santos
Parque Los Andes
Parque Santo Domingo
Parque Bicentenario
Parque Jairo Cepeda
Bulevar Carrera 41
Parque Las Mercedes
Parque Sagrado Corazón
Parque 11 de Noviembre
Parque Luis Carlos Galán
Parque Bosques del Norte ( Zona Picnic)
Parque Venezuela (Zona Verde)
</t>
  </si>
  <si>
    <t>Autorización  uso temporal de las canchas</t>
  </si>
  <si>
    <t xml:space="preserve">Canchas Parque Bosques del Norte 
Canchas Unidad deportiva Pibe valderrama
Cancha Buena esperanza
Cancha Altos del silencio
Canchas Parque electrificadora
Cancha Cristo rey
Cancha Eugenio Macias
Cancha los sueños
Cancha Piso los sueños
Cancha las mercedes
Cancha los Andes
Canchas Bulevar Simon bolivar
</t>
  </si>
  <si>
    <t xml:space="preserve">Se actualizaron y aprobaron los tablas de retencion documental y otros instrumentos archivisticos tal como esta en la resolucion 049 de 15 de mayo de 2019 </t>
  </si>
  <si>
    <t xml:space="preserve">Los autodiagnosticos se realizaron en el primer trimestre (Enero-Marzo 2019) </t>
  </si>
  <si>
    <t xml:space="preserve">Periodicamnet se han realizado las encuestas a satisfaccion con los diferentes usuarios de la entidad </t>
  </si>
  <si>
    <t xml:space="preserve">se realizo el informe pero no ha sido publicado en la pagina web de la entidad </t>
  </si>
  <si>
    <t xml:space="preserve">se ralizo la rendicion de cuentas de sector Ambiente y gestion del riesgo  (Recursos hiddricos)  dia 06 de junio de 2019 </t>
  </si>
  <si>
    <t xml:space="preserve">se realizaron 524 encuestas a los asistentes del evento </t>
  </si>
  <si>
    <t xml:space="preserve">según la tabulacion y revision de las encuestas no se presentaron falencias en el desarrollo del evento. </t>
  </si>
  <si>
    <t xml:space="preserve">se realiza trimestralmente el seguimiento a los avances de las metas y actividades programadas </t>
  </si>
  <si>
    <t>Por medio de los autodiagnosticos del MIPG se elaboraron los planes de accion vigencia 2019 para cada una de las politicas de gestion y desempeño.</t>
  </si>
  <si>
    <t>Mensuealmente los promotores eticos de la ADI asisten a las Reuniones del Codigo de integridad</t>
  </si>
  <si>
    <t>se ejecutan todas las actividades plasmadas en el cronograma de gestion etica desarrollandose mensualmente en la entidad el fortalecimiento del codigo de integridad.</t>
  </si>
  <si>
    <t xml:space="preserve">cuatrimestralmente se elabora el informe pormenorisado de control interno donde se plasma los avances desarrollado de la gestion etica, igualmente se reportan dentro del seguimiento del plan anticorrupcion y atencio al ciudadano </t>
  </si>
  <si>
    <t xml:space="preserve">el area de control interno desarrolla el  plan anual de auditoria integradas con calidad el cual fue aprobado por el comité institucional de control interno </t>
  </si>
  <si>
    <t xml:space="preserve">NO APLICA </t>
  </si>
  <si>
    <t>se estan creando alianzas con entes externos para viabilizar el proyecto de caracterizacion de residuos solidos</t>
  </si>
  <si>
    <t>se estan realizando inventarios forestales en la ciudad de barranquilla para la inclusion en el  programa de poda y corte de cesped de areas publicas PIGRS</t>
  </si>
  <si>
    <t>se estan creando alianzas con entes externos para viabilizar el diseño para la actividad de aprovechamiento.</t>
  </si>
  <si>
    <t>se estan realizando estrategias con las asociaciones de recicladores para que ellos sirvan como divulgadores de esta tematica de separacion en la fuente y aprovechamiento.</t>
  </si>
  <si>
    <t>se tiene seguimiento a las asociaciones inscritas en el censo que se realizo en la ciudad de barranquilla para terminar de formalizar las empresas recicladoras.</t>
  </si>
  <si>
    <t>Durante el segundo trimestre se cumplio con la meta propuestaen un 100%, gracias al buen desempeñpo y compromiso de nuestro equipo de guardapaques, garantizando la sostenibilidad  de nuestros parques, boulevares y zonas verdes del Distrito de Barranquilla.</t>
  </si>
  <si>
    <t>En este segundo trimestre se cumplio con el mantenimiento y limpieza  de 61 escenarios (parques, boulevares y zonas verdes) obteniendo un 114% cumpliendo la meta y superandola en un 14% de manera satifastocria</t>
  </si>
  <si>
    <t>42 escenarios</t>
  </si>
  <si>
    <t>MANTENIMIENTO Y ADECUACION DEL BULEVARD DE LA CARRERA 46 ENTRE CALLES 74 Y 84, EN EL DISTRITO DE BARRANQUILLA</t>
  </si>
  <si>
    <t>4460 m2</t>
  </si>
  <si>
    <t>MANTENIMIENTO Y ADECUACION PARQUE Y CANCHA LA CASTELLANA, BARRIO ABAJO EN EL DISTRITO DE BARRANQUILLA</t>
  </si>
  <si>
    <t>625 m2</t>
  </si>
  <si>
    <t>RECUPERACION DEL PARQUE LOS NIÑOS EN EL BARRIO EL SILENCIO EN EL DISTRITO DE BARRANQUILLA</t>
  </si>
  <si>
    <t>382 m2</t>
  </si>
  <si>
    <t>ADECUACIÓN Y MANTENIMIENTO DE CANCHAS SINTÉTICAS EN EL DISTRITO DE BARRANQUILLA</t>
  </si>
  <si>
    <t>4992 m2</t>
  </si>
  <si>
    <t xml:space="preserve"> </t>
  </si>
  <si>
    <t xml:space="preserve">En la pagina web estan contemplados cada uno de los puntos de la ley de transparencia </t>
  </si>
  <si>
    <t xml:space="preserve">Los documentos publicados en la pagina web cumplen con cada uno de los lineamientos de la matriz de transparencia  </t>
  </si>
  <si>
    <t>Se esta elaborando el nuevo diseño del formato de EDL, para su implementación y uesta en marcha en el mes de agosto.</t>
  </si>
  <si>
    <t>En cuanto se tengan los resultados, se enviará el informe final</t>
  </si>
  <si>
    <t>Se han canalizado 400 ml de canales y 53,793  M2 de pavimento.</t>
  </si>
  <si>
    <t xml:space="preserve">Se han canalizado 780  Ml de canal construido y 10576 M2 de pavimento </t>
  </si>
  <si>
    <t xml:space="preserve">Se construyeron 2750 ml de canal y se han construido 38,000 M2 de pavimento </t>
  </si>
  <si>
    <t>EN ESTE MOMENTO SE REALIZAN TRABAJOS EN ESPACIO PUBLICO Y SUBTERRANIZACION DE REDES</t>
  </si>
  <si>
    <t xml:space="preserve">Se construyeron 2300 Ml de canal construido y 21,820 M2 de pavimento </t>
  </si>
  <si>
    <t>SE ESTAN REALIZANDO OBRAS DE URBANISMO</t>
  </si>
  <si>
    <t xml:space="preserve">Se han canalizado 3093  Ml de canal construido y 34,010 M2 de pavimento </t>
  </si>
  <si>
    <t>Se han construido 22,700 M2 de pavimiento</t>
  </si>
  <si>
    <t>Se han construido 9400 M2 de pavimento</t>
  </si>
  <si>
    <t>624 M2 de pavimento</t>
  </si>
  <si>
    <t>SE TRABAJA EN LA CONSTRUCCION DE OBRAS HUDRAULICAS, CONFORMACION DE TERRAPLEN Y MUROS DE CONTENCIÓN.</t>
  </si>
  <si>
    <t>Se han construido 15730 M2 de pavimento</t>
  </si>
  <si>
    <t>Se han extraido y retirado 900 toneladas de sedimento</t>
  </si>
  <si>
    <t>mantenimiento y adecuacion del bulevard de la carrera 46 entre calles 74 y 84, en el distrito de barranquilla</t>
  </si>
  <si>
    <t>mantenimiento y adecuacion parque y cancha la castellana, barrio abajo en el distrito de barranquilla</t>
  </si>
  <si>
    <t>recuperacion del parque los niños en el barrio el silencio en el distrito de barranquilla</t>
  </si>
  <si>
    <t>adecuación y mantenimiento de canchas sintéticas en el distrito de barranquilla</t>
  </si>
  <si>
    <t>diseño y construccion de canales pluviales fase 1, en los barrios, el bosque,  el milagro, los laureles. simon bolivar en el distrito de barranquilla. grupo 2</t>
  </si>
  <si>
    <t>reconstrucción vial y canalización del arroyo de la carrera 21 entre calle 53d y calle 30 incluidos sus afluentes en el distrito de barranquilla</t>
  </si>
  <si>
    <t>implementación de estrategias para la reducción y control del caudal de escorrentía superficial del arroyo hospital</t>
  </si>
  <si>
    <t>implementación de estrategias para la reducción y control del caudal de escorrentía superficial del arroyo de la calle 76 entre carreras 44 y 54 y de la calle 75 entre carreras 44 y 52 en el distrito de barranquilla</t>
  </si>
  <si>
    <t>implementación de estrategias para la reducción y control del caudal de escorrentía superficial del arroyo de la carrera 65 desde la calle 62 con carrera 47 hasta la carrera 65 con vía 40 en el distrito de barranquilla</t>
  </si>
  <si>
    <t>implementación de estrategias para la reduccion y control del caudal de escorrentia superficial del arroyo felicidad desde la calle 63b con carrera 41 hasta la calle 48 con carrera 54, incluidos el afluente de la calle 52 con carrera 38, en el distrito de barranquilla.</t>
  </si>
  <si>
    <t>implementación de estrategias para la reducción y control del caudal de escorrentía superficial del arroyo de las calles 92 y 91 desde la cra 51b con calle 92 a la carrera 65 con calle 91 en el distrito de barranquilla</t>
  </si>
  <si>
    <t>mejoramiento y/o pavimentacion de la via 40 entre calle 85 y calle 100 y modernizacion del alumbrado publico en el distrito de barranquilla</t>
  </si>
  <si>
    <t xml:space="preserve">construccion y/o ampliacion de la via la cordialidad entre la via circunvalar y la carrera 23 y ampliacion y modernizacion del alumbrado publico en el distrito de barranquilla </t>
  </si>
  <si>
    <t xml:space="preserve">construccion y/o ampliacion de la via circunvalar enrte carrera 38 y la carrera 12a y ampliacion y modernizacion del alumbrado publico en el distrito de barranquilla </t>
  </si>
  <si>
    <t>“construcción de la prolongacion de la carrera 43 entre miramar y la cirncunvalar y ampliación y modernización del alumbrado público en el distrito de barranquilla”</t>
  </si>
  <si>
    <t>“construcción y/o ampliación de la calle 30 entre cra 46 y via la circunvalar y ampliación y modernización del alumbrado público en el distrito de barranquilla”</t>
  </si>
  <si>
    <t>mejoramiento y/o construcción y/o pavimentación de la carrera 38 entre la vía circunvalar y la calle 120 y modernización del alumbrado público en el distrito de barranquilla</t>
  </si>
  <si>
    <t xml:space="preserve">la agencia distrital de infraestructura ofrece servicios no tramites </t>
  </si>
  <si>
    <t>unidad limpia y en funcionamiento</t>
  </si>
  <si>
    <t xml:space="preserve">El proceso de tabulacion y presentacion de indicadores se encuentra en etapa de planeación </t>
  </si>
  <si>
    <t xml:space="preserve">no hubieron falencias evidenciadas en las encuesta hechas en la mas reciente rendicion de cuentas </t>
  </si>
  <si>
    <t>Magnitud acumulada de la demanda del primer y segundo  trimestre</t>
  </si>
  <si>
    <t>Arborizacion y embellecimiento</t>
  </si>
  <si>
    <t xml:space="preserve">Numero de arboles sembrados o resembrados </t>
  </si>
  <si>
    <t>Se han sembrado 23.218 arboles</t>
  </si>
  <si>
    <t>Prestación de servicios de arborización y paisajismo en los parques, plazas públicas y zonas verdes del distrito de barranquilla.</t>
  </si>
  <si>
    <t>Se lleva un avances general de 58.218 arboles</t>
  </si>
  <si>
    <t>Promocion, Prevencion, Sensibilizacion y Concientizacion a la ciudadania para el cuidado, conservacion, mejoranmiento y recuperacion ambiental de los arroyos, canales y cuerpos hidricos del Distrito.</t>
  </si>
  <si>
    <t xml:space="preserve">300000 habitantes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</si>
</sst>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_-;\-&quot;$&quot;* #,##0_-;_-&quot;$&quot;* &quot;-&quot;_-;_-@_-"/>
    <numFmt numFmtId="165" formatCode="_(* #,##0_);_(* \(#,##0\);_(* &quot;-&quot;_);_(@_)"/>
    <numFmt numFmtId="166" formatCode="_(&quot;$&quot;\ * #,##0.00_);_(&quot;$&quot;\ * \(#,##0.00\);_(&quot;$&quot;\ * &quot;-&quot;??_);_(@_)"/>
    <numFmt numFmtId="167" formatCode="0.0%"/>
    <numFmt numFmtId="168" formatCode="&quot;$&quot;#,##0.00;[Red]&quot;$&quot;#,##0.00"/>
    <numFmt numFmtId="169" formatCode="0;[Red]0"/>
    <numFmt numFmtId="170" formatCode="_(&quot;$&quot;\ * #,##0_);_(&quot;$&quot;\ * \(#,##0\);_(&quot;$&quot;\ * &quot;-&quot;??_);_(@_)"/>
    <numFmt numFmtId="171" formatCode="_-* #,##0_-;\-* #,##0_-;_-* &quot;-&quot;??_-;_-@_-"/>
  </numFmts>
  <fonts count="12" x14ac:knownFonts="1">
    <font>
      <sz val="10"/>
      <name val="Arial"/>
      <family val="2"/>
    </font>
    <font>
      <sz val="10"/>
      <name val="Arial"/>
      <family val="2"/>
    </font>
    <font>
      <sz val="11"/>
      <name val="Arial Narrow"/>
      <family val="2"/>
    </font>
    <font>
      <b/>
      <sz val="11"/>
      <name val="Arial Narrow"/>
      <family val="2"/>
    </font>
    <font>
      <b/>
      <sz val="10"/>
      <color theme="1"/>
      <name val="Calibri"/>
      <family val="2"/>
      <scheme val="minor"/>
    </font>
    <font>
      <sz val="10"/>
      <color theme="1"/>
      <name val="Calibri"/>
      <family val="2"/>
      <scheme val="minor"/>
    </font>
    <font>
      <u/>
      <sz val="10"/>
      <color theme="10"/>
      <name val="Arial"/>
      <family val="2"/>
    </font>
    <font>
      <sz val="11"/>
      <color theme="0"/>
      <name val="Arial Narrow"/>
      <family val="2"/>
    </font>
    <font>
      <b/>
      <sz val="11"/>
      <color theme="0"/>
      <name val="Arial Narrow"/>
      <family val="2"/>
    </font>
    <font>
      <sz val="11"/>
      <color theme="1"/>
      <name val="Arial Narrow"/>
      <family val="2"/>
    </font>
    <font>
      <sz val="11"/>
      <color rgb="FF000000"/>
      <name val="Arial Narrow"/>
      <family val="2"/>
    </font>
    <font>
      <b/>
      <sz val="11"/>
      <color rgb="FFFF0000"/>
      <name val="Arial Narrow"/>
      <family val="2"/>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s>
  <borders count="6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8">
    <xf numFmtId="0" fontId="0" fillId="0" borderId="0"/>
    <xf numFmtId="165" fontId="1"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6" fillId="0" borderId="0" applyNumberFormat="0" applyFill="0" applyBorder="0" applyAlignment="0" applyProtection="0"/>
  </cellStyleXfs>
  <cellXfs count="252">
    <xf numFmtId="0" fontId="0" fillId="0" borderId="0" xfId="0"/>
    <xf numFmtId="0" fontId="2" fillId="0" borderId="0" xfId="0" applyFont="1" applyAlignment="1">
      <alignment horizontal="left"/>
    </xf>
    <xf numFmtId="0" fontId="3" fillId="3" borderId="1" xfId="0" applyFont="1" applyFill="1" applyBorder="1" applyAlignment="1">
      <alignment horizontal="centerContinuous"/>
    </xf>
    <xf numFmtId="0" fontId="3" fillId="3" borderId="2" xfId="0" applyFont="1" applyFill="1" applyBorder="1" applyAlignment="1">
      <alignment horizontal="centerContinuous"/>
    </xf>
    <xf numFmtId="0" fontId="3" fillId="3" borderId="4" xfId="0" applyFont="1" applyFill="1" applyBorder="1" applyAlignment="1">
      <alignment horizontal="centerContinuous"/>
    </xf>
    <xf numFmtId="0" fontId="3" fillId="3" borderId="0" xfId="0" applyFont="1" applyFill="1" applyAlignment="1">
      <alignment horizontal="centerContinuous"/>
    </xf>
    <xf numFmtId="0" fontId="2" fillId="0" borderId="4" xfId="0" applyFont="1" applyBorder="1" applyAlignment="1">
      <alignment horizontal="left"/>
    </xf>
    <xf numFmtId="0" fontId="3" fillId="0" borderId="0" xfId="0" applyFont="1" applyAlignment="1">
      <alignment horizontal="left"/>
    </xf>
    <xf numFmtId="0" fontId="2" fillId="4" borderId="11" xfId="0" applyFont="1" applyFill="1" applyBorder="1" applyAlignment="1" applyProtection="1">
      <alignment vertical="center" wrapText="1"/>
      <protection locked="0"/>
    </xf>
    <xf numFmtId="0" fontId="2" fillId="4" borderId="11" xfId="0" applyFont="1" applyFill="1" applyBorder="1" applyAlignment="1" applyProtection="1">
      <alignment horizontal="justify" vertical="center" wrapText="1"/>
      <protection locked="0"/>
    </xf>
    <xf numFmtId="0" fontId="3" fillId="0" borderId="18" xfId="0" applyFont="1" applyBorder="1" applyAlignment="1">
      <alignment horizontal="center" vertical="center" wrapText="1"/>
    </xf>
    <xf numFmtId="0" fontId="2" fillId="4" borderId="28" xfId="0" applyFont="1" applyFill="1" applyBorder="1" applyAlignment="1" applyProtection="1">
      <alignment horizontal="justify" vertical="center" wrapText="1"/>
      <protection locked="0"/>
    </xf>
    <xf numFmtId="0" fontId="2" fillId="4" borderId="18" xfId="0" applyFont="1" applyFill="1" applyBorder="1" applyAlignment="1" applyProtection="1">
      <alignment vertical="center" wrapText="1"/>
      <protection locked="0"/>
    </xf>
    <xf numFmtId="0" fontId="2" fillId="4" borderId="18" xfId="0" applyFont="1" applyFill="1" applyBorder="1" applyAlignment="1" applyProtection="1">
      <alignment horizontal="justify" vertical="center" wrapText="1"/>
      <protection locked="0"/>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18" xfId="0" applyFont="1" applyBorder="1" applyAlignment="1">
      <alignment vertical="top" wrapText="1"/>
    </xf>
    <xf numFmtId="0" fontId="3" fillId="0" borderId="0" xfId="0" applyFont="1" applyAlignment="1">
      <alignment horizontal="left" wrapText="1"/>
    </xf>
    <xf numFmtId="0" fontId="7" fillId="3" borderId="2" xfId="0" applyFont="1" applyFill="1" applyBorder="1" applyAlignment="1">
      <alignment horizontal="left"/>
    </xf>
    <xf numFmtId="0" fontId="7" fillId="3" borderId="0" xfId="0" applyFont="1" applyFill="1" applyAlignment="1">
      <alignment horizontal="left"/>
    </xf>
    <xf numFmtId="171" fontId="2" fillId="2" borderId="18" xfId="3" applyNumberFormat="1" applyFont="1" applyFill="1" applyBorder="1" applyAlignment="1">
      <alignment vertical="center"/>
    </xf>
    <xf numFmtId="0" fontId="2" fillId="2" borderId="18" xfId="0" applyFont="1" applyFill="1" applyBorder="1" applyAlignment="1">
      <alignment vertical="center"/>
    </xf>
    <xf numFmtId="0" fontId="2" fillId="0" borderId="18" xfId="0" applyFont="1" applyBorder="1" applyAlignment="1">
      <alignment vertical="center"/>
    </xf>
    <xf numFmtId="0" fontId="2" fillId="0" borderId="18" xfId="0" applyFont="1" applyBorder="1" applyAlignment="1">
      <alignment vertical="center" wrapText="1"/>
    </xf>
    <xf numFmtId="14" fontId="2" fillId="4" borderId="11" xfId="0" applyNumberFormat="1" applyFont="1" applyFill="1" applyBorder="1" applyAlignment="1" applyProtection="1">
      <alignment vertical="center" wrapText="1"/>
      <protection locked="0"/>
    </xf>
    <xf numFmtId="0" fontId="3" fillId="3" borderId="3" xfId="0" applyFont="1" applyFill="1" applyBorder="1" applyAlignment="1">
      <alignment horizontal="centerContinuous"/>
    </xf>
    <xf numFmtId="0" fontId="3" fillId="3" borderId="5" xfId="0" applyFont="1" applyFill="1" applyBorder="1" applyAlignment="1">
      <alignment horizontal="centerContinuous"/>
    </xf>
    <xf numFmtId="0" fontId="8" fillId="3" borderId="0" xfId="0" applyFont="1" applyFill="1" applyAlignment="1">
      <alignment horizontal="centerContinuous"/>
    </xf>
    <xf numFmtId="0" fontId="2" fillId="3" borderId="0" xfId="0" applyFont="1" applyFill="1" applyAlignment="1">
      <alignment horizontal="left"/>
    </xf>
    <xf numFmtId="0" fontId="3" fillId="0" borderId="4" xfId="0" applyFont="1" applyBorder="1" applyAlignment="1">
      <alignment horizontal="centerContinuous"/>
    </xf>
    <xf numFmtId="0" fontId="3" fillId="0" borderId="0" xfId="0" applyFont="1" applyAlignment="1">
      <alignment horizontal="centerContinuous"/>
    </xf>
    <xf numFmtId="0" fontId="3" fillId="0" borderId="4" xfId="0" applyFont="1" applyBorder="1" applyAlignment="1">
      <alignment horizontal="left" vertical="center"/>
    </xf>
    <xf numFmtId="0" fontId="2" fillId="0" borderId="0" xfId="0" applyFont="1" applyAlignment="1">
      <alignment vertical="center" wrapText="1"/>
    </xf>
    <xf numFmtId="0" fontId="3" fillId="4" borderId="27"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indent="1"/>
      <protection locked="0"/>
    </xf>
    <xf numFmtId="167" fontId="9" fillId="2" borderId="31" xfId="0" applyNumberFormat="1" applyFont="1" applyFill="1" applyBorder="1" applyAlignment="1" applyProtection="1">
      <alignment horizontal="center" vertical="top" wrapText="1"/>
      <protection locked="0"/>
    </xf>
    <xf numFmtId="14" fontId="10" fillId="0" borderId="32" xfId="0" applyNumberFormat="1" applyFont="1" applyBorder="1" applyAlignment="1">
      <alignment vertical="top" wrapText="1"/>
    </xf>
    <xf numFmtId="0" fontId="10" fillId="0" borderId="0" xfId="0" applyFont="1" applyAlignment="1">
      <alignment wrapText="1"/>
    </xf>
    <xf numFmtId="0" fontId="2" fillId="2" borderId="35" xfId="0" applyFont="1" applyFill="1" applyBorder="1" applyAlignment="1" applyProtection="1">
      <alignment horizontal="left" vertical="center" wrapText="1" indent="1"/>
      <protection locked="0"/>
    </xf>
    <xf numFmtId="0" fontId="10" fillId="0" borderId="36" xfId="0" applyFont="1" applyBorder="1" applyAlignment="1">
      <alignment horizontal="center" vertical="top" wrapText="1"/>
    </xf>
    <xf numFmtId="14" fontId="10" fillId="0" borderId="35" xfId="0" applyNumberFormat="1" applyFont="1" applyBorder="1" applyAlignment="1">
      <alignment vertical="top" wrapText="1"/>
    </xf>
    <xf numFmtId="0" fontId="2" fillId="2" borderId="40" xfId="0" applyFont="1" applyFill="1" applyBorder="1" applyAlignment="1" applyProtection="1">
      <alignment horizontal="left" vertical="center" wrapText="1" indent="1"/>
      <protection locked="0"/>
    </xf>
    <xf numFmtId="167" fontId="9" fillId="2" borderId="41" xfId="0" applyNumberFormat="1" applyFont="1" applyFill="1" applyBorder="1" applyAlignment="1" applyProtection="1">
      <alignment horizontal="center" vertical="top" wrapText="1"/>
      <protection locked="0"/>
    </xf>
    <xf numFmtId="14" fontId="10" fillId="0" borderId="40" xfId="0" applyNumberFormat="1" applyFont="1" applyBorder="1" applyAlignment="1">
      <alignment vertical="top" wrapText="1"/>
    </xf>
    <xf numFmtId="0" fontId="2" fillId="2" borderId="35" xfId="0" applyFont="1" applyFill="1" applyBorder="1" applyAlignment="1">
      <alignment horizontal="left" vertical="center" wrapText="1" indent="1"/>
    </xf>
    <xf numFmtId="0" fontId="2" fillId="2" borderId="34" xfId="0" applyFont="1" applyFill="1" applyBorder="1" applyAlignment="1" applyProtection="1">
      <alignment horizontal="left" vertical="center" wrapText="1" indent="1"/>
      <protection locked="0"/>
    </xf>
    <xf numFmtId="167" fontId="9" fillId="2" borderId="36" xfId="0" applyNumberFormat="1" applyFont="1" applyFill="1" applyBorder="1" applyAlignment="1" applyProtection="1">
      <alignment horizontal="center" vertical="top" wrapText="1"/>
      <protection locked="0"/>
    </xf>
    <xf numFmtId="0" fontId="11" fillId="2" borderId="29" xfId="2" applyFont="1" applyFill="1" applyBorder="1" applyAlignment="1" applyProtection="1">
      <alignment horizontal="left" vertical="top" wrapText="1" indent="1"/>
      <protection locked="0"/>
    </xf>
    <xf numFmtId="0" fontId="2" fillId="2" borderId="30" xfId="0" applyFont="1" applyFill="1" applyBorder="1" applyAlignment="1" applyProtection="1">
      <alignment horizontal="left" vertical="top" wrapText="1" indent="1"/>
      <protection locked="0"/>
    </xf>
    <xf numFmtId="0" fontId="2" fillId="2" borderId="43" xfId="0" applyFont="1" applyFill="1" applyBorder="1" applyAlignment="1" applyProtection="1">
      <alignment horizontal="left" vertical="top" wrapText="1" indent="1"/>
      <protection locked="0"/>
    </xf>
    <xf numFmtId="0" fontId="2" fillId="0" borderId="45" xfId="0" applyFont="1" applyBorder="1" applyAlignment="1">
      <alignment horizontal="left" vertical="top" wrapText="1" indent="1"/>
    </xf>
    <xf numFmtId="0" fontId="2" fillId="0" borderId="40" xfId="0" applyFont="1" applyBorder="1" applyAlignment="1">
      <alignment horizontal="left" vertical="top" wrapText="1" indent="1"/>
    </xf>
    <xf numFmtId="0" fontId="2" fillId="2" borderId="40" xfId="0" applyFont="1" applyFill="1" applyBorder="1" applyAlignment="1" applyProtection="1">
      <alignment horizontal="left" vertical="top" wrapText="1" indent="1"/>
      <protection locked="0"/>
    </xf>
    <xf numFmtId="0" fontId="2" fillId="2" borderId="47" xfId="0" applyFont="1" applyFill="1" applyBorder="1" applyAlignment="1" applyProtection="1">
      <alignment horizontal="left" vertical="top" wrapText="1" indent="1"/>
      <protection locked="0"/>
    </xf>
    <xf numFmtId="0" fontId="2" fillId="2" borderId="34" xfId="0" applyFont="1" applyFill="1" applyBorder="1" applyAlignment="1" applyProtection="1">
      <alignment horizontal="left" vertical="top" wrapText="1" indent="1"/>
      <protection locked="0"/>
    </xf>
    <xf numFmtId="0" fontId="2" fillId="2" borderId="32" xfId="0" applyFont="1" applyFill="1" applyBorder="1" applyAlignment="1" applyProtection="1">
      <alignment horizontal="left" vertical="top" wrapText="1" indent="1"/>
      <protection locked="0"/>
    </xf>
    <xf numFmtId="0" fontId="2" fillId="2" borderId="35" xfId="0" applyFont="1" applyFill="1" applyBorder="1" applyAlignment="1" applyProtection="1">
      <alignment horizontal="left" vertical="top" wrapText="1" indent="1"/>
      <protection locked="0"/>
    </xf>
    <xf numFmtId="0" fontId="3" fillId="4" borderId="18" xfId="0" applyFont="1" applyFill="1" applyBorder="1" applyAlignment="1" applyProtection="1">
      <alignment horizontal="left" vertical="center" wrapText="1"/>
      <protection locked="0"/>
    </xf>
    <xf numFmtId="0" fontId="11" fillId="2" borderId="50" xfId="2" applyFont="1" applyFill="1" applyBorder="1" applyAlignment="1" applyProtection="1">
      <alignment horizontal="left" vertical="top" wrapText="1" indent="1"/>
      <protection locked="0"/>
    </xf>
    <xf numFmtId="0" fontId="2" fillId="2" borderId="32" xfId="0" applyFont="1" applyFill="1" applyBorder="1" applyAlignment="1" applyProtection="1">
      <alignment horizontal="left" vertical="center" wrapText="1" indent="1"/>
      <protection locked="0"/>
    </xf>
    <xf numFmtId="0" fontId="2" fillId="0" borderId="32" xfId="0" applyFont="1" applyBorder="1" applyAlignment="1" applyProtection="1">
      <alignment horizontal="left" vertical="top" wrapText="1" indent="1"/>
      <protection locked="0"/>
    </xf>
    <xf numFmtId="0" fontId="2" fillId="0" borderId="40" xfId="0" applyFont="1" applyBorder="1" applyAlignment="1" applyProtection="1">
      <alignment horizontal="left" vertical="top" wrapText="1" indent="1"/>
      <protection locked="0"/>
    </xf>
    <xf numFmtId="0" fontId="3" fillId="0" borderId="20" xfId="0" applyFont="1" applyBorder="1" applyAlignment="1">
      <alignment vertical="center" wrapText="1"/>
    </xf>
    <xf numFmtId="14" fontId="3" fillId="0" borderId="20" xfId="0" applyNumberFormat="1" applyFont="1" applyBorder="1" applyAlignment="1">
      <alignment vertical="center" wrapText="1"/>
    </xf>
    <xf numFmtId="0" fontId="3" fillId="0" borderId="22" xfId="0" applyFont="1" applyBorder="1" applyAlignment="1">
      <alignment vertical="center" wrapText="1"/>
    </xf>
    <xf numFmtId="14" fontId="3" fillId="0" borderId="22" xfId="0" applyNumberFormat="1" applyFont="1" applyBorder="1" applyAlignment="1">
      <alignment vertical="center" wrapText="1"/>
    </xf>
    <xf numFmtId="0" fontId="2" fillId="4" borderId="23" xfId="0" applyFont="1" applyFill="1" applyBorder="1" applyAlignment="1" applyProtection="1">
      <alignment vertical="center" wrapText="1"/>
      <protection locked="0"/>
    </xf>
    <xf numFmtId="0" fontId="2" fillId="4" borderId="10" xfId="0" applyFont="1" applyFill="1" applyBorder="1" applyAlignment="1" applyProtection="1">
      <alignment vertical="center" wrapText="1"/>
      <protection locked="0"/>
    </xf>
    <xf numFmtId="167" fontId="2" fillId="4" borderId="11" xfId="0" applyNumberFormat="1" applyFont="1" applyFill="1" applyBorder="1" applyAlignment="1" applyProtection="1">
      <alignment vertical="center" wrapText="1"/>
      <protection locked="0"/>
    </xf>
    <xf numFmtId="168" fontId="2" fillId="4" borderId="11" xfId="0" applyNumberFormat="1" applyFont="1" applyFill="1" applyBorder="1" applyAlignment="1" applyProtection="1">
      <alignment vertical="center" wrapText="1"/>
      <protection locked="0"/>
    </xf>
    <xf numFmtId="0" fontId="2" fillId="4" borderId="24" xfId="0" applyFont="1" applyFill="1" applyBorder="1" applyAlignment="1" applyProtection="1">
      <alignment vertical="center" wrapText="1"/>
      <protection locked="0"/>
    </xf>
    <xf numFmtId="0" fontId="9" fillId="2" borderId="18" xfId="0" applyFont="1" applyFill="1" applyBorder="1" applyAlignment="1">
      <alignment vertical="center" wrapText="1"/>
    </xf>
    <xf numFmtId="169" fontId="2" fillId="2" borderId="18" xfId="0" applyNumberFormat="1" applyFont="1" applyFill="1" applyBorder="1" applyAlignment="1" applyProtection="1">
      <alignment vertical="center" wrapText="1"/>
      <protection locked="0"/>
    </xf>
    <xf numFmtId="167" fontId="9" fillId="2" borderId="18" xfId="0" applyNumberFormat="1" applyFont="1" applyFill="1" applyBorder="1" applyAlignment="1" applyProtection="1">
      <alignment vertical="center" wrapText="1"/>
      <protection locked="0"/>
    </xf>
    <xf numFmtId="14" fontId="10" fillId="2" borderId="18" xfId="3" applyNumberFormat="1" applyFont="1" applyFill="1" applyBorder="1" applyAlignment="1">
      <alignment vertical="center"/>
    </xf>
    <xf numFmtId="0" fontId="2" fillId="2" borderId="18" xfId="0" applyFont="1" applyFill="1" applyBorder="1" applyAlignment="1">
      <alignment vertical="center" wrapText="1"/>
    </xf>
    <xf numFmtId="0" fontId="9" fillId="2" borderId="18" xfId="0" applyFont="1" applyFill="1" applyBorder="1" applyAlignment="1">
      <alignment vertical="center"/>
    </xf>
    <xf numFmtId="164" fontId="2" fillId="2" borderId="18" xfId="4" applyFont="1" applyFill="1" applyBorder="1" applyAlignment="1" applyProtection="1">
      <alignment vertical="center" wrapText="1"/>
      <protection locked="0"/>
    </xf>
    <xf numFmtId="14" fontId="2" fillId="2" borderId="18" xfId="0" applyNumberFormat="1" applyFont="1" applyFill="1" applyBorder="1" applyAlignment="1">
      <alignment vertical="center" wrapText="1"/>
    </xf>
    <xf numFmtId="14" fontId="2" fillId="2" borderId="18" xfId="6" applyNumberFormat="1" applyFont="1" applyFill="1" applyBorder="1" applyAlignment="1">
      <alignment vertical="center"/>
    </xf>
    <xf numFmtId="165" fontId="2" fillId="2" borderId="18" xfId="1" applyFont="1" applyFill="1" applyBorder="1" applyAlignment="1" applyProtection="1">
      <alignment vertical="center" wrapText="1"/>
      <protection locked="0"/>
    </xf>
    <xf numFmtId="1" fontId="2" fillId="2" borderId="18" xfId="0" applyNumberFormat="1" applyFont="1" applyFill="1" applyBorder="1" applyAlignment="1">
      <alignment vertical="center"/>
    </xf>
    <xf numFmtId="14" fontId="2" fillId="2" borderId="18" xfId="0" applyNumberFormat="1" applyFont="1" applyFill="1" applyBorder="1" applyAlignment="1">
      <alignment vertical="center"/>
    </xf>
    <xf numFmtId="167" fontId="2" fillId="2" borderId="18" xfId="0" applyNumberFormat="1" applyFont="1" applyFill="1" applyBorder="1" applyAlignment="1" applyProtection="1">
      <alignment vertical="center" wrapText="1"/>
      <protection locked="0"/>
    </xf>
    <xf numFmtId="14" fontId="2" fillId="2" borderId="18" xfId="0" applyNumberFormat="1" applyFont="1" applyFill="1" applyBorder="1" applyAlignment="1" applyProtection="1">
      <alignment vertical="center" wrapText="1"/>
      <protection locked="0"/>
    </xf>
    <xf numFmtId="0" fontId="3" fillId="4" borderId="23" xfId="0" applyFont="1" applyFill="1" applyBorder="1" applyAlignment="1" applyProtection="1">
      <alignment vertical="center" wrapText="1"/>
      <protection locked="0"/>
    </xf>
    <xf numFmtId="0" fontId="3" fillId="4" borderId="11" xfId="0" applyFont="1" applyFill="1" applyBorder="1" applyAlignment="1" applyProtection="1">
      <alignment vertical="center" wrapText="1"/>
      <protection locked="0"/>
    </xf>
    <xf numFmtId="169" fontId="2" fillId="0" borderId="18" xfId="0" applyNumberFormat="1" applyFont="1" applyBorder="1" applyAlignment="1" applyProtection="1">
      <alignment vertical="center" wrapText="1"/>
      <protection locked="0"/>
    </xf>
    <xf numFmtId="166" fontId="2" fillId="0" borderId="18" xfId="6" applyFont="1" applyBorder="1" applyAlignment="1">
      <alignment vertical="center" wrapText="1"/>
    </xf>
    <xf numFmtId="14" fontId="2" fillId="0" borderId="18" xfId="0" applyNumberFormat="1" applyFont="1" applyBorder="1" applyAlignment="1" applyProtection="1">
      <alignment vertical="center" wrapText="1"/>
      <protection locked="0"/>
    </xf>
    <xf numFmtId="169" fontId="9" fillId="2" borderId="18" xfId="0" applyNumberFormat="1" applyFont="1" applyFill="1" applyBorder="1" applyAlignment="1" applyProtection="1">
      <alignment vertical="center" wrapText="1"/>
      <protection locked="0"/>
    </xf>
    <xf numFmtId="170" fontId="2" fillId="0" borderId="18" xfId="6" applyNumberFormat="1" applyFont="1" applyBorder="1" applyAlignment="1">
      <alignment vertical="center" wrapText="1"/>
    </xf>
    <xf numFmtId="14" fontId="2" fillId="0" borderId="18" xfId="0" applyNumberFormat="1" applyFont="1" applyBorder="1" applyAlignment="1">
      <alignment vertical="center" wrapText="1"/>
    </xf>
    <xf numFmtId="14" fontId="2" fillId="0" borderId="18" xfId="0" applyNumberFormat="1" applyFont="1" applyBorder="1" applyAlignment="1">
      <alignment vertical="center"/>
    </xf>
    <xf numFmtId="166" fontId="2" fillId="0" borderId="18" xfId="6" applyFont="1" applyBorder="1" applyAlignment="1">
      <alignment vertical="center"/>
    </xf>
    <xf numFmtId="0" fontId="2" fillId="2" borderId="18" xfId="2" applyFont="1" applyFill="1" applyBorder="1" applyAlignment="1">
      <alignment vertical="center" wrapText="1"/>
    </xf>
    <xf numFmtId="169" fontId="2" fillId="2" borderId="18" xfId="2" applyNumberFormat="1" applyFont="1" applyFill="1" applyBorder="1" applyAlignment="1" applyProtection="1">
      <alignment vertical="center" wrapText="1"/>
      <protection locked="0"/>
    </xf>
    <xf numFmtId="43" fontId="2" fillId="0" borderId="18" xfId="3" applyFont="1" applyBorder="1" applyAlignment="1">
      <alignment vertical="center"/>
    </xf>
    <xf numFmtId="0" fontId="2" fillId="2" borderId="18" xfId="2" applyFont="1" applyFill="1" applyBorder="1" applyAlignment="1">
      <alignment vertical="center"/>
    </xf>
    <xf numFmtId="1" fontId="2" fillId="0" borderId="18" xfId="0" applyNumberFormat="1" applyFont="1" applyBorder="1" applyAlignment="1">
      <alignment vertical="center"/>
    </xf>
    <xf numFmtId="0" fontId="2" fillId="0" borderId="0" xfId="0" applyFont="1" applyAlignment="1">
      <alignment vertical="center"/>
    </xf>
    <xf numFmtId="14" fontId="2" fillId="0" borderId="0" xfId="0" applyNumberFormat="1" applyFont="1" applyAlignment="1">
      <alignment vertical="center"/>
    </xf>
    <xf numFmtId="0" fontId="2" fillId="2" borderId="0" xfId="0" applyFont="1" applyFill="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14" fontId="3" fillId="3" borderId="2" xfId="0" applyNumberFormat="1" applyFont="1" applyFill="1" applyBorder="1" applyAlignment="1">
      <alignment vertical="center"/>
    </xf>
    <xf numFmtId="14" fontId="2" fillId="3" borderId="2" xfId="0" applyNumberFormat="1" applyFont="1" applyFill="1" applyBorder="1" applyAlignment="1">
      <alignment vertical="center"/>
    </xf>
    <xf numFmtId="0" fontId="7"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0" xfId="0" applyFont="1" applyFill="1" applyAlignment="1">
      <alignment vertical="center"/>
    </xf>
    <xf numFmtId="14" fontId="3" fillId="3" borderId="0" xfId="0" applyNumberFormat="1" applyFont="1" applyFill="1" applyAlignment="1">
      <alignment vertical="center"/>
    </xf>
    <xf numFmtId="14" fontId="2" fillId="3" borderId="0" xfId="0" applyNumberFormat="1" applyFont="1" applyFill="1" applyAlignment="1">
      <alignment vertical="center"/>
    </xf>
    <xf numFmtId="0" fontId="7" fillId="3" borderId="0" xfId="0" applyFont="1" applyFill="1" applyAlignment="1">
      <alignment vertical="center"/>
    </xf>
    <xf numFmtId="0" fontId="3" fillId="3" borderId="5" xfId="0" applyFont="1" applyFill="1" applyBorder="1" applyAlignment="1">
      <alignment vertical="center"/>
    </xf>
    <xf numFmtId="0" fontId="2" fillId="3" borderId="0" xfId="0" applyFont="1" applyFill="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14" fontId="2" fillId="0" borderId="14" xfId="0" applyNumberFormat="1" applyFont="1" applyBorder="1" applyAlignment="1">
      <alignment vertical="center"/>
    </xf>
    <xf numFmtId="170" fontId="2" fillId="0" borderId="18" xfId="6" applyNumberFormat="1" applyFont="1" applyBorder="1" applyAlignment="1">
      <alignment vertical="center"/>
    </xf>
    <xf numFmtId="0" fontId="2" fillId="0" borderId="0" xfId="0" applyFont="1" applyAlignment="1">
      <alignment horizontal="center" vertic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xf numFmtId="0" fontId="2" fillId="0" borderId="14" xfId="0" applyFont="1" applyBorder="1" applyAlignment="1">
      <alignment horizontal="center" vertical="center"/>
    </xf>
    <xf numFmtId="0" fontId="2" fillId="4" borderId="11" xfId="0" applyFont="1" applyFill="1" applyBorder="1" applyAlignment="1" applyProtection="1">
      <alignment horizontal="center" vertical="center" wrapText="1"/>
      <protection locked="0"/>
    </xf>
    <xf numFmtId="9" fontId="2" fillId="2" borderId="18" xfId="0" applyNumberFormat="1" applyFont="1" applyFill="1" applyBorder="1" applyAlignment="1">
      <alignment horizontal="center" vertical="center"/>
    </xf>
    <xf numFmtId="9" fontId="2" fillId="2" borderId="18" xfId="5" applyFont="1" applyFill="1" applyBorder="1" applyAlignment="1">
      <alignment horizontal="center" vertical="center"/>
    </xf>
    <xf numFmtId="9" fontId="2" fillId="0" borderId="18" xfId="0" applyNumberFormat="1" applyFont="1" applyBorder="1" applyAlignment="1">
      <alignment horizontal="center" vertical="center"/>
    </xf>
    <xf numFmtId="167" fontId="2" fillId="2" borderId="18" xfId="0" applyNumberFormat="1" applyFont="1" applyFill="1" applyBorder="1" applyAlignment="1" applyProtection="1">
      <alignment horizontal="center" vertical="center" wrapText="1"/>
      <protection locked="0"/>
    </xf>
    <xf numFmtId="9" fontId="2" fillId="0" borderId="18" xfId="5" applyFont="1" applyBorder="1" applyAlignment="1">
      <alignment horizontal="center" vertical="center" wrapText="1"/>
    </xf>
    <xf numFmtId="9" fontId="2" fillId="0" borderId="18" xfId="5" applyFont="1" applyBorder="1" applyAlignment="1">
      <alignment horizontal="center" vertical="center"/>
    </xf>
    <xf numFmtId="167" fontId="2" fillId="0" borderId="18" xfId="5"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18" xfId="0" applyFont="1" applyBorder="1" applyAlignment="1">
      <alignment vertical="center" wrapText="1"/>
    </xf>
    <xf numFmtId="0" fontId="0" fillId="0" borderId="18" xfId="0" applyBorder="1" applyAlignment="1">
      <alignment horizontal="center" vertical="center"/>
    </xf>
    <xf numFmtId="0" fontId="1" fillId="0" borderId="18" xfId="7" applyFont="1" applyBorder="1" applyAlignment="1">
      <alignment horizontal="left" vertical="top" wrapText="1"/>
    </xf>
    <xf numFmtId="0" fontId="2" fillId="2" borderId="18" xfId="0" applyFont="1" applyFill="1" applyBorder="1" applyAlignment="1">
      <alignment vertical="center" wrapText="1"/>
    </xf>
    <xf numFmtId="169" fontId="2" fillId="2" borderId="18" xfId="0" applyNumberFormat="1" applyFont="1" applyFill="1" applyBorder="1" applyAlignment="1" applyProtection="1">
      <alignment vertical="center" wrapText="1"/>
      <protection locked="0"/>
    </xf>
    <xf numFmtId="0" fontId="2" fillId="2" borderId="18" xfId="0" applyFont="1" applyFill="1" applyBorder="1" applyAlignment="1" applyProtection="1">
      <alignment horizontal="center" vertical="center" wrapText="1"/>
      <protection locked="0"/>
    </xf>
    <xf numFmtId="3" fontId="2" fillId="2" borderId="18" xfId="0" applyNumberFormat="1" applyFont="1" applyFill="1" applyBorder="1" applyAlignment="1" applyProtection="1">
      <alignment horizontal="center" vertical="center" wrapText="1"/>
      <protection locked="0"/>
    </xf>
    <xf numFmtId="0" fontId="2" fillId="2" borderId="18" xfId="0" applyFont="1" applyFill="1" applyBorder="1" applyAlignment="1" applyProtection="1">
      <alignment vertical="center" wrapText="1"/>
      <protection locked="0"/>
    </xf>
    <xf numFmtId="0" fontId="10" fillId="0" borderId="18" xfId="0" applyFont="1" applyBorder="1" applyAlignment="1">
      <alignment vertical="center" wrapText="1"/>
    </xf>
    <xf numFmtId="164" fontId="10" fillId="0" borderId="0" xfId="4" applyFont="1" applyAlignment="1">
      <alignment vertical="center"/>
    </xf>
    <xf numFmtId="0" fontId="2" fillId="2" borderId="28" xfId="0" applyFont="1" applyFill="1" applyBorder="1" applyAlignment="1">
      <alignment vertical="center" wrapText="1"/>
    </xf>
    <xf numFmtId="9" fontId="0" fillId="0" borderId="0" xfId="5" applyFont="1" applyAlignment="1">
      <alignment horizontal="center" vertical="center"/>
    </xf>
    <xf numFmtId="9" fontId="0" fillId="0" borderId="18" xfId="5" applyFont="1" applyBorder="1" applyAlignment="1">
      <alignment horizontal="center" vertical="center"/>
    </xf>
    <xf numFmtId="164" fontId="10" fillId="0" borderId="18" xfId="4" applyFont="1" applyBorder="1" applyAlignment="1">
      <alignment vertical="center"/>
    </xf>
    <xf numFmtId="0" fontId="2" fillId="2" borderId="17" xfId="0" applyFont="1" applyFill="1" applyBorder="1" applyAlignment="1">
      <alignment horizontal="center" vertical="center" wrapText="1"/>
    </xf>
    <xf numFmtId="0" fontId="2" fillId="2" borderId="22" xfId="0" applyFont="1" applyFill="1" applyBorder="1" applyAlignment="1">
      <alignment horizontal="center" vertical="center" wrapText="1"/>
    </xf>
    <xf numFmtId="169" fontId="2" fillId="2" borderId="17" xfId="0" applyNumberFormat="1" applyFont="1" applyFill="1" applyBorder="1" applyAlignment="1" applyProtection="1">
      <alignment horizontal="center" vertical="center" wrapText="1"/>
      <protection locked="0"/>
    </xf>
    <xf numFmtId="169" fontId="2" fillId="2" borderId="22" xfId="0" applyNumberFormat="1" applyFont="1" applyFill="1" applyBorder="1" applyAlignment="1" applyProtection="1">
      <alignment horizontal="center" vertical="center" wrapText="1"/>
      <protection locked="0"/>
    </xf>
    <xf numFmtId="0" fontId="3" fillId="2" borderId="18" xfId="0" applyFont="1" applyFill="1" applyBorder="1" applyAlignment="1">
      <alignment vertical="center" wrapText="1"/>
    </xf>
    <xf numFmtId="0" fontId="2" fillId="2" borderId="18" xfId="0" applyFont="1" applyFill="1" applyBorder="1" applyAlignment="1">
      <alignment vertical="center" wrapText="1"/>
    </xf>
    <xf numFmtId="0" fontId="2" fillId="2" borderId="17" xfId="0" applyFont="1" applyFill="1" applyBorder="1" applyAlignment="1">
      <alignment vertical="center"/>
    </xf>
    <xf numFmtId="0" fontId="2" fillId="2" borderId="20" xfId="0" applyFont="1" applyFill="1" applyBorder="1" applyAlignment="1">
      <alignment vertical="center"/>
    </xf>
    <xf numFmtId="0" fontId="2" fillId="2" borderId="22" xfId="0" applyFont="1" applyFill="1" applyBorder="1" applyAlignment="1">
      <alignment vertical="center"/>
    </xf>
    <xf numFmtId="0" fontId="3" fillId="2" borderId="18" xfId="0" applyFont="1" applyFill="1" applyBorder="1" applyAlignment="1" applyProtection="1">
      <alignment vertical="center" wrapText="1"/>
      <protection locked="0"/>
    </xf>
    <xf numFmtId="0" fontId="9" fillId="2" borderId="18" xfId="0" applyFont="1" applyFill="1" applyBorder="1" applyAlignment="1">
      <alignment vertical="center" wrapText="1"/>
    </xf>
    <xf numFmtId="169" fontId="2" fillId="2" borderId="18" xfId="0" applyNumberFormat="1" applyFont="1" applyFill="1" applyBorder="1" applyAlignment="1" applyProtection="1">
      <alignment vertical="center" wrapText="1"/>
      <protection locked="0"/>
    </xf>
    <xf numFmtId="0" fontId="3" fillId="2" borderId="17" xfId="0" applyFont="1" applyFill="1" applyBorder="1" applyAlignment="1">
      <alignment vertical="center" wrapText="1"/>
    </xf>
    <xf numFmtId="0" fontId="9" fillId="2" borderId="17" xfId="0" applyFont="1" applyFill="1" applyBorder="1" applyAlignment="1">
      <alignment vertical="center" wrapText="1"/>
    </xf>
    <xf numFmtId="169" fontId="2" fillId="2" borderId="17" xfId="0" applyNumberFormat="1" applyFont="1" applyFill="1" applyBorder="1" applyAlignment="1" applyProtection="1">
      <alignment vertical="center" wrapText="1"/>
      <protection locked="0"/>
    </xf>
    <xf numFmtId="0" fontId="3" fillId="2" borderId="25" xfId="0" applyFont="1" applyFill="1" applyBorder="1" applyAlignment="1" applyProtection="1">
      <alignment vertical="center" wrapText="1"/>
      <protection locked="0"/>
    </xf>
    <xf numFmtId="0" fontId="2" fillId="0" borderId="19" xfId="0" applyFont="1" applyBorder="1" applyAlignment="1">
      <alignment vertical="center" wrapText="1"/>
    </xf>
    <xf numFmtId="0" fontId="2" fillId="2" borderId="17" xfId="0" applyFont="1" applyFill="1" applyBorder="1" applyAlignment="1" applyProtection="1">
      <alignment vertical="center" wrapText="1"/>
      <protection locked="0"/>
    </xf>
    <xf numFmtId="0" fontId="2" fillId="2" borderId="20" xfId="0" applyFont="1" applyFill="1" applyBorder="1" applyAlignment="1" applyProtection="1">
      <alignment vertical="center" wrapText="1"/>
      <protection locked="0"/>
    </xf>
    <xf numFmtId="0" fontId="2" fillId="2" borderId="22" xfId="0" applyFont="1" applyFill="1" applyBorder="1" applyAlignment="1" applyProtection="1">
      <alignment vertical="center" wrapText="1"/>
      <protection locked="0"/>
    </xf>
    <xf numFmtId="169" fontId="2" fillId="2" borderId="20" xfId="0" applyNumberFormat="1" applyFont="1" applyFill="1" applyBorder="1" applyAlignment="1" applyProtection="1">
      <alignment vertical="center" wrapText="1"/>
      <protection locked="0"/>
    </xf>
    <xf numFmtId="169" fontId="2" fillId="2" borderId="22" xfId="0" applyNumberFormat="1" applyFont="1" applyFill="1" applyBorder="1" applyAlignment="1" applyProtection="1">
      <alignment vertical="center" wrapText="1"/>
      <protection locked="0"/>
    </xf>
    <xf numFmtId="0" fontId="3" fillId="2" borderId="26" xfId="0" applyFont="1" applyFill="1" applyBorder="1" applyAlignment="1" applyProtection="1">
      <alignment vertical="center" wrapText="1"/>
      <protection locked="0"/>
    </xf>
    <xf numFmtId="0" fontId="2" fillId="0" borderId="21" xfId="0" applyFont="1" applyBorder="1" applyAlignment="1">
      <alignment vertical="center" wrapText="1"/>
    </xf>
    <xf numFmtId="169" fontId="3" fillId="2" borderId="17" xfId="0" applyNumberFormat="1" applyFont="1" applyFill="1" applyBorder="1" applyAlignment="1" applyProtection="1">
      <alignment horizontal="center" vertical="center" wrapText="1"/>
      <protection locked="0"/>
    </xf>
    <xf numFmtId="169" fontId="3" fillId="2" borderId="20" xfId="0" applyNumberFormat="1" applyFont="1" applyFill="1" applyBorder="1" applyAlignment="1" applyProtection="1">
      <alignment horizontal="center" vertical="center" wrapText="1"/>
      <protection locked="0"/>
    </xf>
    <xf numFmtId="169" fontId="3" fillId="2" borderId="22" xfId="0" applyNumberFormat="1" applyFont="1" applyFill="1" applyBorder="1" applyAlignment="1" applyProtection="1">
      <alignment horizontal="center" vertical="center" wrapText="1"/>
      <protection locked="0"/>
    </xf>
    <xf numFmtId="169" fontId="2" fillId="2" borderId="18" xfId="0" applyNumberFormat="1"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3" fillId="0" borderId="17" xfId="0" applyFont="1" applyBorder="1" applyAlignment="1">
      <alignment vertical="center" wrapText="1"/>
    </xf>
    <xf numFmtId="0" fontId="3" fillId="0" borderId="20"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2" fillId="2" borderId="11" xfId="0" applyFont="1" applyFill="1" applyBorder="1" applyAlignment="1">
      <alignment vertical="center" wrapText="1"/>
    </xf>
    <xf numFmtId="0" fontId="3" fillId="0" borderId="11"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2" fillId="0" borderId="20" xfId="0" applyFont="1" applyBorder="1" applyAlignment="1">
      <alignment vertical="center" wrapText="1"/>
    </xf>
    <xf numFmtId="0" fontId="2" fillId="0" borderId="22" xfId="0" applyFont="1" applyBorder="1" applyAlignment="1">
      <alignment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vertical="center" wrapText="1"/>
    </xf>
    <xf numFmtId="0" fontId="2" fillId="2" borderId="10" xfId="0" applyFont="1" applyFill="1" applyBorder="1" applyAlignment="1">
      <alignment vertical="center" wrapText="1"/>
    </xf>
    <xf numFmtId="0" fontId="8" fillId="3" borderId="4" xfId="0" applyFont="1" applyFill="1" applyBorder="1" applyAlignment="1">
      <alignment vertical="center"/>
    </xf>
    <xf numFmtId="0" fontId="8" fillId="3" borderId="0" xfId="0" applyFont="1" applyFill="1" applyAlignment="1">
      <alignment vertical="center"/>
    </xf>
    <xf numFmtId="0" fontId="8" fillId="3" borderId="5" xfId="0" applyFont="1" applyFill="1" applyBorder="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11" fillId="2" borderId="52" xfId="2" applyFont="1" applyFill="1" applyBorder="1" applyAlignment="1" applyProtection="1">
      <alignment horizontal="left" vertical="top" wrapText="1" indent="1"/>
      <protection locked="0"/>
    </xf>
    <xf numFmtId="0" fontId="2" fillId="0" borderId="51" xfId="0" applyFont="1" applyBorder="1" applyAlignment="1">
      <alignment horizontal="left" vertical="top" wrapText="1" indent="1"/>
    </xf>
    <xf numFmtId="0" fontId="2" fillId="0" borderId="40" xfId="0" applyFont="1" applyBorder="1" applyAlignment="1">
      <alignment horizontal="left" vertical="center" wrapText="1" indent="1"/>
    </xf>
    <xf numFmtId="0" fontId="2" fillId="0" borderId="35" xfId="0" applyFont="1" applyBorder="1" applyAlignment="1">
      <alignment horizontal="left" vertical="center" wrapText="1" indent="1"/>
    </xf>
    <xf numFmtId="0" fontId="11" fillId="2" borderId="50" xfId="2" applyFont="1" applyFill="1" applyBorder="1" applyAlignment="1" applyProtection="1">
      <alignment horizontal="left" vertical="top" wrapText="1" indent="1"/>
      <protection locked="0"/>
    </xf>
    <xf numFmtId="0" fontId="2" fillId="0" borderId="52" xfId="0" applyFont="1" applyBorder="1" applyAlignment="1">
      <alignment horizontal="left" vertical="top" wrapText="1" indent="1"/>
    </xf>
    <xf numFmtId="0" fontId="2" fillId="0" borderId="32" xfId="0" applyFont="1" applyBorder="1" applyAlignment="1" applyProtection="1">
      <alignment horizontal="left" vertical="center" wrapText="1" indent="1"/>
      <protection locked="0"/>
    </xf>
    <xf numFmtId="0" fontId="2" fillId="0" borderId="40" xfId="0" applyFont="1" applyBorder="1" applyAlignment="1" applyProtection="1">
      <alignment horizontal="left" vertical="center" wrapText="1" indent="1"/>
      <protection locked="0"/>
    </xf>
    <xf numFmtId="0" fontId="2" fillId="2" borderId="40" xfId="0" applyFont="1" applyFill="1" applyBorder="1" applyAlignment="1" applyProtection="1">
      <alignment horizontal="left" vertical="center" wrapText="1" indent="1"/>
      <protection locked="0"/>
    </xf>
    <xf numFmtId="0" fontId="2" fillId="2" borderId="35" xfId="0" applyFont="1" applyFill="1" applyBorder="1" applyAlignment="1" applyProtection="1">
      <alignment horizontal="left" vertical="center" wrapText="1" indent="1"/>
      <protection locked="0"/>
    </xf>
    <xf numFmtId="0" fontId="2" fillId="2" borderId="43" xfId="0" applyFont="1" applyFill="1" applyBorder="1" applyAlignment="1" applyProtection="1">
      <alignment horizontal="left" vertical="top" wrapText="1" indent="1"/>
      <protection locked="0"/>
    </xf>
    <xf numFmtId="0" fontId="2" fillId="2" borderId="45" xfId="0" applyFont="1" applyFill="1" applyBorder="1" applyAlignment="1" applyProtection="1">
      <alignment horizontal="left" vertical="top" wrapText="1" indent="1"/>
      <protection locked="0"/>
    </xf>
    <xf numFmtId="0" fontId="11" fillId="2" borderId="42" xfId="2" applyFont="1" applyFill="1" applyBorder="1" applyAlignment="1" applyProtection="1">
      <alignment horizontal="left" vertical="top" wrapText="1" indent="1"/>
      <protection locked="0"/>
    </xf>
    <xf numFmtId="0" fontId="2" fillId="0" borderId="37" xfId="0" applyFont="1" applyBorder="1" applyAlignment="1">
      <alignment horizontal="left" vertical="top" wrapText="1" indent="1"/>
    </xf>
    <xf numFmtId="0" fontId="2" fillId="0" borderId="33" xfId="0" applyFont="1" applyBorder="1" applyAlignment="1">
      <alignment horizontal="left" vertical="top" wrapText="1" indent="1"/>
    </xf>
    <xf numFmtId="0" fontId="2" fillId="0" borderId="43" xfId="0" applyFont="1" applyBorder="1" applyAlignment="1">
      <alignment horizontal="left" vertical="top" wrapText="1" indent="1"/>
    </xf>
    <xf numFmtId="0" fontId="2" fillId="0" borderId="39" xfId="0" applyFont="1" applyBorder="1" applyAlignment="1">
      <alignment horizontal="left" vertical="top" wrapText="1" indent="1"/>
    </xf>
    <xf numFmtId="0" fontId="2" fillId="0" borderId="34" xfId="0" applyFont="1" applyBorder="1" applyAlignment="1">
      <alignment horizontal="left" vertical="top" wrapText="1" indent="1"/>
    </xf>
    <xf numFmtId="0" fontId="2" fillId="0" borderId="39" xfId="0" applyFont="1" applyBorder="1" applyAlignment="1">
      <alignment horizontal="center" vertical="top" wrapText="1"/>
    </xf>
    <xf numFmtId="0" fontId="2" fillId="0" borderId="49" xfId="0" applyFont="1" applyBorder="1" applyAlignment="1">
      <alignment horizontal="center" vertical="top" wrapText="1"/>
    </xf>
    <xf numFmtId="0" fontId="2" fillId="0" borderId="34" xfId="0" applyFont="1" applyBorder="1" applyAlignment="1">
      <alignment horizontal="center" vertical="top" wrapText="1"/>
    </xf>
    <xf numFmtId="0" fontId="2" fillId="2" borderId="32" xfId="0" applyFont="1" applyFill="1" applyBorder="1" applyAlignment="1" applyProtection="1">
      <alignment horizontal="left" vertical="center" wrapText="1" indent="1"/>
      <protection locked="0"/>
    </xf>
    <xf numFmtId="169" fontId="2" fillId="2" borderId="32" xfId="0" applyNumberFormat="1" applyFont="1" applyFill="1" applyBorder="1" applyAlignment="1" applyProtection="1">
      <alignment horizontal="left" vertical="center" wrapText="1" indent="1"/>
      <protection locked="0"/>
    </xf>
    <xf numFmtId="167" fontId="9" fillId="2" borderId="58" xfId="0" applyNumberFormat="1" applyFont="1" applyFill="1" applyBorder="1" applyAlignment="1" applyProtection="1">
      <alignment horizontal="center" vertical="top" wrapText="1"/>
      <protection locked="0"/>
    </xf>
    <xf numFmtId="167" fontId="9" fillId="2" borderId="59" xfId="0" applyNumberFormat="1" applyFont="1" applyFill="1" applyBorder="1" applyAlignment="1" applyProtection="1">
      <alignment horizontal="center" vertical="top" wrapText="1"/>
      <protection locked="0"/>
    </xf>
    <xf numFmtId="167" fontId="9" fillId="2" borderId="53" xfId="0" applyNumberFormat="1" applyFont="1" applyFill="1" applyBorder="1" applyAlignment="1" applyProtection="1">
      <alignment horizontal="center" vertical="center" wrapText="1"/>
      <protection locked="0"/>
    </xf>
    <xf numFmtId="167" fontId="9" fillId="2" borderId="54" xfId="0" applyNumberFormat="1" applyFont="1" applyFill="1" applyBorder="1" applyAlignment="1" applyProtection="1">
      <alignment horizontal="center" vertical="center" wrapText="1"/>
      <protection locked="0"/>
    </xf>
    <xf numFmtId="167" fontId="9" fillId="2" borderId="55" xfId="0" applyNumberFormat="1" applyFont="1" applyFill="1" applyBorder="1" applyAlignment="1" applyProtection="1">
      <alignment horizontal="center" vertical="center" wrapText="1"/>
      <protection locked="0"/>
    </xf>
    <xf numFmtId="167" fontId="9" fillId="2" borderId="56" xfId="0" applyNumberFormat="1" applyFont="1" applyFill="1" applyBorder="1" applyAlignment="1" applyProtection="1">
      <alignment horizontal="center" vertical="center" wrapText="1"/>
      <protection locked="0"/>
    </xf>
    <xf numFmtId="167" fontId="9" fillId="2" borderId="57" xfId="0" applyNumberFormat="1" applyFont="1" applyFill="1" applyBorder="1" applyAlignment="1" applyProtection="1">
      <alignment horizontal="center" vertical="center" wrapText="1"/>
      <protection locked="0"/>
    </xf>
    <xf numFmtId="0" fontId="8" fillId="3" borderId="0" xfId="0" applyFont="1" applyFill="1" applyAlignment="1">
      <alignment horizontal="center"/>
    </xf>
    <xf numFmtId="0" fontId="2" fillId="0" borderId="0" xfId="0" applyFont="1" applyAlignment="1">
      <alignment horizontal="left" vertical="center" wrapText="1"/>
    </xf>
    <xf numFmtId="169" fontId="11" fillId="2" borderId="29" xfId="2" applyNumberFormat="1" applyFont="1" applyFill="1" applyBorder="1" applyAlignment="1" applyProtection="1">
      <alignment horizontal="left" vertical="center" wrapText="1" indent="1"/>
      <protection locked="0"/>
    </xf>
    <xf numFmtId="0" fontId="2" fillId="0" borderId="33" xfId="0" applyFont="1" applyBorder="1" applyAlignment="1">
      <alignment horizontal="left" vertical="center" wrapText="1" indent="1"/>
    </xf>
    <xf numFmtId="0" fontId="2" fillId="2" borderId="30" xfId="0" applyFont="1" applyFill="1" applyBorder="1" applyAlignment="1" applyProtection="1">
      <alignment horizontal="left" vertical="center" wrapText="1" indent="1"/>
      <protection locked="0"/>
    </xf>
    <xf numFmtId="0" fontId="2" fillId="0" borderId="34" xfId="0" applyFont="1" applyBorder="1" applyAlignment="1">
      <alignment horizontal="left" vertical="center" wrapText="1" indent="1"/>
    </xf>
    <xf numFmtId="0" fontId="11" fillId="2" borderId="29" xfId="2" applyFont="1" applyFill="1" applyBorder="1" applyAlignment="1" applyProtection="1">
      <alignment horizontal="left" vertical="center" wrapText="1" indent="1"/>
      <protection locked="0"/>
    </xf>
    <xf numFmtId="0" fontId="2" fillId="0" borderId="37" xfId="0" applyFont="1" applyBorder="1" applyAlignment="1">
      <alignment horizontal="left" vertical="center" wrapText="1" indent="1"/>
    </xf>
    <xf numFmtId="169" fontId="2" fillId="2" borderId="30" xfId="0" applyNumberFormat="1" applyFont="1" applyFill="1" applyBorder="1" applyAlignment="1" applyProtection="1">
      <alignment horizontal="left" vertical="center" wrapText="1" indent="1"/>
      <protection locked="0"/>
    </xf>
    <xf numFmtId="0" fontId="2" fillId="0" borderId="38" xfId="0" applyFont="1" applyBorder="1" applyAlignment="1">
      <alignment horizontal="left" vertical="center" wrapText="1" indent="1"/>
    </xf>
    <xf numFmtId="0" fontId="2" fillId="0" borderId="39" xfId="0" applyFont="1" applyBorder="1" applyAlignment="1">
      <alignment horizontal="left" vertical="center" wrapText="1" indent="1"/>
    </xf>
    <xf numFmtId="0" fontId="2" fillId="0" borderId="44" xfId="0" applyFont="1" applyBorder="1" applyAlignment="1">
      <alignment horizontal="left" vertical="top" wrapText="1" indent="1"/>
    </xf>
    <xf numFmtId="0" fontId="2" fillId="2" borderId="46" xfId="0" applyFont="1" applyFill="1" applyBorder="1" applyAlignment="1" applyProtection="1">
      <alignment horizontal="left" vertical="top" wrapText="1" indent="1"/>
      <protection locked="0"/>
    </xf>
    <xf numFmtId="0" fontId="2" fillId="2" borderId="48" xfId="0" applyFont="1" applyFill="1" applyBorder="1" applyAlignment="1" applyProtection="1">
      <alignment horizontal="left" vertical="top" wrapText="1" indent="1"/>
      <protection locked="0"/>
    </xf>
  </cellXfs>
  <cellStyles count="8">
    <cellStyle name="Hipervínculo" xfId="7" builtinId="8"/>
    <cellStyle name="Millares" xfId="3" builtinId="3"/>
    <cellStyle name="Millares [0]" xfId="1" builtinId="6"/>
    <cellStyle name="Moneda [0]" xfId="4" builtinId="7"/>
    <cellStyle name="Moneda 3" xfId="6" xr:uid="{00000000-0005-0000-0000-000004000000}"/>
    <cellStyle name="Normal" xfId="0" builtinId="0"/>
    <cellStyle name="Normal 2 2" xfId="2" xr:uid="{00000000-0005-0000-0000-000006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2</xdr:row>
          <xdr:rowOff>0</xdr:rowOff>
        </xdr:from>
        <xdr:to>
          <xdr:col>7</xdr:col>
          <xdr:colOff>0</xdr:colOff>
          <xdr:row>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171450</xdr:colOff>
      <xdr:row>2</xdr:row>
      <xdr:rowOff>85725</xdr:rowOff>
    </xdr:from>
    <xdr:to>
      <xdr:col>3</xdr:col>
      <xdr:colOff>657225</xdr:colOff>
      <xdr:row>6</xdr:row>
      <xdr:rowOff>220196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552450"/>
          <a:ext cx="39052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12</xdr:col>
      <xdr:colOff>656557</xdr:colOff>
      <xdr:row>75</xdr:row>
      <xdr:rowOff>123824</xdr:rowOff>
    </xdr:to>
    <xdr:pic>
      <xdr:nvPicPr>
        <xdr:cNvPr id="4"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475" y="54263925"/>
          <a:ext cx="21326475" cy="2638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47</xdr:row>
      <xdr:rowOff>171450</xdr:rowOff>
    </xdr:from>
    <xdr:to>
      <xdr:col>8</xdr:col>
      <xdr:colOff>800100</xdr:colOff>
      <xdr:row>61</xdr:row>
      <xdr:rowOff>9525</xdr:rowOff>
    </xdr:to>
    <xdr:pic>
      <xdr:nvPicPr>
        <xdr:cNvPr id="2"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22031325"/>
          <a:ext cx="15001875" cy="237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xdr:row>
      <xdr:rowOff>123825</xdr:rowOff>
    </xdr:from>
    <xdr:to>
      <xdr:col>2</xdr:col>
      <xdr:colOff>2486025</xdr:colOff>
      <xdr:row>4</xdr:row>
      <xdr:rowOff>276225</xdr:rowOff>
    </xdr:to>
    <xdr:pic>
      <xdr:nvPicPr>
        <xdr:cNvPr id="3"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561975"/>
          <a:ext cx="2476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
  <sheetViews>
    <sheetView showGridLines="0" tabSelected="1" topLeftCell="F31" zoomScale="80" zoomScaleNormal="80" workbookViewId="0">
      <selection activeCell="I38" sqref="I38"/>
    </sheetView>
  </sheetViews>
  <sheetFormatPr baseColWidth="10" defaultColWidth="11.42578125" defaultRowHeight="16.5" x14ac:dyDescent="0.2"/>
  <cols>
    <col min="1" max="1" width="5.5703125" style="100" customWidth="1"/>
    <col min="2" max="2" width="22.5703125" style="100" customWidth="1"/>
    <col min="3" max="3" width="28.7109375" style="100" customWidth="1"/>
    <col min="4" max="4" width="20.28515625" style="100" customWidth="1"/>
    <col min="5" max="5" width="39.28515625" style="100" customWidth="1"/>
    <col min="6" max="6" width="16.7109375" style="100" customWidth="1"/>
    <col min="7" max="7" width="35.28515625" style="100" customWidth="1"/>
    <col min="8" max="8" width="15.140625" style="100" customWidth="1"/>
    <col min="9" max="9" width="32.85546875" style="100" customWidth="1"/>
    <col min="10" max="10" width="19.7109375" style="126" customWidth="1"/>
    <col min="11" max="11" width="57.85546875" style="100" bestFit="1" customWidth="1"/>
    <col min="12" max="12" width="21.28515625" style="100" bestFit="1" customWidth="1"/>
    <col min="13" max="13" width="14.85546875" style="101" bestFit="1" customWidth="1"/>
    <col min="14" max="14" width="14" style="101" bestFit="1" customWidth="1"/>
    <col min="15" max="15" width="35.140625" style="100" customWidth="1"/>
    <col min="16" max="16" width="2.7109375" style="100" customWidth="1"/>
    <col min="17" max="16384" width="11.42578125" style="100"/>
  </cols>
  <sheetData>
    <row r="1" spans="1:19" ht="17.25" thickBot="1" x14ac:dyDescent="0.25"/>
    <row r="2" spans="1:19" ht="20.100000000000001" customHeight="1" thickTop="1" x14ac:dyDescent="0.2">
      <c r="A2" s="102"/>
      <c r="B2" s="103"/>
      <c r="C2" s="104"/>
      <c r="D2" s="104"/>
      <c r="E2" s="104"/>
      <c r="F2" s="104"/>
      <c r="G2" s="104"/>
      <c r="H2" s="104"/>
      <c r="I2" s="104"/>
      <c r="J2" s="127"/>
      <c r="K2" s="104"/>
      <c r="L2" s="104"/>
      <c r="M2" s="105"/>
      <c r="N2" s="106"/>
      <c r="O2" s="107" t="s">
        <v>0</v>
      </c>
      <c r="P2" s="108"/>
    </row>
    <row r="3" spans="1:19" ht="20.100000000000001" customHeight="1" x14ac:dyDescent="0.2">
      <c r="A3" s="102"/>
      <c r="B3" s="109"/>
      <c r="C3" s="110"/>
      <c r="D3" s="110"/>
      <c r="E3" s="110"/>
      <c r="F3" s="110"/>
      <c r="G3" s="110"/>
      <c r="H3" s="110"/>
      <c r="I3" s="110"/>
      <c r="J3" s="128"/>
      <c r="K3" s="110"/>
      <c r="L3" s="110"/>
      <c r="M3" s="111"/>
      <c r="N3" s="112"/>
      <c r="O3" s="113" t="s">
        <v>1</v>
      </c>
      <c r="P3" s="114"/>
    </row>
    <row r="4" spans="1:19" x14ac:dyDescent="0.2">
      <c r="A4" s="102"/>
      <c r="B4" s="201" t="s">
        <v>2</v>
      </c>
      <c r="C4" s="202"/>
      <c r="D4" s="202"/>
      <c r="E4" s="202"/>
      <c r="F4" s="202"/>
      <c r="G4" s="202"/>
      <c r="H4" s="202"/>
      <c r="I4" s="202"/>
      <c r="J4" s="202"/>
      <c r="K4" s="202"/>
      <c r="L4" s="202"/>
      <c r="M4" s="202"/>
      <c r="N4" s="202"/>
      <c r="O4" s="202"/>
      <c r="P4" s="203"/>
    </row>
    <row r="5" spans="1:19" ht="31.5" customHeight="1" x14ac:dyDescent="0.2">
      <c r="A5" s="102"/>
      <c r="B5" s="201" t="s">
        <v>3</v>
      </c>
      <c r="C5" s="202"/>
      <c r="D5" s="202"/>
      <c r="E5" s="202"/>
      <c r="F5" s="202"/>
      <c r="G5" s="202"/>
      <c r="H5" s="202"/>
      <c r="I5" s="202"/>
      <c r="J5" s="202"/>
      <c r="K5" s="202"/>
      <c r="L5" s="202"/>
      <c r="M5" s="202"/>
      <c r="N5" s="202"/>
      <c r="O5" s="202"/>
      <c r="P5" s="203"/>
    </row>
    <row r="6" spans="1:19" ht="20.100000000000001" customHeight="1" x14ac:dyDescent="0.2">
      <c r="A6" s="102"/>
      <c r="B6" s="109"/>
      <c r="C6" s="110"/>
      <c r="D6" s="110"/>
      <c r="E6" s="110"/>
      <c r="F6" s="110"/>
      <c r="G6" s="110"/>
      <c r="H6" s="110"/>
      <c r="I6" s="110"/>
      <c r="J6" s="128"/>
      <c r="K6" s="110"/>
      <c r="L6" s="110"/>
      <c r="M6" s="111"/>
      <c r="N6" s="112"/>
      <c r="O6" s="115"/>
      <c r="P6" s="114"/>
    </row>
    <row r="7" spans="1:19" ht="20.100000000000001" customHeight="1" x14ac:dyDescent="0.2">
      <c r="A7" s="102"/>
      <c r="B7" s="109"/>
      <c r="C7" s="110"/>
      <c r="D7" s="110"/>
      <c r="E7" s="110"/>
      <c r="F7" s="110"/>
      <c r="G7" s="110"/>
      <c r="H7" s="110"/>
      <c r="I7" s="110"/>
      <c r="J7" s="128"/>
      <c r="K7" s="110"/>
      <c r="L7" s="110"/>
      <c r="M7" s="111"/>
      <c r="N7" s="112"/>
      <c r="O7" s="115"/>
      <c r="P7" s="114"/>
    </row>
    <row r="8" spans="1:19" ht="20.100000000000001" customHeight="1" x14ac:dyDescent="0.2">
      <c r="A8" s="102"/>
      <c r="B8" s="109"/>
      <c r="C8" s="110"/>
      <c r="D8" s="110"/>
      <c r="E8" s="110"/>
      <c r="F8" s="110"/>
      <c r="G8" s="110"/>
      <c r="H8" s="110"/>
      <c r="I8" s="110"/>
      <c r="J8" s="128"/>
      <c r="K8" s="110"/>
      <c r="L8" s="110"/>
      <c r="M8" s="111"/>
      <c r="N8" s="112"/>
      <c r="O8" s="115"/>
      <c r="P8" s="114"/>
    </row>
    <row r="9" spans="1:19" ht="20.100000000000001" customHeight="1" x14ac:dyDescent="0.2">
      <c r="A9" s="102"/>
      <c r="B9" s="109"/>
      <c r="C9" s="110"/>
      <c r="D9" s="110"/>
      <c r="E9" s="110"/>
      <c r="F9" s="110"/>
      <c r="G9" s="110"/>
      <c r="H9" s="110"/>
      <c r="I9" s="110"/>
      <c r="J9" s="128"/>
      <c r="K9" s="110"/>
      <c r="L9" s="110"/>
      <c r="M9" s="111"/>
      <c r="N9" s="112"/>
      <c r="O9" s="115"/>
      <c r="P9" s="114"/>
    </row>
    <row r="10" spans="1:19" ht="17.25" thickBot="1" x14ac:dyDescent="0.25">
      <c r="A10" s="102"/>
      <c r="B10" s="116"/>
      <c r="P10" s="117"/>
    </row>
    <row r="11" spans="1:19" ht="30" customHeight="1" thickBot="1" x14ac:dyDescent="0.25">
      <c r="A11" s="102"/>
      <c r="B11" s="204" t="s">
        <v>4</v>
      </c>
      <c r="C11" s="205"/>
      <c r="D11" s="205"/>
      <c r="E11" s="206"/>
      <c r="F11" s="206" t="s">
        <v>5</v>
      </c>
      <c r="G11" s="206"/>
      <c r="H11" s="206"/>
      <c r="I11" s="206"/>
      <c r="J11" s="206"/>
      <c r="K11" s="206"/>
      <c r="L11" s="206"/>
      <c r="M11" s="206"/>
      <c r="N11" s="206"/>
      <c r="O11" s="206"/>
      <c r="P11" s="117"/>
      <c r="S11" s="32" t="str">
        <f>LOWER(Z11)</f>
        <v/>
      </c>
    </row>
    <row r="12" spans="1:19" ht="7.5" customHeight="1" x14ac:dyDescent="0.2">
      <c r="A12" s="102"/>
      <c r="B12" s="118"/>
      <c r="C12" s="119"/>
      <c r="D12" s="119"/>
      <c r="E12" s="207"/>
      <c r="F12" s="207"/>
      <c r="G12" s="207"/>
      <c r="H12" s="207"/>
      <c r="I12" s="207"/>
      <c r="J12" s="207"/>
      <c r="K12" s="207"/>
      <c r="L12" s="207"/>
      <c r="M12" s="207"/>
      <c r="N12" s="207"/>
      <c r="O12" s="207"/>
      <c r="P12" s="117"/>
      <c r="S12" s="32" t="str">
        <f>LOWER(Z12)</f>
        <v/>
      </c>
    </row>
    <row r="13" spans="1:19" ht="27.75" customHeight="1" x14ac:dyDescent="0.2">
      <c r="A13" s="102"/>
      <c r="B13" s="185" t="s">
        <v>6</v>
      </c>
      <c r="C13" s="186"/>
      <c r="D13" s="186"/>
      <c r="E13" s="187"/>
      <c r="F13" s="200" t="s">
        <v>7</v>
      </c>
      <c r="G13" s="200"/>
      <c r="H13" s="200"/>
      <c r="I13" s="200"/>
      <c r="J13" s="200"/>
      <c r="K13" s="200"/>
      <c r="L13" s="200"/>
      <c r="M13" s="200"/>
      <c r="N13" s="200"/>
      <c r="O13" s="200"/>
      <c r="P13" s="117"/>
    </row>
    <row r="14" spans="1:19" ht="33.75" customHeight="1" x14ac:dyDescent="0.2">
      <c r="A14" s="102"/>
      <c r="B14" s="185" t="s">
        <v>8</v>
      </c>
      <c r="C14" s="186"/>
      <c r="D14" s="186"/>
      <c r="E14" s="187"/>
      <c r="F14" s="188" t="s">
        <v>9</v>
      </c>
      <c r="G14" s="188"/>
      <c r="H14" s="189" t="s">
        <v>10</v>
      </c>
      <c r="I14" s="189"/>
      <c r="J14" s="190" t="s">
        <v>11</v>
      </c>
      <c r="K14" s="190"/>
      <c r="L14" s="190"/>
      <c r="M14" s="190"/>
      <c r="N14" s="190"/>
      <c r="O14" s="190"/>
      <c r="P14" s="117"/>
    </row>
    <row r="15" spans="1:19" ht="18" customHeight="1" x14ac:dyDescent="0.2">
      <c r="A15" s="102"/>
      <c r="B15" s="120"/>
      <c r="C15" s="121"/>
      <c r="D15" s="121"/>
      <c r="F15" s="191"/>
      <c r="G15" s="191"/>
      <c r="H15" s="191"/>
      <c r="I15" s="191"/>
      <c r="J15" s="191"/>
      <c r="K15" s="191"/>
      <c r="L15" s="191"/>
      <c r="M15" s="191"/>
      <c r="N15" s="191"/>
      <c r="O15" s="191"/>
      <c r="P15" s="117"/>
    </row>
    <row r="16" spans="1:19" ht="12" customHeight="1" thickBot="1" x14ac:dyDescent="0.25">
      <c r="A16" s="102"/>
      <c r="B16" s="122"/>
      <c r="C16" s="123"/>
      <c r="D16" s="123"/>
      <c r="E16" s="123"/>
      <c r="F16" s="123"/>
      <c r="G16" s="123"/>
      <c r="H16" s="123"/>
      <c r="I16" s="123"/>
      <c r="J16" s="129"/>
      <c r="K16" s="123"/>
      <c r="L16" s="123"/>
      <c r="M16" s="124"/>
      <c r="N16" s="124"/>
      <c r="O16" s="123"/>
      <c r="P16" s="117"/>
    </row>
    <row r="17" spans="1:18" ht="24.75" customHeight="1" thickTop="1" x14ac:dyDescent="0.2">
      <c r="A17" s="102"/>
      <c r="B17" s="192" t="s">
        <v>12</v>
      </c>
      <c r="C17" s="193" t="s">
        <v>13</v>
      </c>
      <c r="D17" s="193" t="s">
        <v>14</v>
      </c>
      <c r="E17" s="193" t="s">
        <v>15</v>
      </c>
      <c r="F17" s="193" t="s">
        <v>16</v>
      </c>
      <c r="G17" s="193" t="s">
        <v>17</v>
      </c>
      <c r="H17" s="193" t="s">
        <v>18</v>
      </c>
      <c r="I17" s="182" t="s">
        <v>19</v>
      </c>
      <c r="J17" s="196" t="s">
        <v>20</v>
      </c>
      <c r="K17" s="199" t="s">
        <v>21</v>
      </c>
      <c r="L17" s="199"/>
      <c r="M17" s="199"/>
      <c r="N17" s="199"/>
      <c r="O17" s="182" t="s">
        <v>22</v>
      </c>
      <c r="P17" s="117"/>
    </row>
    <row r="18" spans="1:18" ht="33" x14ac:dyDescent="0.2">
      <c r="A18" s="102"/>
      <c r="B18" s="169"/>
      <c r="C18" s="183"/>
      <c r="D18" s="183"/>
      <c r="E18" s="183"/>
      <c r="F18" s="183"/>
      <c r="G18" s="194"/>
      <c r="H18" s="183"/>
      <c r="I18" s="183"/>
      <c r="J18" s="197"/>
      <c r="K18" s="62" t="s">
        <v>23</v>
      </c>
      <c r="L18" s="62" t="s">
        <v>24</v>
      </c>
      <c r="M18" s="63" t="s">
        <v>25</v>
      </c>
      <c r="N18" s="63" t="s">
        <v>26</v>
      </c>
      <c r="O18" s="183"/>
      <c r="P18" s="117"/>
    </row>
    <row r="19" spans="1:18" ht="33" customHeight="1" x14ac:dyDescent="0.2">
      <c r="A19" s="102"/>
      <c r="B19" s="176"/>
      <c r="C19" s="184"/>
      <c r="D19" s="184"/>
      <c r="E19" s="184"/>
      <c r="F19" s="184"/>
      <c r="G19" s="195"/>
      <c r="H19" s="195"/>
      <c r="I19" s="184"/>
      <c r="J19" s="198"/>
      <c r="K19" s="64"/>
      <c r="L19" s="64"/>
      <c r="M19" s="65"/>
      <c r="N19" s="65"/>
      <c r="O19" s="184"/>
      <c r="P19" s="117"/>
    </row>
    <row r="20" spans="1:18" ht="16.5" customHeight="1" x14ac:dyDescent="0.2">
      <c r="B20" s="66"/>
      <c r="C20" s="8"/>
      <c r="D20" s="8"/>
      <c r="E20" s="67"/>
      <c r="F20" s="67"/>
      <c r="G20" s="8"/>
      <c r="H20" s="68"/>
      <c r="I20" s="69"/>
      <c r="J20" s="130"/>
      <c r="K20" s="8"/>
      <c r="L20" s="8"/>
      <c r="M20" s="24"/>
      <c r="N20" s="24"/>
      <c r="O20" s="70"/>
      <c r="P20" s="117"/>
    </row>
    <row r="21" spans="1:18" ht="66" x14ac:dyDescent="0.2">
      <c r="B21" s="168" t="s">
        <v>27</v>
      </c>
      <c r="C21" s="170" t="s">
        <v>28</v>
      </c>
      <c r="D21" s="167">
        <v>2016080010081</v>
      </c>
      <c r="E21" s="71" t="s">
        <v>29</v>
      </c>
      <c r="F21" s="72" t="s">
        <v>30</v>
      </c>
      <c r="G21" s="71" t="s">
        <v>31</v>
      </c>
      <c r="H21" s="73" t="s">
        <v>32</v>
      </c>
      <c r="I21" s="20">
        <f t="shared" ref="I21:I26" si="0">L21*J21</f>
        <v>436422340.44</v>
      </c>
      <c r="J21" s="131">
        <v>1</v>
      </c>
      <c r="K21" s="71" t="s">
        <v>29</v>
      </c>
      <c r="L21" s="77">
        <v>436422340.44</v>
      </c>
      <c r="M21" s="74">
        <v>43258</v>
      </c>
      <c r="N21" s="74">
        <v>43580</v>
      </c>
      <c r="O21" s="73"/>
      <c r="P21" s="117"/>
    </row>
    <row r="22" spans="1:18" ht="49.5" x14ac:dyDescent="0.2">
      <c r="B22" s="169"/>
      <c r="C22" s="171"/>
      <c r="D22" s="173"/>
      <c r="E22" s="71" t="s">
        <v>33</v>
      </c>
      <c r="F22" s="72" t="s">
        <v>34</v>
      </c>
      <c r="G22" s="71" t="s">
        <v>31</v>
      </c>
      <c r="H22" s="73" t="s">
        <v>32</v>
      </c>
      <c r="I22" s="20">
        <f t="shared" si="0"/>
        <v>670863546</v>
      </c>
      <c r="J22" s="131">
        <v>1</v>
      </c>
      <c r="K22" s="71" t="s">
        <v>33</v>
      </c>
      <c r="L22" s="77">
        <v>670863546</v>
      </c>
      <c r="M22" s="74">
        <v>43354</v>
      </c>
      <c r="N22" s="74">
        <v>43555</v>
      </c>
      <c r="O22" s="73"/>
      <c r="P22" s="117"/>
    </row>
    <row r="23" spans="1:18" ht="49.5" x14ac:dyDescent="0.2">
      <c r="B23" s="169"/>
      <c r="C23" s="171"/>
      <c r="D23" s="173"/>
      <c r="E23" s="71" t="s">
        <v>35</v>
      </c>
      <c r="F23" s="72" t="s">
        <v>36</v>
      </c>
      <c r="G23" s="71" t="s">
        <v>31</v>
      </c>
      <c r="H23" s="73" t="s">
        <v>32</v>
      </c>
      <c r="I23" s="20">
        <f t="shared" si="0"/>
        <v>684728476.40133333</v>
      </c>
      <c r="J23" s="131">
        <v>1</v>
      </c>
      <c r="K23" s="71" t="s">
        <v>35</v>
      </c>
      <c r="L23" s="77">
        <v>684728476.40133333</v>
      </c>
      <c r="M23" s="74">
        <v>43383</v>
      </c>
      <c r="N23" s="74">
        <v>43567</v>
      </c>
      <c r="O23" s="73"/>
      <c r="P23" s="117"/>
    </row>
    <row r="24" spans="1:18" ht="49.5" x14ac:dyDescent="0.2">
      <c r="B24" s="169"/>
      <c r="C24" s="171"/>
      <c r="D24" s="173"/>
      <c r="E24" s="71" t="s">
        <v>37</v>
      </c>
      <c r="F24" s="72" t="s">
        <v>38</v>
      </c>
      <c r="G24" s="71" t="s">
        <v>31</v>
      </c>
      <c r="H24" s="73" t="s">
        <v>32</v>
      </c>
      <c r="I24" s="20">
        <f t="shared" si="0"/>
        <v>947835159.65799999</v>
      </c>
      <c r="J24" s="131">
        <v>1</v>
      </c>
      <c r="K24" s="71" t="s">
        <v>37</v>
      </c>
      <c r="L24" s="77">
        <v>947835159.65799999</v>
      </c>
      <c r="M24" s="74">
        <v>43374</v>
      </c>
      <c r="N24" s="74">
        <v>43605</v>
      </c>
      <c r="O24" s="73"/>
      <c r="P24" s="117"/>
    </row>
    <row r="25" spans="1:18" ht="66" x14ac:dyDescent="0.2">
      <c r="B25" s="169"/>
      <c r="C25" s="171"/>
      <c r="D25" s="173"/>
      <c r="E25" s="71" t="s">
        <v>238</v>
      </c>
      <c r="F25" s="72" t="s">
        <v>239</v>
      </c>
      <c r="G25" s="71" t="s">
        <v>31</v>
      </c>
      <c r="H25" s="73" t="s">
        <v>32</v>
      </c>
      <c r="I25" s="20">
        <f t="shared" si="0"/>
        <v>747127309.55075645</v>
      </c>
      <c r="J25" s="131">
        <v>1</v>
      </c>
      <c r="K25" s="23" t="s">
        <v>264</v>
      </c>
      <c r="L25" s="77">
        <v>747127309.55075645</v>
      </c>
      <c r="M25" s="74">
        <v>43563</v>
      </c>
      <c r="N25" s="74">
        <v>43654</v>
      </c>
      <c r="O25" s="73"/>
      <c r="P25" s="117"/>
      <c r="R25" s="71"/>
    </row>
    <row r="26" spans="1:18" ht="49.5" x14ac:dyDescent="0.2">
      <c r="B26" s="169"/>
      <c r="C26" s="171"/>
      <c r="D26" s="173"/>
      <c r="E26" s="71" t="s">
        <v>240</v>
      </c>
      <c r="F26" s="72" t="s">
        <v>241</v>
      </c>
      <c r="G26" s="71" t="s">
        <v>31</v>
      </c>
      <c r="H26" s="73" t="s">
        <v>32</v>
      </c>
      <c r="I26" s="20">
        <f t="shared" si="0"/>
        <v>168306508.5</v>
      </c>
      <c r="J26" s="131">
        <v>0.65</v>
      </c>
      <c r="K26" s="23" t="s">
        <v>265</v>
      </c>
      <c r="L26" s="77">
        <v>258933090</v>
      </c>
      <c r="M26" s="74">
        <v>43613</v>
      </c>
      <c r="N26" s="74"/>
      <c r="O26" s="73"/>
      <c r="P26" s="117"/>
      <c r="R26" s="71"/>
    </row>
    <row r="27" spans="1:18" ht="49.5" x14ac:dyDescent="0.2">
      <c r="B27" s="169"/>
      <c r="C27" s="171"/>
      <c r="D27" s="173"/>
      <c r="E27" s="71" t="s">
        <v>39</v>
      </c>
      <c r="F27" s="72" t="s">
        <v>40</v>
      </c>
      <c r="G27" s="71" t="s">
        <v>31</v>
      </c>
      <c r="H27" s="73" t="s">
        <v>32</v>
      </c>
      <c r="I27" s="20">
        <f t="shared" ref="I27:I29" si="1">L27*J27</f>
        <v>653832495</v>
      </c>
      <c r="J27" s="131">
        <v>1</v>
      </c>
      <c r="K27" s="71" t="s">
        <v>39</v>
      </c>
      <c r="L27" s="77">
        <v>653832495</v>
      </c>
      <c r="M27" s="74">
        <v>43448</v>
      </c>
      <c r="N27" s="74">
        <v>43656</v>
      </c>
      <c r="O27" s="73"/>
      <c r="P27" s="117"/>
    </row>
    <row r="28" spans="1:18" ht="49.5" x14ac:dyDescent="0.2">
      <c r="B28" s="169"/>
      <c r="C28" s="171"/>
      <c r="D28" s="173"/>
      <c r="E28" s="71" t="s">
        <v>242</v>
      </c>
      <c r="F28" s="72" t="s">
        <v>243</v>
      </c>
      <c r="G28" s="71" t="s">
        <v>31</v>
      </c>
      <c r="H28" s="73" t="s">
        <v>32</v>
      </c>
      <c r="I28" s="20">
        <f t="shared" si="1"/>
        <v>168306508.5</v>
      </c>
      <c r="J28" s="131">
        <v>0.65</v>
      </c>
      <c r="K28" s="23" t="s">
        <v>266</v>
      </c>
      <c r="L28" s="77">
        <v>258933090</v>
      </c>
      <c r="M28" s="74">
        <v>43592</v>
      </c>
      <c r="N28" s="74"/>
      <c r="O28" s="73"/>
      <c r="P28" s="117"/>
    </row>
    <row r="29" spans="1:18" ht="66" x14ac:dyDescent="0.2">
      <c r="B29" s="169"/>
      <c r="C29" s="171"/>
      <c r="D29" s="173"/>
      <c r="E29" s="75" t="s">
        <v>244</v>
      </c>
      <c r="F29" s="72" t="s">
        <v>245</v>
      </c>
      <c r="G29" s="75" t="s">
        <v>41</v>
      </c>
      <c r="H29" s="73" t="s">
        <v>32</v>
      </c>
      <c r="I29" s="20">
        <f t="shared" si="1"/>
        <v>380934893.49000001</v>
      </c>
      <c r="J29" s="131">
        <v>0.71</v>
      </c>
      <c r="K29" s="23" t="s">
        <v>267</v>
      </c>
      <c r="L29" s="77">
        <v>536528019</v>
      </c>
      <c r="M29" s="74">
        <v>43613</v>
      </c>
      <c r="N29" s="74"/>
      <c r="O29" s="73"/>
      <c r="P29" s="117"/>
    </row>
    <row r="30" spans="1:18" ht="66" x14ac:dyDescent="0.2">
      <c r="B30" s="169"/>
      <c r="C30" s="171"/>
      <c r="D30" s="173"/>
      <c r="E30" s="75" t="s">
        <v>42</v>
      </c>
      <c r="F30" s="76" t="s">
        <v>43</v>
      </c>
      <c r="G30" s="75" t="s">
        <v>44</v>
      </c>
      <c r="H30" s="73" t="s">
        <v>32</v>
      </c>
      <c r="I30" s="21">
        <v>180105</v>
      </c>
      <c r="J30" s="132">
        <v>0.87</v>
      </c>
      <c r="K30" s="75" t="s">
        <v>42</v>
      </c>
      <c r="L30" s="77">
        <v>31196711457</v>
      </c>
      <c r="M30" s="78">
        <v>42828</v>
      </c>
      <c r="N30" s="79">
        <v>43829</v>
      </c>
      <c r="O30" s="73"/>
      <c r="P30" s="117"/>
    </row>
    <row r="31" spans="1:18" ht="66" x14ac:dyDescent="0.2">
      <c r="B31" s="169"/>
      <c r="C31" s="171"/>
      <c r="D31" s="173"/>
      <c r="E31" s="75" t="s">
        <v>45</v>
      </c>
      <c r="F31" s="80" t="s">
        <v>46</v>
      </c>
      <c r="G31" s="75" t="s">
        <v>41</v>
      </c>
      <c r="H31" s="73" t="s">
        <v>32</v>
      </c>
      <c r="I31" s="81">
        <v>200171</v>
      </c>
      <c r="J31" s="132">
        <v>0.71519999999999995</v>
      </c>
      <c r="K31" s="75" t="s">
        <v>45</v>
      </c>
      <c r="L31" s="77">
        <v>56978814090</v>
      </c>
      <c r="M31" s="82">
        <v>43164</v>
      </c>
      <c r="N31" s="82">
        <v>44017</v>
      </c>
      <c r="O31" s="73"/>
      <c r="P31" s="117"/>
    </row>
    <row r="32" spans="1:18" ht="66" x14ac:dyDescent="0.2">
      <c r="B32" s="175" t="s">
        <v>47</v>
      </c>
      <c r="C32" s="171"/>
      <c r="D32" s="173"/>
      <c r="E32" s="75" t="s">
        <v>48</v>
      </c>
      <c r="F32" s="80" t="s">
        <v>49</v>
      </c>
      <c r="G32" s="75" t="s">
        <v>41</v>
      </c>
      <c r="H32" s="73" t="s">
        <v>32</v>
      </c>
      <c r="I32" s="21">
        <v>25898</v>
      </c>
      <c r="J32" s="132">
        <v>0.95</v>
      </c>
      <c r="K32" s="75" t="s">
        <v>48</v>
      </c>
      <c r="L32" s="77">
        <v>7975988604</v>
      </c>
      <c r="M32" s="78">
        <v>42887</v>
      </c>
      <c r="N32" s="79">
        <v>43829</v>
      </c>
      <c r="O32" s="73"/>
      <c r="P32" s="117"/>
    </row>
    <row r="33" spans="2:16" ht="66" x14ac:dyDescent="0.2">
      <c r="B33" s="169"/>
      <c r="C33" s="171"/>
      <c r="D33" s="173"/>
      <c r="E33" s="72" t="s">
        <v>50</v>
      </c>
      <c r="F33" s="72" t="s">
        <v>51</v>
      </c>
      <c r="G33" s="75" t="s">
        <v>52</v>
      </c>
      <c r="H33" s="83" t="s">
        <v>32</v>
      </c>
      <c r="I33" s="22">
        <v>149</v>
      </c>
      <c r="J33" s="133">
        <v>1</v>
      </c>
      <c r="K33" s="23" t="s">
        <v>235</v>
      </c>
      <c r="L33" s="83"/>
      <c r="M33" s="84"/>
      <c r="N33" s="84"/>
      <c r="O33" s="83"/>
      <c r="P33" s="117"/>
    </row>
    <row r="34" spans="2:16" ht="66" x14ac:dyDescent="0.2">
      <c r="B34" s="176"/>
      <c r="C34" s="172"/>
      <c r="D34" s="174"/>
      <c r="E34" s="72" t="s">
        <v>53</v>
      </c>
      <c r="F34" s="75" t="s">
        <v>237</v>
      </c>
      <c r="G34" s="75" t="s">
        <v>54</v>
      </c>
      <c r="H34" s="83" t="s">
        <v>32</v>
      </c>
      <c r="I34" s="22">
        <v>61</v>
      </c>
      <c r="J34" s="133">
        <v>1.1399999999999999</v>
      </c>
      <c r="K34" s="23" t="s">
        <v>236</v>
      </c>
      <c r="L34" s="83"/>
      <c r="M34" s="84"/>
      <c r="N34" s="84"/>
      <c r="O34" s="83"/>
      <c r="P34" s="117"/>
    </row>
    <row r="35" spans="2:16" ht="16.5" customHeight="1" x14ac:dyDescent="0.2">
      <c r="B35" s="85"/>
      <c r="C35" s="86"/>
      <c r="D35" s="8"/>
      <c r="E35" s="8"/>
      <c r="F35" s="8"/>
      <c r="G35" s="8"/>
      <c r="H35" s="8"/>
      <c r="I35" s="8"/>
      <c r="J35" s="130"/>
      <c r="K35" s="8"/>
      <c r="L35" s="8"/>
      <c r="M35" s="24"/>
      <c r="N35" s="24"/>
      <c r="O35" s="8"/>
      <c r="P35" s="117"/>
    </row>
    <row r="36" spans="2:16" ht="61.9" customHeight="1" x14ac:dyDescent="0.2">
      <c r="B36" s="177" t="s">
        <v>55</v>
      </c>
      <c r="C36" s="180" t="s">
        <v>56</v>
      </c>
      <c r="D36" s="181"/>
      <c r="E36" s="144" t="s">
        <v>286</v>
      </c>
      <c r="F36" s="145">
        <f>100000-33000</f>
        <v>67000</v>
      </c>
      <c r="G36" s="146" t="s">
        <v>287</v>
      </c>
      <c r="H36" s="83" t="s">
        <v>32</v>
      </c>
      <c r="I36" s="146" t="s">
        <v>288</v>
      </c>
      <c r="J36" s="150">
        <f>23218/67000</f>
        <v>0.34653731343283584</v>
      </c>
      <c r="K36" s="147" t="s">
        <v>289</v>
      </c>
      <c r="L36" s="148">
        <v>13218453617</v>
      </c>
      <c r="M36" s="84">
        <v>43524</v>
      </c>
      <c r="N36" s="84">
        <v>43830</v>
      </c>
      <c r="O36" s="146" t="s">
        <v>290</v>
      </c>
      <c r="P36" s="117"/>
    </row>
    <row r="37" spans="2:16" ht="78.75" customHeight="1" x14ac:dyDescent="0.2">
      <c r="B37" s="178"/>
      <c r="C37" s="180"/>
      <c r="D37" s="181"/>
      <c r="E37" s="153" t="s">
        <v>57</v>
      </c>
      <c r="F37" s="155" t="s">
        <v>58</v>
      </c>
      <c r="G37" s="146" t="s">
        <v>291</v>
      </c>
      <c r="H37" s="83" t="s">
        <v>32</v>
      </c>
      <c r="I37" s="146" t="s">
        <v>292</v>
      </c>
      <c r="J37" s="151">
        <v>0.33</v>
      </c>
      <c r="K37" s="146" t="s">
        <v>291</v>
      </c>
      <c r="L37" s="152">
        <v>6000000000</v>
      </c>
      <c r="M37" s="84">
        <v>43525</v>
      </c>
      <c r="N37" s="84">
        <v>43830</v>
      </c>
      <c r="O37" s="146"/>
      <c r="P37" s="117"/>
    </row>
    <row r="38" spans="2:16" ht="49.5" x14ac:dyDescent="0.2">
      <c r="B38" s="178"/>
      <c r="C38" s="180"/>
      <c r="D38" s="181"/>
      <c r="E38" s="154"/>
      <c r="F38" s="156"/>
      <c r="G38" s="142" t="s">
        <v>31</v>
      </c>
      <c r="H38" s="83" t="s">
        <v>32</v>
      </c>
      <c r="I38" s="83"/>
      <c r="J38" s="134"/>
      <c r="K38" s="83"/>
      <c r="L38" s="83"/>
      <c r="M38" s="84"/>
      <c r="N38" s="84"/>
      <c r="O38" s="142"/>
      <c r="P38" s="117"/>
    </row>
    <row r="39" spans="2:16" ht="49.5" x14ac:dyDescent="0.2">
      <c r="B39" s="179"/>
      <c r="C39" s="180"/>
      <c r="D39" s="181"/>
      <c r="E39" s="149" t="s">
        <v>59</v>
      </c>
      <c r="F39" s="143" t="s">
        <v>60</v>
      </c>
      <c r="G39" s="142" t="s">
        <v>31</v>
      </c>
      <c r="H39" s="83" t="s">
        <v>32</v>
      </c>
      <c r="I39" s="83" t="s">
        <v>263</v>
      </c>
      <c r="J39" s="134">
        <v>0.5</v>
      </c>
      <c r="K39" s="143" t="s">
        <v>282</v>
      </c>
      <c r="L39" s="83"/>
      <c r="M39" s="84"/>
      <c r="N39" s="84"/>
      <c r="O39" s="83"/>
      <c r="P39" s="117"/>
    </row>
    <row r="40" spans="2:16" ht="18" customHeight="1" x14ac:dyDescent="0.2">
      <c r="B40" s="85"/>
      <c r="C40" s="86"/>
      <c r="D40" s="8"/>
      <c r="E40" s="8"/>
      <c r="F40" s="8"/>
      <c r="G40" s="8"/>
      <c r="H40" s="8"/>
      <c r="I40" s="8"/>
      <c r="J40" s="130"/>
      <c r="K40" s="8"/>
      <c r="L40" s="8"/>
      <c r="M40" s="24"/>
      <c r="N40" s="24"/>
      <c r="O40" s="8"/>
      <c r="P40" s="117"/>
    </row>
    <row r="41" spans="2:16" ht="66" x14ac:dyDescent="0.2">
      <c r="B41" s="162" t="s">
        <v>61</v>
      </c>
      <c r="C41" s="163" t="s">
        <v>62</v>
      </c>
      <c r="D41" s="164"/>
      <c r="E41" s="75" t="s">
        <v>63</v>
      </c>
      <c r="F41" s="72" t="s">
        <v>64</v>
      </c>
      <c r="G41" s="75" t="s">
        <v>31</v>
      </c>
      <c r="H41" s="83" t="s">
        <v>32</v>
      </c>
      <c r="I41" s="87">
        <v>103</v>
      </c>
      <c r="J41" s="135">
        <v>0</v>
      </c>
      <c r="K41" s="23" t="s">
        <v>268</v>
      </c>
      <c r="L41" s="88">
        <v>19301025789</v>
      </c>
      <c r="M41" s="89">
        <v>40567</v>
      </c>
      <c r="N41" s="78"/>
      <c r="O41" s="87" t="s">
        <v>208</v>
      </c>
      <c r="P41" s="117"/>
    </row>
    <row r="42" spans="2:16" ht="66" x14ac:dyDescent="0.2">
      <c r="B42" s="162"/>
      <c r="C42" s="163"/>
      <c r="D42" s="164"/>
      <c r="E42" s="71" t="s">
        <v>65</v>
      </c>
      <c r="F42" s="90" t="s">
        <v>66</v>
      </c>
      <c r="G42" s="71" t="s">
        <v>31</v>
      </c>
      <c r="H42" s="83" t="s">
        <v>32</v>
      </c>
      <c r="I42" s="23" t="s">
        <v>251</v>
      </c>
      <c r="J42" s="136">
        <v>0.94299999999999995</v>
      </c>
      <c r="K42" s="23" t="s">
        <v>269</v>
      </c>
      <c r="L42" s="91">
        <v>124700881244.69</v>
      </c>
      <c r="M42" s="92">
        <v>42695</v>
      </c>
      <c r="N42" s="92">
        <v>43647</v>
      </c>
      <c r="O42" s="22"/>
      <c r="P42" s="117"/>
    </row>
    <row r="43" spans="2:16" ht="49.5" x14ac:dyDescent="0.2">
      <c r="B43" s="162"/>
      <c r="C43" s="163"/>
      <c r="D43" s="164"/>
      <c r="E43" s="75" t="s">
        <v>67</v>
      </c>
      <c r="F43" s="71" t="s">
        <v>68</v>
      </c>
      <c r="G43" s="75" t="s">
        <v>31</v>
      </c>
      <c r="H43" s="83" t="s">
        <v>32</v>
      </c>
      <c r="I43" s="23" t="s">
        <v>252</v>
      </c>
      <c r="J43" s="136">
        <v>0.77669999999999995</v>
      </c>
      <c r="K43" s="23" t="s">
        <v>270</v>
      </c>
      <c r="L43" s="91">
        <v>83887287285</v>
      </c>
      <c r="M43" s="92">
        <v>42766</v>
      </c>
      <c r="N43" s="92">
        <v>43678</v>
      </c>
      <c r="O43" s="22"/>
      <c r="P43" s="117"/>
    </row>
    <row r="44" spans="2:16" ht="66" x14ac:dyDescent="0.2">
      <c r="B44" s="162"/>
      <c r="C44" s="163"/>
      <c r="D44" s="164"/>
      <c r="E44" s="75" t="s">
        <v>69</v>
      </c>
      <c r="F44" s="72"/>
      <c r="G44" s="75" t="s">
        <v>31</v>
      </c>
      <c r="H44" s="83" t="s">
        <v>32</v>
      </c>
      <c r="I44" s="23" t="s">
        <v>253</v>
      </c>
      <c r="J44" s="136">
        <v>0.98599999999999999</v>
      </c>
      <c r="K44" s="23" t="s">
        <v>271</v>
      </c>
      <c r="L44" s="91">
        <v>105629825640</v>
      </c>
      <c r="M44" s="93">
        <v>42737</v>
      </c>
      <c r="N44" s="92">
        <v>43617</v>
      </c>
      <c r="O44" s="23" t="s">
        <v>254</v>
      </c>
      <c r="P44" s="117"/>
    </row>
    <row r="45" spans="2:16" ht="82.5" x14ac:dyDescent="0.2">
      <c r="B45" s="162"/>
      <c r="C45" s="163"/>
      <c r="D45" s="164"/>
      <c r="E45" s="71" t="s">
        <v>70</v>
      </c>
      <c r="F45" s="72" t="s">
        <v>71</v>
      </c>
      <c r="G45" s="71" t="s">
        <v>31</v>
      </c>
      <c r="H45" s="83" t="s">
        <v>32</v>
      </c>
      <c r="I45" s="23" t="s">
        <v>255</v>
      </c>
      <c r="J45" s="136">
        <v>0.96020000000000005</v>
      </c>
      <c r="K45" s="23" t="s">
        <v>272</v>
      </c>
      <c r="L45" s="91">
        <v>87355066338</v>
      </c>
      <c r="M45" s="92">
        <v>42800</v>
      </c>
      <c r="N45" s="92">
        <v>43678</v>
      </c>
      <c r="O45" s="23" t="s">
        <v>256</v>
      </c>
      <c r="P45" s="117"/>
    </row>
    <row r="46" spans="2:16" ht="82.5" x14ac:dyDescent="0.2">
      <c r="B46" s="162"/>
      <c r="C46" s="163"/>
      <c r="D46" s="164"/>
      <c r="E46" s="75" t="s">
        <v>72</v>
      </c>
      <c r="F46" s="72" t="s">
        <v>73</v>
      </c>
      <c r="G46" s="75" t="s">
        <v>31</v>
      </c>
      <c r="H46" s="83" t="s">
        <v>32</v>
      </c>
      <c r="I46" s="23" t="s">
        <v>257</v>
      </c>
      <c r="J46" s="136">
        <v>0.85199999999999998</v>
      </c>
      <c r="K46" s="23" t="s">
        <v>273</v>
      </c>
      <c r="L46" s="91">
        <v>123004386348</v>
      </c>
      <c r="M46" s="92">
        <v>42751</v>
      </c>
      <c r="N46" s="92">
        <v>43647</v>
      </c>
      <c r="O46" s="23" t="s">
        <v>254</v>
      </c>
      <c r="P46" s="117"/>
    </row>
    <row r="47" spans="2:16" ht="66" x14ac:dyDescent="0.2">
      <c r="B47" s="162"/>
      <c r="C47" s="163"/>
      <c r="D47" s="164"/>
      <c r="E47" s="75" t="s">
        <v>74</v>
      </c>
      <c r="F47" s="72"/>
      <c r="G47" s="75" t="s">
        <v>31</v>
      </c>
      <c r="H47" s="83" t="s">
        <v>32</v>
      </c>
      <c r="I47" s="23" t="s">
        <v>209</v>
      </c>
      <c r="J47" s="137">
        <v>0.999</v>
      </c>
      <c r="K47" s="23" t="s">
        <v>274</v>
      </c>
      <c r="L47" s="91">
        <v>67566912909</v>
      </c>
      <c r="M47" s="92">
        <v>42823</v>
      </c>
      <c r="N47" s="92">
        <v>43556</v>
      </c>
      <c r="O47" s="23" t="s">
        <v>254</v>
      </c>
      <c r="P47" s="117"/>
    </row>
    <row r="48" spans="2:16" x14ac:dyDescent="0.2">
      <c r="B48" s="85"/>
      <c r="C48" s="86"/>
      <c r="D48" s="8"/>
      <c r="E48" s="8"/>
      <c r="F48" s="8"/>
      <c r="G48" s="8"/>
      <c r="H48" s="8"/>
      <c r="I48" s="8"/>
      <c r="J48" s="130"/>
      <c r="K48" s="8"/>
      <c r="L48" s="8"/>
      <c r="M48" s="24"/>
      <c r="N48" s="24"/>
      <c r="O48" s="8"/>
      <c r="P48" s="117"/>
    </row>
    <row r="49" spans="2:16" ht="82.5" x14ac:dyDescent="0.2">
      <c r="B49" s="157" t="s">
        <v>75</v>
      </c>
      <c r="C49" s="163" t="s">
        <v>76</v>
      </c>
      <c r="D49" s="164"/>
      <c r="E49" s="75" t="s">
        <v>77</v>
      </c>
      <c r="F49" s="72" t="s">
        <v>78</v>
      </c>
      <c r="G49" s="75" t="s">
        <v>79</v>
      </c>
      <c r="H49" s="83" t="s">
        <v>32</v>
      </c>
      <c r="I49" s="23" t="s">
        <v>210</v>
      </c>
      <c r="J49" s="136">
        <v>0.99</v>
      </c>
      <c r="K49" s="23" t="s">
        <v>275</v>
      </c>
      <c r="L49" s="125">
        <v>45603807268</v>
      </c>
      <c r="M49" s="93">
        <v>43070</v>
      </c>
      <c r="N49" s="93">
        <v>43647</v>
      </c>
      <c r="O49" s="22"/>
      <c r="P49" s="117"/>
    </row>
    <row r="50" spans="2:16" ht="99" x14ac:dyDescent="0.2">
      <c r="B50" s="157"/>
      <c r="C50" s="163"/>
      <c r="D50" s="164"/>
      <c r="E50" s="95" t="s">
        <v>80</v>
      </c>
      <c r="F50" s="96" t="s">
        <v>81</v>
      </c>
      <c r="G50" s="75" t="s">
        <v>79</v>
      </c>
      <c r="H50" s="83" t="s">
        <v>32</v>
      </c>
      <c r="I50" s="23" t="s">
        <v>258</v>
      </c>
      <c r="J50" s="132">
        <v>0.29360000000000003</v>
      </c>
      <c r="K50" s="23" t="s">
        <v>276</v>
      </c>
      <c r="L50" s="125">
        <v>90509645936</v>
      </c>
      <c r="M50" s="93">
        <v>43132</v>
      </c>
      <c r="N50" s="93">
        <v>43678</v>
      </c>
      <c r="O50" s="97"/>
    </row>
    <row r="51" spans="2:16" ht="82.5" x14ac:dyDescent="0.2">
      <c r="B51" s="157"/>
      <c r="C51" s="163"/>
      <c r="D51" s="164"/>
      <c r="E51" s="95" t="s">
        <v>82</v>
      </c>
      <c r="F51" s="98" t="s">
        <v>83</v>
      </c>
      <c r="G51" s="75" t="s">
        <v>79</v>
      </c>
      <c r="H51" s="83" t="s">
        <v>32</v>
      </c>
      <c r="I51" s="23" t="s">
        <v>259</v>
      </c>
      <c r="J51" s="136">
        <v>0.31</v>
      </c>
      <c r="K51" s="23" t="s">
        <v>277</v>
      </c>
      <c r="L51" s="125">
        <v>70268805468</v>
      </c>
      <c r="M51" s="93">
        <v>43215</v>
      </c>
      <c r="N51" s="82">
        <v>43800</v>
      </c>
      <c r="O51" s="99"/>
    </row>
    <row r="52" spans="2:16" ht="82.5" x14ac:dyDescent="0.2">
      <c r="B52" s="157"/>
      <c r="C52" s="163"/>
      <c r="D52" s="164"/>
      <c r="E52" s="95" t="s">
        <v>84</v>
      </c>
      <c r="F52" s="98" t="s">
        <v>85</v>
      </c>
      <c r="G52" s="75" t="s">
        <v>79</v>
      </c>
      <c r="H52" s="83" t="s">
        <v>32</v>
      </c>
      <c r="I52" s="23" t="s">
        <v>260</v>
      </c>
      <c r="J52" s="136">
        <v>0.24</v>
      </c>
      <c r="K52" s="23" t="s">
        <v>278</v>
      </c>
      <c r="L52" s="125">
        <v>46487403565</v>
      </c>
      <c r="M52" s="93">
        <v>43263</v>
      </c>
      <c r="N52" s="93">
        <v>43709</v>
      </c>
      <c r="O52" s="23" t="s">
        <v>261</v>
      </c>
    </row>
    <row r="53" spans="2:16" ht="82.5" x14ac:dyDescent="0.2">
      <c r="B53" s="157"/>
      <c r="C53" s="163"/>
      <c r="D53" s="164"/>
      <c r="E53" s="95" t="s">
        <v>86</v>
      </c>
      <c r="F53" s="98" t="s">
        <v>87</v>
      </c>
      <c r="G53" s="75" t="s">
        <v>79</v>
      </c>
      <c r="H53" s="83" t="s">
        <v>32</v>
      </c>
      <c r="I53" s="23" t="s">
        <v>262</v>
      </c>
      <c r="J53" s="136">
        <v>0.21</v>
      </c>
      <c r="K53" s="23" t="s">
        <v>279</v>
      </c>
      <c r="L53" s="125">
        <v>91060617044</v>
      </c>
      <c r="M53" s="93">
        <v>43342</v>
      </c>
      <c r="N53" s="93">
        <v>43770</v>
      </c>
      <c r="O53" s="99"/>
    </row>
    <row r="54" spans="2:16" ht="99" x14ac:dyDescent="0.2">
      <c r="B54" s="165"/>
      <c r="C54" s="166"/>
      <c r="D54" s="167"/>
      <c r="E54" s="95" t="s">
        <v>88</v>
      </c>
      <c r="F54" s="98" t="s">
        <v>89</v>
      </c>
      <c r="G54" s="75" t="s">
        <v>79</v>
      </c>
      <c r="H54" s="83" t="s">
        <v>32</v>
      </c>
      <c r="I54" s="23" t="s">
        <v>211</v>
      </c>
      <c r="J54" s="136">
        <v>0.41</v>
      </c>
      <c r="K54" s="23" t="s">
        <v>280</v>
      </c>
      <c r="L54" s="94">
        <v>5810581955</v>
      </c>
      <c r="M54" s="93">
        <v>43327</v>
      </c>
      <c r="N54" s="93">
        <v>43647</v>
      </c>
      <c r="O54" s="99"/>
    </row>
    <row r="55" spans="2:16" x14ac:dyDescent="0.2">
      <c r="B55" s="85"/>
      <c r="C55" s="86"/>
      <c r="D55" s="8"/>
      <c r="E55" s="8"/>
      <c r="F55" s="8"/>
      <c r="G55" s="8"/>
      <c r="H55" s="8"/>
      <c r="I55" s="8"/>
      <c r="J55" s="130"/>
      <c r="K55" s="8"/>
      <c r="L55" s="8"/>
      <c r="M55" s="24"/>
      <c r="N55" s="24"/>
      <c r="O55" s="8"/>
    </row>
    <row r="56" spans="2:16" ht="99" x14ac:dyDescent="0.2">
      <c r="B56" s="157" t="s">
        <v>90</v>
      </c>
      <c r="C56" s="158" t="s">
        <v>91</v>
      </c>
      <c r="D56" s="159"/>
      <c r="E56" s="75" t="s">
        <v>92</v>
      </c>
      <c r="F56" s="72" t="s">
        <v>93</v>
      </c>
      <c r="G56" s="72" t="s">
        <v>94</v>
      </c>
      <c r="H56" s="83" t="s">
        <v>32</v>
      </c>
      <c r="I56" s="23" t="s">
        <v>230</v>
      </c>
      <c r="J56" s="133">
        <v>0.3</v>
      </c>
      <c r="K56" s="83"/>
      <c r="L56" s="83"/>
      <c r="M56" s="84"/>
      <c r="N56" s="84"/>
      <c r="O56" s="83"/>
    </row>
    <row r="57" spans="2:16" ht="82.5" x14ac:dyDescent="0.2">
      <c r="B57" s="157"/>
      <c r="C57" s="158"/>
      <c r="D57" s="160"/>
      <c r="E57" s="75" t="s">
        <v>95</v>
      </c>
      <c r="F57" s="72" t="s">
        <v>96</v>
      </c>
      <c r="G57" s="72" t="s">
        <v>97</v>
      </c>
      <c r="H57" s="83" t="s">
        <v>32</v>
      </c>
      <c r="I57" s="23" t="s">
        <v>231</v>
      </c>
      <c r="J57" s="133">
        <v>0.6</v>
      </c>
      <c r="K57" s="83"/>
      <c r="L57" s="83"/>
      <c r="M57" s="84"/>
      <c r="N57" s="84"/>
      <c r="O57" s="83"/>
    </row>
    <row r="58" spans="2:16" ht="82.5" x14ac:dyDescent="0.2">
      <c r="B58" s="157"/>
      <c r="C58" s="158"/>
      <c r="D58" s="160"/>
      <c r="E58" s="75" t="s">
        <v>98</v>
      </c>
      <c r="F58" s="75" t="s">
        <v>99</v>
      </c>
      <c r="G58" s="75" t="s">
        <v>100</v>
      </c>
      <c r="H58" s="83" t="s">
        <v>32</v>
      </c>
      <c r="I58" s="23" t="s">
        <v>232</v>
      </c>
      <c r="J58" s="133">
        <v>0.3</v>
      </c>
      <c r="K58" s="83"/>
      <c r="L58" s="83"/>
      <c r="M58" s="84"/>
      <c r="N58" s="84"/>
      <c r="O58" s="83"/>
    </row>
    <row r="59" spans="2:16" ht="82.5" x14ac:dyDescent="0.2">
      <c r="B59" s="157"/>
      <c r="C59" s="158"/>
      <c r="D59" s="160"/>
      <c r="E59" s="75" t="s">
        <v>101</v>
      </c>
      <c r="F59" s="75" t="s">
        <v>102</v>
      </c>
      <c r="G59" s="75" t="s">
        <v>31</v>
      </c>
      <c r="H59" s="83" t="s">
        <v>32</v>
      </c>
      <c r="I59" s="23" t="s">
        <v>233</v>
      </c>
      <c r="J59" s="133">
        <v>0.4</v>
      </c>
      <c r="K59" s="83"/>
      <c r="L59" s="83"/>
      <c r="M59" s="84"/>
      <c r="N59" s="84"/>
      <c r="O59" s="83"/>
    </row>
    <row r="60" spans="2:16" ht="82.5" x14ac:dyDescent="0.2">
      <c r="B60" s="157"/>
      <c r="C60" s="158"/>
      <c r="D60" s="161"/>
      <c r="E60" s="75" t="s">
        <v>103</v>
      </c>
      <c r="F60" s="75" t="s">
        <v>104</v>
      </c>
      <c r="G60" s="75" t="s">
        <v>31</v>
      </c>
      <c r="H60" s="83" t="s">
        <v>32</v>
      </c>
      <c r="I60" s="23" t="s">
        <v>234</v>
      </c>
      <c r="J60" s="133">
        <v>0.6</v>
      </c>
      <c r="K60" s="83"/>
      <c r="L60" s="83"/>
      <c r="M60" s="84"/>
      <c r="N60" s="84"/>
      <c r="O60" s="83"/>
    </row>
  </sheetData>
  <mergeCells count="41">
    <mergeCell ref="B13:E13"/>
    <mergeCell ref="F13:O13"/>
    <mergeCell ref="B4:P4"/>
    <mergeCell ref="B5:P5"/>
    <mergeCell ref="B11:E11"/>
    <mergeCell ref="F11:O11"/>
    <mergeCell ref="E12:O12"/>
    <mergeCell ref="O17:O19"/>
    <mergeCell ref="B14:E14"/>
    <mergeCell ref="F14:G14"/>
    <mergeCell ref="H14:I14"/>
    <mergeCell ref="J14:O14"/>
    <mergeCell ref="F15:O15"/>
    <mergeCell ref="B17:B19"/>
    <mergeCell ref="C17:C19"/>
    <mergeCell ref="D17:D19"/>
    <mergeCell ref="E17:E19"/>
    <mergeCell ref="F17:F19"/>
    <mergeCell ref="G17:G19"/>
    <mergeCell ref="H17:H19"/>
    <mergeCell ref="I17:I19"/>
    <mergeCell ref="J17:J19"/>
    <mergeCell ref="K17:N17"/>
    <mergeCell ref="B21:B31"/>
    <mergeCell ref="C21:C34"/>
    <mergeCell ref="D21:D34"/>
    <mergeCell ref="B32:B34"/>
    <mergeCell ref="B36:B39"/>
    <mergeCell ref="C36:C39"/>
    <mergeCell ref="D36:D39"/>
    <mergeCell ref="E37:E38"/>
    <mergeCell ref="F37:F38"/>
    <mergeCell ref="B56:B60"/>
    <mergeCell ref="C56:C60"/>
    <mergeCell ref="D56:D60"/>
    <mergeCell ref="B41:B47"/>
    <mergeCell ref="C41:C47"/>
    <mergeCell ref="D41:D47"/>
    <mergeCell ref="B49:B54"/>
    <mergeCell ref="C49:C54"/>
    <mergeCell ref="D49:D54"/>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025" r:id="rId4">
          <objectPr defaultSize="0" autoPict="0" r:id="rId5">
            <anchor moveWithCells="1" sizeWithCells="1">
              <from>
                <xdr:col>7</xdr:col>
                <xdr:colOff>0</xdr:colOff>
                <xdr:row>2</xdr:row>
                <xdr:rowOff>0</xdr:rowOff>
              </from>
              <to>
                <xdr:col>7</xdr:col>
                <xdr:colOff>0</xdr:colOff>
                <xdr:row>2</xdr:row>
                <xdr:rowOff>0</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4"/>
  <sheetViews>
    <sheetView topLeftCell="A28" zoomScale="55" zoomScaleNormal="55" workbookViewId="0">
      <selection activeCell="I14" sqref="I14"/>
    </sheetView>
  </sheetViews>
  <sheetFormatPr baseColWidth="10" defaultColWidth="11.42578125" defaultRowHeight="16.5" x14ac:dyDescent="0.3"/>
  <cols>
    <col min="1" max="1" width="5.140625" style="1" customWidth="1"/>
    <col min="2" max="2" width="2.7109375" style="1" customWidth="1"/>
    <col min="3" max="3" width="45.7109375" style="1" customWidth="1"/>
    <col min="4" max="4" width="29.28515625" style="1" customWidth="1"/>
    <col min="5" max="5" width="38.42578125" style="1" customWidth="1"/>
    <col min="6" max="6" width="47.28515625" style="1" customWidth="1"/>
    <col min="7" max="7" width="34.85546875" style="1" customWidth="1"/>
    <col min="8" max="8" width="16.7109375" style="1" customWidth="1"/>
    <col min="9" max="9" width="15.7109375" style="1" customWidth="1"/>
    <col min="10" max="10" width="28.140625" style="1" customWidth="1"/>
    <col min="11" max="11" width="17.85546875" style="1" customWidth="1"/>
    <col min="12" max="12" width="11.42578125" style="1"/>
    <col min="13" max="13" width="21.7109375" style="1" customWidth="1"/>
    <col min="14" max="16384" width="11.42578125" style="1"/>
  </cols>
  <sheetData>
    <row r="1" spans="2:13" ht="17.25" thickBot="1" x14ac:dyDescent="0.35"/>
    <row r="2" spans="2:13" ht="20.100000000000001" customHeight="1" thickTop="1" x14ac:dyDescent="0.3">
      <c r="B2" s="2"/>
      <c r="C2" s="3"/>
      <c r="D2" s="3"/>
      <c r="E2" s="3"/>
      <c r="F2" s="3"/>
      <c r="G2" s="3"/>
      <c r="H2" s="3"/>
      <c r="I2" s="18" t="s">
        <v>0</v>
      </c>
      <c r="J2" s="3"/>
      <c r="K2" s="3"/>
      <c r="L2" s="3"/>
      <c r="M2" s="25"/>
    </row>
    <row r="3" spans="2:13" ht="20.100000000000001" customHeight="1" x14ac:dyDescent="0.3">
      <c r="B3" s="4"/>
      <c r="C3" s="5"/>
      <c r="D3" s="5"/>
      <c r="E3" s="5"/>
      <c r="F3" s="5"/>
      <c r="G3" s="5"/>
      <c r="H3" s="5"/>
      <c r="I3" s="19" t="s">
        <v>1</v>
      </c>
      <c r="J3" s="19" t="s">
        <v>105</v>
      </c>
      <c r="K3" s="5"/>
      <c r="L3" s="5"/>
      <c r="M3" s="26"/>
    </row>
    <row r="4" spans="2:13" ht="30" customHeight="1" x14ac:dyDescent="0.3">
      <c r="B4" s="4"/>
      <c r="C4" s="238" t="s">
        <v>106</v>
      </c>
      <c r="D4" s="238"/>
      <c r="E4" s="238"/>
      <c r="F4" s="238"/>
      <c r="G4" s="238"/>
      <c r="H4" s="238"/>
      <c r="I4" s="238"/>
      <c r="J4" s="238"/>
      <c r="K4" s="5"/>
      <c r="L4" s="5"/>
      <c r="M4" s="26"/>
    </row>
    <row r="5" spans="2:13" ht="30" customHeight="1" x14ac:dyDescent="0.3">
      <c r="B5" s="4"/>
      <c r="C5" s="238" t="s">
        <v>107</v>
      </c>
      <c r="D5" s="238"/>
      <c r="E5" s="238"/>
      <c r="F5" s="238"/>
      <c r="G5" s="238"/>
      <c r="H5" s="238"/>
      <c r="I5" s="19"/>
      <c r="J5" s="27"/>
      <c r="K5" s="5"/>
      <c r="L5" s="5"/>
      <c r="M5" s="26"/>
    </row>
    <row r="6" spans="2:13" ht="20.100000000000001" customHeight="1" x14ac:dyDescent="0.3">
      <c r="B6" s="4"/>
      <c r="C6" s="5"/>
      <c r="D6" s="5"/>
      <c r="E6" s="5"/>
      <c r="F6" s="5"/>
      <c r="G6" s="5"/>
      <c r="H6" s="5"/>
      <c r="I6" s="19"/>
      <c r="J6" s="19"/>
      <c r="K6" s="5"/>
      <c r="L6" s="5"/>
      <c r="M6" s="26"/>
    </row>
    <row r="7" spans="2:13" ht="20.100000000000001" customHeight="1" x14ac:dyDescent="0.3">
      <c r="B7" s="4"/>
      <c r="C7" s="5"/>
      <c r="D7" s="5"/>
      <c r="E7" s="5"/>
      <c r="F7" s="5"/>
      <c r="G7" s="5"/>
      <c r="H7" s="5"/>
      <c r="I7" s="28"/>
      <c r="J7" s="5"/>
      <c r="K7" s="5"/>
      <c r="L7" s="5"/>
      <c r="M7" s="26"/>
    </row>
    <row r="8" spans="2:13" ht="20.100000000000001" customHeight="1" x14ac:dyDescent="0.3">
      <c r="B8" s="29"/>
      <c r="C8" s="30"/>
      <c r="D8" s="30"/>
      <c r="E8" s="30"/>
      <c r="F8" s="30"/>
      <c r="G8" s="30"/>
      <c r="H8" s="30"/>
    </row>
    <row r="9" spans="2:13" ht="35.1" customHeight="1" x14ac:dyDescent="0.3">
      <c r="B9" s="6"/>
      <c r="C9" s="17" t="s">
        <v>108</v>
      </c>
      <c r="D9" s="239" t="s">
        <v>5</v>
      </c>
      <c r="E9" s="239"/>
      <c r="F9" s="239"/>
      <c r="G9" s="239"/>
      <c r="H9" s="239"/>
      <c r="I9" s="32"/>
      <c r="J9" s="32"/>
      <c r="K9" s="32"/>
      <c r="L9" s="32"/>
      <c r="M9" s="32"/>
    </row>
    <row r="10" spans="2:13" ht="24.95" customHeight="1" x14ac:dyDescent="0.3">
      <c r="B10" s="6"/>
      <c r="C10" s="7" t="s">
        <v>109</v>
      </c>
      <c r="D10" s="239" t="s">
        <v>110</v>
      </c>
      <c r="E10" s="239"/>
      <c r="F10" s="239"/>
      <c r="G10" s="239"/>
      <c r="H10" s="239"/>
      <c r="I10" s="32"/>
      <c r="J10" s="32"/>
      <c r="K10" s="32"/>
      <c r="L10" s="32"/>
      <c r="M10" s="32"/>
    </row>
    <row r="11" spans="2:13" ht="16.5" customHeight="1" x14ac:dyDescent="0.3">
      <c r="B11" s="6"/>
    </row>
    <row r="12" spans="2:13" ht="44.25" customHeight="1" x14ac:dyDescent="0.3">
      <c r="B12" s="31"/>
      <c r="C12" s="10" t="s">
        <v>111</v>
      </c>
      <c r="D12" s="10" t="s">
        <v>112</v>
      </c>
      <c r="E12" s="10" t="s">
        <v>113</v>
      </c>
      <c r="F12" s="10" t="s">
        <v>114</v>
      </c>
      <c r="G12" s="10" t="s">
        <v>115</v>
      </c>
      <c r="H12" s="10" t="s">
        <v>116</v>
      </c>
      <c r="I12" s="10" t="s">
        <v>117</v>
      </c>
      <c r="J12" s="10" t="s">
        <v>118</v>
      </c>
      <c r="K12" s="10" t="s">
        <v>119</v>
      </c>
      <c r="L12" s="10" t="s">
        <v>120</v>
      </c>
      <c r="M12" s="10" t="s">
        <v>121</v>
      </c>
    </row>
    <row r="13" spans="2:13" ht="23.25" customHeight="1" x14ac:dyDescent="0.3">
      <c r="B13" s="6"/>
      <c r="C13" s="33" t="s">
        <v>122</v>
      </c>
      <c r="D13" s="8"/>
      <c r="E13" s="9"/>
      <c r="F13" s="9"/>
      <c r="G13" s="11"/>
      <c r="H13" s="9"/>
      <c r="I13" s="9"/>
      <c r="J13" s="11"/>
      <c r="K13" s="11"/>
      <c r="L13" s="11"/>
      <c r="M13" s="11"/>
    </row>
    <row r="14" spans="2:13" ht="66" x14ac:dyDescent="0.3">
      <c r="B14" s="31"/>
      <c r="C14" s="240" t="s">
        <v>123</v>
      </c>
      <c r="D14" s="242" t="s">
        <v>124</v>
      </c>
      <c r="E14" s="242" t="s">
        <v>125</v>
      </c>
      <c r="F14" s="34" t="s">
        <v>126</v>
      </c>
      <c r="G14" s="35" t="s">
        <v>32</v>
      </c>
      <c r="H14" s="36">
        <v>43466</v>
      </c>
      <c r="I14" s="36">
        <v>43830</v>
      </c>
      <c r="J14" s="37" t="s">
        <v>249</v>
      </c>
      <c r="K14" s="35">
        <v>0.25</v>
      </c>
      <c r="L14" s="35"/>
      <c r="M14" s="35"/>
    </row>
    <row r="15" spans="2:13" ht="49.5" x14ac:dyDescent="0.3">
      <c r="B15" s="31"/>
      <c r="C15" s="241"/>
      <c r="D15" s="243"/>
      <c r="E15" s="243"/>
      <c r="F15" s="38" t="s">
        <v>127</v>
      </c>
      <c r="G15" s="35" t="s">
        <v>32</v>
      </c>
      <c r="H15" s="40">
        <v>43466</v>
      </c>
      <c r="I15" s="40">
        <v>43830</v>
      </c>
      <c r="J15" s="37" t="s">
        <v>250</v>
      </c>
      <c r="K15" s="39">
        <v>0</v>
      </c>
      <c r="L15" s="39"/>
      <c r="M15" s="39"/>
    </row>
    <row r="16" spans="2:13" ht="33" x14ac:dyDescent="0.3">
      <c r="B16" s="31"/>
      <c r="C16" s="33" t="s">
        <v>128</v>
      </c>
      <c r="D16" s="8"/>
      <c r="E16" s="9"/>
      <c r="F16" s="9"/>
      <c r="G16" s="11"/>
      <c r="H16" s="9"/>
      <c r="I16" s="9"/>
      <c r="J16" s="11"/>
      <c r="K16" s="11"/>
      <c r="L16" s="11"/>
      <c r="M16" s="11"/>
    </row>
    <row r="17" spans="2:13" ht="33" x14ac:dyDescent="0.3">
      <c r="B17" s="31"/>
      <c r="C17" s="244" t="s">
        <v>129</v>
      </c>
      <c r="D17" s="246" t="s">
        <v>130</v>
      </c>
      <c r="E17" s="242" t="s">
        <v>131</v>
      </c>
      <c r="F17" s="34" t="s">
        <v>132</v>
      </c>
      <c r="G17" s="35" t="s">
        <v>32</v>
      </c>
      <c r="H17" s="36">
        <v>43466</v>
      </c>
      <c r="I17" s="36">
        <v>43830</v>
      </c>
      <c r="J17" s="235" t="s">
        <v>246</v>
      </c>
      <c r="K17" s="35"/>
      <c r="L17" s="35"/>
      <c r="M17" s="35"/>
    </row>
    <row r="18" spans="2:13" ht="33" x14ac:dyDescent="0.3">
      <c r="B18" s="31"/>
      <c r="C18" s="245"/>
      <c r="D18" s="247"/>
      <c r="E18" s="248"/>
      <c r="F18" s="41" t="s">
        <v>133</v>
      </c>
      <c r="G18" s="42" t="s">
        <v>32</v>
      </c>
      <c r="H18" s="43">
        <v>43466</v>
      </c>
      <c r="I18" s="43">
        <v>43830</v>
      </c>
      <c r="J18" s="236"/>
      <c r="K18" s="42"/>
      <c r="L18" s="42"/>
      <c r="M18" s="42"/>
    </row>
    <row r="19" spans="2:13" ht="66" x14ac:dyDescent="0.3">
      <c r="B19" s="31"/>
      <c r="C19" s="241"/>
      <c r="D19" s="38" t="s">
        <v>134</v>
      </c>
      <c r="E19" s="44" t="s">
        <v>135</v>
      </c>
      <c r="F19" s="45" t="s">
        <v>136</v>
      </c>
      <c r="G19" s="46" t="s">
        <v>32</v>
      </c>
      <c r="H19" s="40">
        <v>43466</v>
      </c>
      <c r="I19" s="40">
        <v>43830</v>
      </c>
      <c r="J19" s="237"/>
      <c r="K19" s="46"/>
      <c r="L19" s="46"/>
      <c r="M19" s="46"/>
    </row>
    <row r="20" spans="2:13" ht="33" x14ac:dyDescent="0.3">
      <c r="B20" s="6"/>
      <c r="C20" s="33" t="s">
        <v>137</v>
      </c>
      <c r="D20" s="8"/>
      <c r="E20" s="9"/>
      <c r="F20" s="9"/>
      <c r="G20" s="11"/>
      <c r="H20" s="9"/>
      <c r="I20" s="9"/>
      <c r="J20" s="11"/>
      <c r="K20" s="11"/>
      <c r="L20" s="11"/>
      <c r="M20" s="11"/>
    </row>
    <row r="21" spans="2:13" ht="99" x14ac:dyDescent="0.3">
      <c r="B21" s="6"/>
      <c r="C21" s="47" t="s">
        <v>138</v>
      </c>
      <c r="D21" s="48" t="s">
        <v>139</v>
      </c>
      <c r="E21" s="48" t="s">
        <v>140</v>
      </c>
      <c r="F21" s="48" t="s">
        <v>141</v>
      </c>
      <c r="G21" s="35" t="s">
        <v>32</v>
      </c>
      <c r="H21" s="36">
        <v>43466</v>
      </c>
      <c r="I21" s="36">
        <v>43830</v>
      </c>
      <c r="J21" s="35" t="s">
        <v>217</v>
      </c>
      <c r="K21" s="35">
        <v>0.65</v>
      </c>
      <c r="L21" s="35"/>
      <c r="M21" s="35"/>
    </row>
    <row r="22" spans="2:13" ht="66" x14ac:dyDescent="0.3">
      <c r="B22" s="6"/>
      <c r="C22" s="220" t="s">
        <v>142</v>
      </c>
      <c r="D22" s="49" t="s">
        <v>143</v>
      </c>
      <c r="E22" s="49" t="s">
        <v>144</v>
      </c>
      <c r="F22" s="49" t="s">
        <v>145</v>
      </c>
      <c r="G22" s="42" t="s">
        <v>32</v>
      </c>
      <c r="H22" s="43">
        <v>43466</v>
      </c>
      <c r="I22" s="43">
        <v>43830</v>
      </c>
      <c r="J22" s="42" t="s">
        <v>218</v>
      </c>
      <c r="K22" s="42">
        <v>1</v>
      </c>
      <c r="L22" s="42"/>
      <c r="M22" s="42"/>
    </row>
    <row r="23" spans="2:13" ht="56.45" customHeight="1" x14ac:dyDescent="0.3">
      <c r="B23" s="6"/>
      <c r="C23" s="249"/>
      <c r="D23" s="50"/>
      <c r="E23" s="51"/>
      <c r="F23" s="52" t="s">
        <v>146</v>
      </c>
      <c r="G23" s="42" t="s">
        <v>32</v>
      </c>
      <c r="H23" s="43">
        <v>43466</v>
      </c>
      <c r="I23" s="43">
        <v>43830</v>
      </c>
      <c r="J23" s="42" t="s">
        <v>283</v>
      </c>
      <c r="K23" s="42">
        <v>0.25</v>
      </c>
      <c r="L23" s="42"/>
      <c r="M23" s="42"/>
    </row>
    <row r="24" spans="2:13" ht="33" x14ac:dyDescent="0.3">
      <c r="B24" s="6"/>
      <c r="C24" s="220" t="s">
        <v>147</v>
      </c>
      <c r="D24" s="250" t="s">
        <v>148</v>
      </c>
      <c r="E24" s="218" t="s">
        <v>149</v>
      </c>
      <c r="F24" s="53" t="s">
        <v>150</v>
      </c>
      <c r="G24" s="42" t="s">
        <v>32</v>
      </c>
      <c r="H24" s="43">
        <v>43466</v>
      </c>
      <c r="I24" s="43">
        <v>43830</v>
      </c>
      <c r="J24" s="233" t="s">
        <v>229</v>
      </c>
      <c r="K24" s="42"/>
      <c r="L24" s="42"/>
      <c r="M24" s="231" t="s">
        <v>281</v>
      </c>
    </row>
    <row r="25" spans="2:13" ht="33" x14ac:dyDescent="0.3">
      <c r="B25" s="6"/>
      <c r="C25" s="249"/>
      <c r="D25" s="251"/>
      <c r="E25" s="219"/>
      <c r="F25" s="53" t="s">
        <v>151</v>
      </c>
      <c r="G25" s="42" t="s">
        <v>32</v>
      </c>
      <c r="H25" s="43">
        <v>43466</v>
      </c>
      <c r="I25" s="43">
        <v>43830</v>
      </c>
      <c r="J25" s="234"/>
      <c r="K25" s="42"/>
      <c r="L25" s="42"/>
      <c r="M25" s="232"/>
    </row>
    <row r="26" spans="2:13" ht="66" x14ac:dyDescent="0.3">
      <c r="B26" s="6"/>
      <c r="C26" s="220" t="s">
        <v>152</v>
      </c>
      <c r="D26" s="223" t="s">
        <v>153</v>
      </c>
      <c r="E26" s="226" t="s">
        <v>154</v>
      </c>
      <c r="F26" s="53" t="s">
        <v>155</v>
      </c>
      <c r="G26" s="42" t="s">
        <v>32</v>
      </c>
      <c r="H26" s="43">
        <v>43466</v>
      </c>
      <c r="I26" s="43">
        <v>43830</v>
      </c>
      <c r="J26" s="42" t="s">
        <v>220</v>
      </c>
      <c r="K26" s="42">
        <v>0.5</v>
      </c>
      <c r="L26" s="42"/>
      <c r="M26" s="42"/>
    </row>
    <row r="27" spans="2:13" ht="33" x14ac:dyDescent="0.3">
      <c r="B27" s="6"/>
      <c r="C27" s="221"/>
      <c r="D27" s="224"/>
      <c r="E27" s="227"/>
      <c r="F27" s="52" t="s">
        <v>156</v>
      </c>
      <c r="G27" s="42" t="s">
        <v>32</v>
      </c>
      <c r="H27" s="43">
        <v>43466</v>
      </c>
      <c r="I27" s="43">
        <v>43830</v>
      </c>
      <c r="J27" s="42" t="s">
        <v>221</v>
      </c>
      <c r="K27" s="42">
        <v>1</v>
      </c>
      <c r="L27" s="42"/>
      <c r="M27" s="42"/>
    </row>
    <row r="28" spans="2:13" ht="71.25" customHeight="1" x14ac:dyDescent="0.3">
      <c r="B28" s="6"/>
      <c r="C28" s="221"/>
      <c r="D28" s="224"/>
      <c r="E28" s="227"/>
      <c r="F28" s="52" t="s">
        <v>157</v>
      </c>
      <c r="G28" s="42" t="s">
        <v>32</v>
      </c>
      <c r="H28" s="43">
        <v>43466</v>
      </c>
      <c r="I28" s="43">
        <v>43830</v>
      </c>
      <c r="J28" s="42" t="s">
        <v>219</v>
      </c>
      <c r="K28" s="42">
        <v>0.5</v>
      </c>
      <c r="L28" s="42"/>
      <c r="M28" s="42"/>
    </row>
    <row r="29" spans="2:13" ht="79.150000000000006" customHeight="1" x14ac:dyDescent="0.3">
      <c r="B29" s="6"/>
      <c r="C29" s="222"/>
      <c r="D29" s="225"/>
      <c r="E29" s="228"/>
      <c r="F29" s="54" t="s">
        <v>158</v>
      </c>
      <c r="G29" s="46" t="s">
        <v>32</v>
      </c>
      <c r="H29" s="40">
        <v>43466</v>
      </c>
      <c r="I29" s="40">
        <v>43830</v>
      </c>
      <c r="J29" s="46" t="s">
        <v>222</v>
      </c>
      <c r="K29" s="46">
        <v>0</v>
      </c>
      <c r="L29" s="46"/>
      <c r="M29" s="46" t="s">
        <v>284</v>
      </c>
    </row>
    <row r="30" spans="2:13" x14ac:dyDescent="0.3">
      <c r="B30" s="6"/>
      <c r="C30" s="33" t="s">
        <v>159</v>
      </c>
      <c r="D30" s="8"/>
      <c r="E30" s="9"/>
      <c r="F30" s="9"/>
      <c r="G30" s="11"/>
      <c r="H30" s="9"/>
      <c r="I30" s="9"/>
      <c r="J30" s="11"/>
      <c r="K30" s="11"/>
      <c r="L30" s="11"/>
      <c r="M30" s="11"/>
    </row>
    <row r="31" spans="2:13" ht="66" x14ac:dyDescent="0.3">
      <c r="B31" s="6"/>
      <c r="C31" s="212" t="s">
        <v>160</v>
      </c>
      <c r="D31" s="229" t="s">
        <v>161</v>
      </c>
      <c r="E31" s="230" t="s">
        <v>162</v>
      </c>
      <c r="F31" s="55" t="s">
        <v>163</v>
      </c>
      <c r="G31" s="35" t="s">
        <v>32</v>
      </c>
      <c r="H31" s="36">
        <v>43466</v>
      </c>
      <c r="I31" s="36">
        <v>43466</v>
      </c>
      <c r="J31" s="35" t="s">
        <v>223</v>
      </c>
      <c r="K31" s="35">
        <v>1</v>
      </c>
      <c r="L31" s="35"/>
      <c r="M31" s="35"/>
    </row>
    <row r="32" spans="2:13" ht="99" x14ac:dyDescent="0.3">
      <c r="B32" s="6"/>
      <c r="C32" s="209"/>
      <c r="D32" s="211"/>
      <c r="E32" s="211"/>
      <c r="F32" s="56" t="s">
        <v>164</v>
      </c>
      <c r="G32" s="46" t="s">
        <v>32</v>
      </c>
      <c r="H32" s="40">
        <v>43466</v>
      </c>
      <c r="I32" s="40">
        <v>43466</v>
      </c>
      <c r="J32" s="46" t="s">
        <v>224</v>
      </c>
      <c r="K32" s="46">
        <v>0.65</v>
      </c>
      <c r="L32" s="46"/>
      <c r="M32" s="46"/>
    </row>
    <row r="33" spans="2:13" x14ac:dyDescent="0.3">
      <c r="B33" s="6"/>
      <c r="C33" s="57" t="s">
        <v>165</v>
      </c>
      <c r="D33" s="12"/>
      <c r="E33" s="13"/>
      <c r="F33" s="13"/>
      <c r="G33" s="13"/>
      <c r="H33" s="13"/>
      <c r="I33" s="13"/>
      <c r="J33" s="13"/>
      <c r="K33" s="13"/>
      <c r="L33" s="13"/>
      <c r="M33" s="13"/>
    </row>
    <row r="34" spans="2:13" ht="82.5" x14ac:dyDescent="0.3">
      <c r="B34" s="6"/>
      <c r="C34" s="58" t="s">
        <v>166</v>
      </c>
      <c r="D34" s="59" t="s">
        <v>167</v>
      </c>
      <c r="E34" s="55" t="s">
        <v>168</v>
      </c>
      <c r="F34" s="55" t="s">
        <v>169</v>
      </c>
      <c r="G34" s="35" t="s">
        <v>32</v>
      </c>
      <c r="H34" s="36">
        <v>43466</v>
      </c>
      <c r="I34" s="36">
        <v>43466</v>
      </c>
      <c r="J34" s="35" t="s">
        <v>216</v>
      </c>
      <c r="K34" s="35">
        <v>0.65</v>
      </c>
      <c r="L34" s="35"/>
      <c r="M34" s="35"/>
    </row>
    <row r="35" spans="2:13" ht="42.75" customHeight="1" x14ac:dyDescent="0.3">
      <c r="B35" s="6"/>
      <c r="C35" s="208" t="s">
        <v>170</v>
      </c>
      <c r="D35" s="210" t="s">
        <v>171</v>
      </c>
      <c r="E35" s="210" t="s">
        <v>172</v>
      </c>
      <c r="F35" s="52" t="s">
        <v>173</v>
      </c>
      <c r="G35" s="42" t="s">
        <v>32</v>
      </c>
      <c r="H35" s="43">
        <v>43466</v>
      </c>
      <c r="I35" s="43">
        <v>43466</v>
      </c>
      <c r="J35" s="42" t="s">
        <v>247</v>
      </c>
      <c r="K35" s="42">
        <v>1</v>
      </c>
      <c r="L35" s="42"/>
      <c r="M35" s="42"/>
    </row>
    <row r="36" spans="2:13" ht="79.5" customHeight="1" x14ac:dyDescent="0.3">
      <c r="B36" s="6"/>
      <c r="C36" s="209"/>
      <c r="D36" s="211"/>
      <c r="E36" s="211"/>
      <c r="F36" s="56" t="s">
        <v>174</v>
      </c>
      <c r="G36" s="46" t="s">
        <v>32</v>
      </c>
      <c r="H36" s="40">
        <v>43466</v>
      </c>
      <c r="I36" s="40">
        <v>43466</v>
      </c>
      <c r="J36" s="46" t="s">
        <v>248</v>
      </c>
      <c r="K36" s="46">
        <v>1</v>
      </c>
      <c r="L36" s="46"/>
      <c r="M36" s="46"/>
    </row>
    <row r="37" spans="2:13" x14ac:dyDescent="0.3">
      <c r="B37" s="6"/>
      <c r="C37" s="33" t="s">
        <v>175</v>
      </c>
      <c r="D37" s="8"/>
      <c r="E37" s="9"/>
      <c r="F37" s="9"/>
      <c r="G37" s="11"/>
      <c r="H37" s="9"/>
      <c r="I37" s="9"/>
      <c r="J37" s="11"/>
      <c r="K37" s="11"/>
      <c r="L37" s="11"/>
      <c r="M37" s="11"/>
    </row>
    <row r="38" spans="2:13" ht="66" x14ac:dyDescent="0.3">
      <c r="B38" s="6"/>
      <c r="C38" s="212" t="s">
        <v>176</v>
      </c>
      <c r="D38" s="214" t="s">
        <v>177</v>
      </c>
      <c r="E38" s="214" t="s">
        <v>178</v>
      </c>
      <c r="F38" s="60" t="s">
        <v>179</v>
      </c>
      <c r="G38" s="35" t="s">
        <v>32</v>
      </c>
      <c r="H38" s="36">
        <v>43466</v>
      </c>
      <c r="I38" s="36">
        <v>43466</v>
      </c>
      <c r="J38" s="35" t="s">
        <v>225</v>
      </c>
      <c r="K38" s="35">
        <v>1</v>
      </c>
      <c r="L38" s="35"/>
      <c r="M38" s="35"/>
    </row>
    <row r="39" spans="2:13" ht="129.75" customHeight="1" x14ac:dyDescent="0.3">
      <c r="B39" s="6"/>
      <c r="C39" s="213"/>
      <c r="D39" s="215"/>
      <c r="E39" s="215"/>
      <c r="F39" s="61" t="s">
        <v>180</v>
      </c>
      <c r="G39" s="42" t="s">
        <v>32</v>
      </c>
      <c r="H39" s="43">
        <v>43466</v>
      </c>
      <c r="I39" s="43">
        <v>43466</v>
      </c>
      <c r="J39" s="42" t="s">
        <v>226</v>
      </c>
      <c r="K39" s="42">
        <v>0.7</v>
      </c>
      <c r="L39" s="42"/>
      <c r="M39" s="42"/>
    </row>
    <row r="40" spans="2:13" ht="186" customHeight="1" x14ac:dyDescent="0.3">
      <c r="B40" s="6"/>
      <c r="C40" s="213"/>
      <c r="D40" s="215"/>
      <c r="E40" s="215"/>
      <c r="F40" s="61" t="s">
        <v>181</v>
      </c>
      <c r="G40" s="42" t="s">
        <v>32</v>
      </c>
      <c r="H40" s="43">
        <v>43466</v>
      </c>
      <c r="I40" s="43">
        <v>43466</v>
      </c>
      <c r="J40" s="42" t="s">
        <v>227</v>
      </c>
      <c r="K40" s="42">
        <v>0.33300000000000002</v>
      </c>
      <c r="L40" s="42"/>
      <c r="M40" s="42"/>
    </row>
    <row r="41" spans="2:13" ht="90" customHeight="1" x14ac:dyDescent="0.3">
      <c r="B41" s="6"/>
      <c r="C41" s="213"/>
      <c r="D41" s="215" t="s">
        <v>182</v>
      </c>
      <c r="E41" s="215" t="s">
        <v>183</v>
      </c>
      <c r="F41" s="61" t="s">
        <v>184</v>
      </c>
      <c r="G41" s="42" t="s">
        <v>32</v>
      </c>
      <c r="H41" s="43">
        <v>43466</v>
      </c>
      <c r="I41" s="43">
        <v>43466</v>
      </c>
      <c r="J41" s="42" t="s">
        <v>228</v>
      </c>
      <c r="K41" s="42">
        <v>1</v>
      </c>
      <c r="L41" s="42"/>
      <c r="M41" s="42"/>
    </row>
    <row r="42" spans="2:13" ht="23.25" customHeight="1" x14ac:dyDescent="0.3">
      <c r="B42" s="6"/>
      <c r="C42" s="213"/>
      <c r="D42" s="215"/>
      <c r="E42" s="215"/>
      <c r="F42" s="61" t="s">
        <v>185</v>
      </c>
      <c r="G42" s="42" t="s">
        <v>32</v>
      </c>
      <c r="H42" s="43">
        <v>43466</v>
      </c>
      <c r="I42" s="43">
        <v>43466</v>
      </c>
      <c r="J42" s="42"/>
      <c r="K42" s="42"/>
      <c r="L42" s="42"/>
      <c r="M42" s="42"/>
    </row>
    <row r="43" spans="2:13" ht="99" x14ac:dyDescent="0.3">
      <c r="B43" s="6"/>
      <c r="C43" s="213"/>
      <c r="D43" s="216" t="s">
        <v>186</v>
      </c>
      <c r="E43" s="216" t="s">
        <v>187</v>
      </c>
      <c r="F43" s="52" t="s">
        <v>188</v>
      </c>
      <c r="G43" s="42" t="s">
        <v>32</v>
      </c>
      <c r="H43" s="43">
        <v>43466</v>
      </c>
      <c r="I43" s="43">
        <v>43466</v>
      </c>
      <c r="J43" s="42" t="s">
        <v>228</v>
      </c>
      <c r="K43" s="42">
        <v>1</v>
      </c>
      <c r="L43" s="42"/>
      <c r="M43" s="42"/>
    </row>
    <row r="44" spans="2:13" ht="99" x14ac:dyDescent="0.3">
      <c r="B44" s="6"/>
      <c r="C44" s="209"/>
      <c r="D44" s="217"/>
      <c r="E44" s="217"/>
      <c r="F44" s="56" t="s">
        <v>189</v>
      </c>
      <c r="G44" s="46" t="s">
        <v>32</v>
      </c>
      <c r="H44" s="40">
        <v>43466</v>
      </c>
      <c r="I44" s="40">
        <v>43466</v>
      </c>
      <c r="J44" s="42" t="s">
        <v>228</v>
      </c>
      <c r="K44" s="46">
        <v>1</v>
      </c>
      <c r="L44" s="46"/>
      <c r="M44" s="46"/>
    </row>
  </sheetData>
  <mergeCells count="33">
    <mergeCell ref="M24:M25"/>
    <mergeCell ref="J24:J25"/>
    <mergeCell ref="J17:J19"/>
    <mergeCell ref="C4:J4"/>
    <mergeCell ref="C5:H5"/>
    <mergeCell ref="D9:H9"/>
    <mergeCell ref="D10:H10"/>
    <mergeCell ref="C14:C15"/>
    <mergeCell ref="D14:D15"/>
    <mergeCell ref="E14:E15"/>
    <mergeCell ref="C17:C19"/>
    <mergeCell ref="D17:D18"/>
    <mergeCell ref="E17:E18"/>
    <mergeCell ref="C22:C23"/>
    <mergeCell ref="C24:C25"/>
    <mergeCell ref="D24:D25"/>
    <mergeCell ref="E24:E25"/>
    <mergeCell ref="C26:C29"/>
    <mergeCell ref="D26:D29"/>
    <mergeCell ref="E26:E29"/>
    <mergeCell ref="C31:C32"/>
    <mergeCell ref="D31:D32"/>
    <mergeCell ref="E31:E32"/>
    <mergeCell ref="C35:C36"/>
    <mergeCell ref="D35:D36"/>
    <mergeCell ref="E35:E36"/>
    <mergeCell ref="C38:C44"/>
    <mergeCell ref="D38:D40"/>
    <mergeCell ref="E38:E40"/>
    <mergeCell ref="D41:D42"/>
    <mergeCell ref="E41:E42"/>
    <mergeCell ref="D43:D44"/>
    <mergeCell ref="E43:E44"/>
  </mergeCells>
  <printOptions horizontalCentered="1"/>
  <pageMargins left="0.39370078740157483" right="0.55118110236220474" top="0.19685039370078741" bottom="0.98425196850393704" header="0" footer="0"/>
  <pageSetup paperSize="256"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5"/>
  <sheetViews>
    <sheetView showGridLines="0" zoomScale="70" zoomScaleNormal="70" workbookViewId="0">
      <selection activeCell="L3" sqref="L3"/>
    </sheetView>
  </sheetViews>
  <sheetFormatPr baseColWidth="10" defaultRowHeight="12.75" x14ac:dyDescent="0.2"/>
  <cols>
    <col min="2" max="2" width="15" customWidth="1"/>
    <col min="8" max="8" width="13.140625" customWidth="1"/>
    <col min="9" max="9" width="19.28515625" customWidth="1"/>
    <col min="10" max="10" width="48.5703125" customWidth="1"/>
    <col min="11" max="11" width="18.5703125" customWidth="1"/>
    <col min="12" max="12" width="12.85546875" customWidth="1"/>
    <col min="14" max="14" width="0" hidden="1" customWidth="1"/>
  </cols>
  <sheetData>
    <row r="2" spans="2:14" ht="76.5" x14ac:dyDescent="0.2">
      <c r="B2" s="14" t="s">
        <v>190</v>
      </c>
      <c r="C2" s="14" t="s">
        <v>191</v>
      </c>
      <c r="D2" s="14" t="s">
        <v>192</v>
      </c>
      <c r="E2" s="14" t="s">
        <v>193</v>
      </c>
      <c r="F2" s="15" t="s">
        <v>194</v>
      </c>
      <c r="G2" s="14" t="s">
        <v>195</v>
      </c>
      <c r="H2" s="14" t="s">
        <v>196</v>
      </c>
      <c r="I2" s="14" t="s">
        <v>197</v>
      </c>
      <c r="J2" s="14" t="s">
        <v>198</v>
      </c>
      <c r="K2" s="14" t="s">
        <v>199</v>
      </c>
      <c r="L2" s="14" t="s">
        <v>285</v>
      </c>
    </row>
    <row r="3" spans="2:14" ht="409.5" customHeight="1" x14ac:dyDescent="0.2">
      <c r="B3" s="138" t="s">
        <v>200</v>
      </c>
      <c r="C3" s="138" t="s">
        <v>201</v>
      </c>
      <c r="D3" s="138" t="s">
        <v>202</v>
      </c>
      <c r="E3" s="138" t="s">
        <v>203</v>
      </c>
      <c r="F3" s="138" t="s">
        <v>204</v>
      </c>
      <c r="G3" s="138" t="s">
        <v>212</v>
      </c>
      <c r="H3" s="138" t="s">
        <v>205</v>
      </c>
      <c r="I3" s="138" t="s">
        <v>205</v>
      </c>
      <c r="J3" s="16" t="s">
        <v>213</v>
      </c>
      <c r="K3" s="138">
        <v>366</v>
      </c>
      <c r="L3" s="140">
        <f>K3+233</f>
        <v>599</v>
      </c>
      <c r="N3" t="s">
        <v>205</v>
      </c>
    </row>
    <row r="4" spans="2:14" ht="165.75" x14ac:dyDescent="0.2">
      <c r="B4" s="139" t="s">
        <v>200</v>
      </c>
      <c r="C4" s="139" t="s">
        <v>214</v>
      </c>
      <c r="D4" s="139" t="s">
        <v>202</v>
      </c>
      <c r="E4" s="139" t="s">
        <v>203</v>
      </c>
      <c r="F4" s="139" t="s">
        <v>204</v>
      </c>
      <c r="G4" s="139" t="s">
        <v>212</v>
      </c>
      <c r="H4" s="139" t="s">
        <v>205</v>
      </c>
      <c r="I4" s="139" t="s">
        <v>205</v>
      </c>
      <c r="J4" s="141" t="s">
        <v>215</v>
      </c>
      <c r="K4" s="138">
        <v>3922</v>
      </c>
      <c r="L4" s="140">
        <f>K4+4374</f>
        <v>8296</v>
      </c>
      <c r="N4" t="s">
        <v>206</v>
      </c>
    </row>
    <row r="5" spans="2:14" x14ac:dyDescent="0.2">
      <c r="N5" t="s">
        <v>207</v>
      </c>
    </row>
  </sheetData>
  <dataValidations disablePrompts="1" count="1">
    <dataValidation type="list" allowBlank="1" showInputMessage="1" showErrorMessage="1" sqref="H3:I4" xr:uid="{00000000-0002-0000-0200-000000000000}">
      <formula1>$N$3:$N$5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PROYECTOS</vt:lpstr>
      <vt:lpstr>GESTION ADMINISTRATIVA</vt:lpstr>
      <vt:lpstr>TRAMITES</vt:lpstr>
      <vt:lpstr>'GESTION ADMINISTRATIVA'!Títulos_a_imprimir</vt:lpstr>
      <vt:lpstr>PROYECTOS!Títulos_a_imprimir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Diaz_Muvdi</dc:creator>
  <cp:lastModifiedBy>PC</cp:lastModifiedBy>
  <dcterms:created xsi:type="dcterms:W3CDTF">2019-03-07T22:17:39Z</dcterms:created>
  <dcterms:modified xsi:type="dcterms:W3CDTF">2019-12-10T21:01:34Z</dcterms:modified>
</cp:coreProperties>
</file>