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threadedComments/threadedComment2.xml" ContentType="application/vnd.ms-excel.threaded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threadedComments/threadedComment3.xml" ContentType="application/vnd.ms-excel.threadedcomments+xml"/>
  <Override PartName="/xl/drawings/drawing25.xml" ContentType="application/vnd.openxmlformats-officedocument.drawing+xml"/>
  <Override PartName="/xl/comments24.xml" ContentType="application/vnd.openxmlformats-officedocument.spreadsheetml.comments+xml"/>
  <Override PartName="/xl/threadedComments/threadedComment4.xml" ContentType="application/vnd.ms-excel.threaded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66925"/>
  <mc:AlternateContent xmlns:mc="http://schemas.openxmlformats.org/markup-compatibility/2006">
    <mc:Choice Requires="x15">
      <x15ac:absPath xmlns:x15ac="http://schemas.microsoft.com/office/spreadsheetml/2010/11/ac" url="https://d.docs.live.net/6980d07d31f6234e/Escritorio/OFICINA KARY/PAGINA WEB/"/>
    </mc:Choice>
  </mc:AlternateContent>
  <xr:revisionPtr revIDLastSave="0" documentId="8_{5BC6ED08-9C7E-4B80-A7DB-A5E863BE2675}" xr6:coauthVersionLast="43" xr6:coauthVersionMax="43" xr10:uidLastSave="{00000000-0000-0000-0000-000000000000}"/>
  <bookViews>
    <workbookView xWindow="-120" yWindow="-120" windowWidth="20730" windowHeight="11160" xr2:uid="{56A75599-7EF6-4703-9901-05209130D9BC}"/>
  </bookViews>
  <sheets>
    <sheet name="AL METRO" sheetId="3" r:id="rId1"/>
    <sheet name="AL NCH" sheetId="4" r:id="rId2"/>
    <sheet name="AL RIOMAR" sheetId="5" r:id="rId3"/>
    <sheet name="AL SUROCCIDENTE" sheetId="6" r:id="rId4"/>
    <sheet name="GCIG" sheetId="7" r:id="rId5"/>
    <sheet name="GER CUD" sheetId="8" r:id="rId6"/>
    <sheet name="GER PROY ESP" sheetId="9" r:id="rId7"/>
    <sheet name="GER TICS" sheetId="10" r:id="rId8"/>
    <sheet name="OFIC CONTROL DIS" sheetId="11" r:id="rId9"/>
    <sheet name="OFIC PROTO" sheetId="13" r:id="rId10"/>
    <sheet name="OFIC SEG Y CONV" sheetId="14" r:id="rId11"/>
    <sheet name="OFIC GEST RIESG" sheetId="15" r:id="rId12"/>
    <sheet name="SEC COMUNI" sheetId="16" r:id="rId13"/>
    <sheet name="SEC EDUC" sheetId="17" r:id="rId14"/>
    <sheet name="SEC GENE" sheetId="18" r:id="rId15"/>
    <sheet name="SEC GOB" sheetId="19" r:id="rId16"/>
    <sheet name="SEC OBRAS PUB" sheetId="20" r:id="rId17"/>
    <sheet name="SEC PLAN" sheetId="21" r:id="rId18"/>
    <sheet name="SEC PRIV" sheetId="22" r:id="rId19"/>
    <sheet name="SEC SALUD" sheetId="23" r:id="rId20"/>
    <sheet name="SEC HACIENDA" sheetId="24" r:id="rId21"/>
    <sheet name="SEC TRANS" sheetId="25" r:id="rId22"/>
    <sheet name="SEC CONT URBA" sheetId="26" r:id="rId23"/>
    <sheet name="OFIC MUJER" sheetId="28" r:id="rId24"/>
    <sheet name="GER DES SOC" sheetId="30" r:id="rId25"/>
    <sheet name="SEC GEST SOCIAL" sheetId="31" r:id="rId26"/>
    <sheet name="SEC GEST HUM" sheetId="34" r:id="rId27"/>
    <sheet name="SEC JURI" sheetId="35" r:id="rId28"/>
    <sheet name="SEC REC Y DEP" sheetId="36" r:id="rId29"/>
    <sheet name="SEC CULT" sheetId="37" r:id="rId30"/>
    <sheet name="SEC DES ECON" sheetId="38" r:id="rId31"/>
  </sheets>
  <definedNames>
    <definedName name="_xlnm._FilterDatabase" localSheetId="29" hidden="1">'SEC CULT'!$A$14:$P$28</definedName>
    <definedName name="_xlnm._FilterDatabase" localSheetId="21" hidden="1">'SEC TRANS'!$A$15:$P$26</definedName>
    <definedName name="_xlnm.Print_Area" localSheetId="22">'SEC CONT URBA'!$A$1:$O$34</definedName>
    <definedName name="_xlnm.Print_Area" localSheetId="25">'SEC GEST SOCIAL'!$A$1:$O$56</definedName>
    <definedName name="_xlnm.Print_Area" localSheetId="19">'SEC SALUD'!$A$27:$L$39</definedName>
    <definedName name="_xlnm.Print_Titles" localSheetId="19">'SEC SALUD'!$27:$28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M47" i="38" l="1"/>
  <c r="M50" i="38"/>
  <c r="M29" i="15" l="1"/>
  <c r="K29" i="15"/>
  <c r="M31" i="37"/>
  <c r="M28" i="31" l="1"/>
  <c r="K28" i="31"/>
  <c r="K26" i="25" l="1"/>
  <c r="K24" i="25"/>
  <c r="K21" i="25"/>
  <c r="K20" i="25"/>
  <c r="K19" i="25"/>
  <c r="K18" i="25"/>
  <c r="K17" i="25"/>
  <c r="K16" i="25"/>
  <c r="K25" i="22" l="1"/>
  <c r="M38" i="21" l="1"/>
  <c r="K38" i="21"/>
  <c r="M29" i="18" l="1"/>
  <c r="M31" i="16" l="1"/>
  <c r="K31" i="16"/>
  <c r="K25" i="13" l="1"/>
  <c r="M24" i="11" l="1"/>
  <c r="M67" i="10" l="1"/>
  <c r="K67" i="10"/>
  <c r="M25" i="9" l="1"/>
  <c r="M37" i="8" l="1"/>
  <c r="K37" i="8"/>
  <c r="M29" i="6" l="1"/>
  <c r="M35" i="5" l="1"/>
  <c r="K26" i="4" l="1"/>
  <c r="M16" i="4"/>
  <c r="M32" i="4" s="1"/>
  <c r="M27" i="3" l="1"/>
  <c r="M24" i="3"/>
  <c r="M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7F96FF8A-035A-4519-AF5B-63269F6546E6}">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0A9D28A7-0C37-4A4E-A62C-6C382742331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D1C642AC-172F-48D8-970B-4214A2878C6E}">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D91518CF-AA5D-4B5F-8C21-AA36A8D346E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F2586632-6F05-4ED6-8723-8A3B1751FED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33F3F0FC-3D68-4E94-96A3-127985AF04EE}">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AD0E246D-7F70-4F9F-A8B3-917307D7986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3639A0A0-1819-476F-B3B8-DCCA13BFFB3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7D70DF40-E7DA-407E-94C7-59FC001661AB}">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07655C24-7D27-4395-9370-6FBDB784ACD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72087222-13B9-4D2F-942C-2185E2FB63C1}">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76C16270-0960-486A-8C71-3531E50EACD7}">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57543580-C9E1-444B-9239-A5FAE75BE0BA}">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DABACEF3-095C-4CE8-B215-C6AF746A98C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40C8B47B-2CA1-4995-A0C2-880A157E76E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3AE45E51-D8F5-48BD-A841-8E62A6523A3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6B2A03A9-5CB7-435C-8774-4D0C1FBE91AE}">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6C5566E7-18F5-413E-8F3F-E6D9584AC5EA}">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B37D8D88-8977-4106-B1F7-23C9203C3C9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D2E7B81F-DCAE-4A70-BE6F-240C156CBC1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88C97475-F0B1-46B4-ADC0-4A275CDAF9A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5FDF2D96-F235-4C49-BE39-F2016ED7674C}">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9872DD0A-1778-4295-BA32-E8AC3C73067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7FF3FCB9-9B62-4E53-92FE-B94B22E14E0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A51763B7-28A6-4AD0-B7AA-EC0A38FA9EEF}">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A190496F-3186-40EC-B077-BBD14E46B8C0}">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31507B4A-96C3-47F0-97F7-40192BBAC489}">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EE4C2BE9-C2D0-4D34-83AE-13BED962DEF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00658BAE-ECC2-4296-B803-C59732ED60F7}">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4F40E3F6-3A43-4E92-9E9F-4C8D2D54BBB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8BAAF059-7A30-4038-9B15-C882C2100BE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4961B147-8FA6-41A9-A422-E8387B8F4D23}">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3B62171E-0875-4ED2-BE3A-1936244883D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2873D4DB-2990-4077-AB92-1144180AE3A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69BE159C-2595-4020-964E-1533DABC00F1}">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5240E578-56E6-4E7D-8691-93A65662092C}">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9E2D3D26-8183-4458-A9BE-1EAC4DA758AB}">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01CCFE2-B68E-48DE-AF40-8E7483B065FE}">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42CEA0A8-6F2C-43C7-8239-033218AF6599}">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B68F04F9-6ABF-4FF1-9112-CDF927EF640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B7355902-938E-4C4D-8CDC-1D6943A5997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62C841E2-4FF6-4699-8433-5CE18CFA027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CD2729B-0653-4F33-BFB0-946FCF05A9F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ED50B656-3627-4661-8A7C-A1AFB141CBE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1C0FC3ED-7531-4388-A5F9-EF2831011CE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8C8457BD-10E0-4500-B80E-4C16A65E0E6E}">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EFC754D0-4895-4908-92A3-CCC26715C0C8}">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A078CFF3-A2F9-4CD8-895D-1EC39841E45F}">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113866E7-67EE-4BA7-843C-DEEABAAF210B}">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A7E5E9D5-860A-49CC-9983-A5507E7C070E}">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80E473BE-A67F-42CB-A269-27E237DB3160}">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77371460-32BB-4EDD-B947-DDC4207599CE}">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6E72D825-8D14-41D4-8030-5E07DD3C32D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15FC5113-BC02-4CAB-92A8-2E8525CD435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BB014CE5-4D70-47D1-9575-6A754AD235F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71373F3-0D23-4C32-ABDC-D135D8CC5757}">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DBFF943F-2C3C-4F0E-BF53-8196072F478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169BDB38-4D55-40D1-8C43-D3C97FC9E9A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5059BAC1-66D6-41F2-8F03-94024F88F72C}">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CA8BAFBA-9935-4E72-B741-210ED1E087A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C4849154-2839-4A99-851C-416BA34A4B2F}">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EF1DF0A2-6E60-4A4F-92FA-5C44A873EB36}">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688DC3D5-172F-48C0-B634-9D8A3AA6E177}">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5AABDE86-BC05-48E0-951F-BDC1337A9F57}">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AD9D004E-A791-4618-A14F-7B0B1282A8A1}">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C87DF399-6296-4AE9-9B56-D2F9ADC909CB}">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E6BB75E5-382B-4C9D-8CB5-BB7974A0ABC9}">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C8E83EE3-9EA3-45A5-886F-180C1EB130C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61A4720C-0376-473B-85CB-78C1E34B6997}">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B9945D4-20DC-4811-98A2-53F1DD470F2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FBE11EDD-664E-4CEB-B9FF-F39CA8A9990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C90CDBCE-7E60-4869-B1D1-FA81A805E4AD}">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7CE22B9D-391E-4CC3-A2B4-FA78B958101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3D8022CA-ABFD-4631-BBF7-A42DF55506AE}">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87A63D38-DB66-4CFB-99E0-B8EF61667F69}">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3015B22A-A959-40E6-8070-B63DE5C4954A}">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D33B6333-92B8-4391-BB1F-9E9CD2E6ECF6}">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8A635E51-0BB6-424D-BC08-D1BC91C0936D}">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27" authorId="0" shapeId="0" xr:uid="{F4E3B7A9-5CCA-4EA4-A2CA-2D25BE65ED9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27" authorId="0" shapeId="0" xr:uid="{04E4B644-CAA0-41C4-AC80-18C953A7BEC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27" authorId="0" shapeId="0" xr:uid="{003F3677-5DCC-4909-8C09-0C0437A6C133}">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27" authorId="0" shapeId="0" xr:uid="{6C546490-2042-4014-AF07-E1D1B13B68E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27" authorId="0" shapeId="0" xr:uid="{65C0E9C9-7BB4-48A1-BEC1-115891553A1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27" authorId="1" shapeId="0" xr:uid="{1C0E3BF3-B4C3-4A5B-9C48-2D2FABB93FF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27" authorId="0" shapeId="0" xr:uid="{1D004B53-3C87-42BD-AF1A-A14AD3CB298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27" authorId="0" shapeId="0" xr:uid="{CA20E2F5-7CF6-4F3D-BCCE-95EE9FD6A88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27" authorId="0" shapeId="0" xr:uid="{28670546-4512-4842-BDEC-B1F1E6F44510}">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27" authorId="0" shapeId="0" xr:uid="{CA0BDC84-3D87-441B-B34E-29E28F67BB1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27" authorId="1" shapeId="0" xr:uid="{536676D0-4EF6-4EB4-8491-1CD814F8767E}">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27" authorId="1" shapeId="0" xr:uid="{14AFC2F6-E352-484B-ACE3-E17B55079C4C}">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27" authorId="1" shapeId="0" xr:uid="{68AB921F-0DED-451C-AC4F-D97F3CC498D3}">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tc={116C0A2B-6DF0-4D32-A1A7-5FC0108E7412}</author>
    <author>tc={D2AD704A-E7FB-4D3A-BA7B-97E871B58BF6}</author>
    <author>tc={AD175F79-6C84-44EE-B092-991D5A8B73F8}</author>
    <author>tc={455BB4D5-6A5D-40FD-9C7B-6BC93334EE17}</author>
    <author>tc={E7FF415A-E753-4097-9E72-4CECA4DB985F}</author>
  </authors>
  <commentList>
    <comment ref="A14" authorId="0" shapeId="0" xr:uid="{96E08DAA-FB5B-407D-89B8-72C6BCBCF46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53D84B76-C744-4927-AA30-6B822CDB45F6}">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99FB8C37-8559-4DC3-8245-E5B9BE083CE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71676676-1495-4B67-AD19-69935AF1A94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9AF8C713-9D09-4511-9D22-B382F51849DD}">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E5E73F60-0FA8-487D-BF99-A495E4C54E0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43E15966-3696-49D0-93B8-EEDCACA30594}">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D4E0FE33-F733-4B50-8942-C3B54B77FB28}">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D7305B7E-3921-4B70-9BEC-31F41F2DF9AA}">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E8BB5504-A69C-48BA-A249-FDA8C87C636C}">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33251C29-724E-4264-8C1D-771F411EF523}">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F4D07AAB-7003-4755-8E18-EC96FD2208A9}">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6C522A33-B80D-477D-BBCB-D2B491308A07}">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G18" authorId="2" shapeId="0" xr:uid="{116C0A2B-6DF0-4D32-A1A7-5FC0108E741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directivos con declaración de conflicto de interés actualizada/No. de directivos obligados a presentar declaración de conflicto de interés</t>
      </text>
    </comment>
    <comment ref="G23" authorId="3" shapeId="0" xr:uid="{D2AD704A-E7FB-4D3A-BA7B-97E871B58BF6}">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datos abiertos de la dependencia actualizados/No. de datos abiertos de la dependencia</t>
      </text>
    </comment>
    <comment ref="G24" authorId="4" shapeId="0" xr:uid="{AD175F79-6C84-44EE-B092-991D5A8B73F8}">
      <text>
        <t>[Comentario encadenado]
Su versión de Excel le permite leer este comentario encadenado; sin embargo, las ediciones que se apliquen se quitarán si el archivo se abre en una versión más reciente de Excel. Más información: https://go.microsoft.com/fwlink/?linkid=870924
Comentario:
    1 inventario actualizado</t>
      </text>
    </comment>
    <comment ref="G25" authorId="5" shapeId="0" xr:uid="{455BB4D5-6A5D-40FD-9C7B-6BC93334EE1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actos administrativos con cumplimiento de lineamientos del Dec 0096/2021/No. de actos administrativos proyectados por la dependencia</t>
      </text>
    </comment>
    <comment ref="G28" authorId="6" shapeId="0" xr:uid="{E7FF415A-E753-4097-9E72-4CECA4DB985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funcionarios de la dependencia con presentación de Declaración de bienes y rentas/No. de funcionarios de la dependencia obligados a presentar declaración de bienes y rentas</t>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MOLINA</author>
    <author>Windows User</author>
    <author>Martin Rafael Molina Torres</author>
  </authors>
  <commentList>
    <comment ref="A9" authorId="0" shapeId="0" xr:uid="{1551C9A0-35D7-4760-8C49-392B82FE6841}">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9" authorId="0" shapeId="0" xr:uid="{D0331984-656D-4244-AD88-8424B90E799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9" authorId="0" shapeId="0" xr:uid="{FDEC44B8-940A-4DB0-9F26-C260301B38E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 xml:space="preserve">EL NUMERO DE ACCIONES DEPENDERÁ DEL TIPO DE CAUSA IDENTIFICADA Y SU COMPLEJIDAD PARA TRATARLA.
</t>
        </r>
      </text>
    </comment>
    <comment ref="D9" authorId="1" shapeId="0" xr:uid="{FF7AF90D-B081-4A83-BB67-8E18DB6FA739}">
      <text>
        <r>
          <rPr>
            <b/>
            <sz val="18"/>
            <color indexed="81"/>
            <rFont val="Tahoma"/>
            <family val="2"/>
          </rPr>
          <t>GUÍA:</t>
        </r>
        <r>
          <rPr>
            <u/>
            <sz val="18"/>
            <color indexed="81"/>
            <rFont val="Tahoma"/>
            <family val="2"/>
          </rPr>
          <t xml:space="preserve"> IDENTIFICAR LA PERSONA Y CARGO RESPONSABLE POR LA EJECUCIÓN DE LAS ACCIONES DE MEJORAMIENTO.</t>
        </r>
      </text>
    </comment>
    <comment ref="E9" authorId="0" shapeId="0" xr:uid="{618263D9-DE14-4BE7-92E4-38DA8BE55A3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9" authorId="2" shapeId="0" xr:uid="{EB85D224-C52A-4506-83F8-93DACAEC7C8C}">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9" authorId="0" shapeId="0" xr:uid="{EF1E75DD-72A9-4884-96C5-AE4CBCF47DF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9" authorId="0" shapeId="0" xr:uid="{1BAE6DCF-0B8B-4BEA-8ABB-22627A0A836F}">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9" authorId="0" shapeId="0" xr:uid="{C9E04E64-7B93-403B-9CA0-5E524E9E697D}">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9" authorId="0" shapeId="0" xr:uid="{8EED7750-3F35-417D-887B-AD86E820F8E7}">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9" authorId="2" shapeId="0" xr:uid="{DC0BC892-8BA0-4B09-BFBA-DF5082CE624A}">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9" authorId="2" shapeId="0" xr:uid="{AA03C44F-38A6-440E-9348-4E4BF5BEC14F}">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9" authorId="2" shapeId="0" xr:uid="{598D9E35-AF5D-4304-86AD-5BB225BC2EA3}">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5" authorId="0" shapeId="0" xr:uid="{6B551752-AE06-42F2-851C-B900F77D82C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5" authorId="0" shapeId="0" xr:uid="{B072F80F-4EDB-456C-8973-A949812CF1D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5" authorId="0" shapeId="0" xr:uid="{66422806-9D66-4DEF-91FA-0DEE09B4C8F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5" authorId="0" shapeId="0" xr:uid="{105685CB-17B0-4B0D-900D-FADF8CAB9C09}">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5" authorId="0" shapeId="0" xr:uid="{BF103AB8-02E3-4D31-8C62-02C4C583400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5" authorId="1" shapeId="0" xr:uid="{4F1D009F-0549-44CF-8B93-06CA0B73AD7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5" authorId="0" shapeId="0" xr:uid="{F26093B5-E061-4CD2-BA68-53C594A022FE}">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5" authorId="0" shapeId="0" xr:uid="{8727ED75-37AA-465B-8B5F-D7E35CF5958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5" authorId="0" shapeId="0" xr:uid="{AF09303B-ECF8-4AE6-86B8-A8EA9BB19831}">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5" authorId="0" shapeId="0" xr:uid="{34E1786F-1E35-4BCC-BC00-5FE2AFCA5253}">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5" authorId="1" shapeId="0" xr:uid="{FC6F2539-5A30-4735-83AA-875936D2C983}">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5" authorId="1" shapeId="0" xr:uid="{6945B16A-D354-4987-98FC-065F76BE8425}">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5" authorId="1" shapeId="0" xr:uid="{FC12E638-B701-42F5-AAD9-E18DE72DBDF2}">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27" authorId="0" shapeId="0" xr:uid="{E9CFFB0A-948F-4177-B42B-C0D30705284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27" authorId="0" shapeId="0" xr:uid="{ECB26AD0-4B6E-459F-8531-AF5865E0FD4B}">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27" authorId="0" shapeId="0" xr:uid="{7635AB02-5039-4014-AFDA-3C9E9594949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27" authorId="0" shapeId="0" xr:uid="{4CC2685B-89B3-4924-988C-895ED0483BF7}">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27" authorId="0" shapeId="0" xr:uid="{B8C3CA2B-7C24-43DA-8AAF-F709E10F2F0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27" authorId="1" shapeId="0" xr:uid="{48251309-FFC9-42DF-9B9C-4285073B870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27" authorId="0" shapeId="0" xr:uid="{F872D567-802F-4CB8-A489-DBBF9420C987}">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27" authorId="0" shapeId="0" xr:uid="{B622100F-DA73-4BC7-93C3-0D7A2A5B272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27" authorId="0" shapeId="0" xr:uid="{ED0DB853-D707-43A6-847A-A2F602B754AF}">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27" authorId="0" shapeId="0" xr:uid="{941DC496-9786-436C-8DAD-8E26539F256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27" authorId="1" shapeId="0" xr:uid="{02CAB1B0-24E8-4F81-A219-07425727FEC7}">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27" authorId="1" shapeId="0" xr:uid="{8ADD18DA-3F3A-482B-9D7F-3616D930B289}">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27" authorId="1" shapeId="0" xr:uid="{2D616E37-E373-473C-B173-C88706A0501C}">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6625C106-69AA-4041-8410-E78036E21F97}">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06003CA8-1438-40B8-B953-C5EB30A8A95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B9A12DB8-5E8C-4FD9-BF35-B18B4AF1B25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4DCCF10E-D46E-47E1-B498-6105B633E915}">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2B089D50-DAAA-4566-B473-3A03788A863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8B511F0C-5757-479A-9DF6-9EEA6523323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1B60C754-36EC-4308-A68B-69B6D7F4B902}">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628DC920-5D85-4427-9AE1-42CAA912475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A1AA0877-A503-433B-B055-A42486D3C698}">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726B941D-956C-49F4-88CB-7DC6D62BC05C}">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B70F0957-7F4D-45D9-BBCF-8B0CB754372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18CF8E0-F7CC-4E52-9C57-65DA7738520E}">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F33712A2-D5EA-4943-826D-B517DB5EF87D}">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27" authorId="0" shapeId="0" xr:uid="{2BA19CD6-B8D7-410E-B75B-C7592A4BD36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27" authorId="0" shapeId="0" xr:uid="{D247826D-B36E-4972-B5EE-9CECBCB0F7B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27" authorId="0" shapeId="0" xr:uid="{6F89413C-E01D-46BF-95A5-EC53D9BDF41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27" authorId="0" shapeId="0" xr:uid="{E26FAB49-A8A1-4B54-9AF4-C395239EF0C6}">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27" authorId="0" shapeId="0" xr:uid="{B7F0E6D9-26FB-4936-B112-939602FB0F8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27" authorId="1" shapeId="0" xr:uid="{5421B6A3-7702-4789-97BD-AC0042ECFFFE}">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27" authorId="0" shapeId="0" xr:uid="{EDF0F6D4-4F35-4D17-BD84-4FC8D833840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27" authorId="0" shapeId="0" xr:uid="{8E44318A-288B-4957-9F7C-BD4FD768BCA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27" authorId="0" shapeId="0" xr:uid="{03E891E1-016C-403C-BC41-FB3E278DF152}">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27" authorId="0" shapeId="0" xr:uid="{586EE60F-6615-4EF0-8CEA-762C310043EC}">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27" authorId="1" shapeId="0" xr:uid="{32306723-48E5-499A-AA1E-026CB1D79E59}">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27" authorId="1" shapeId="0" xr:uid="{3DA8DA92-DB2F-4004-9217-7B8BBBB2643C}">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27" authorId="1" shapeId="0" xr:uid="{4649B66E-DFD1-46C4-A75F-51DA89A8256F}">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4BC0F825-52F3-48A2-A488-F1D57801EA4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DBABFEE6-EB87-4F47-BBE5-6782A0BA7356}">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37B1EC57-D576-421C-9791-26049953C423}">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641FF7B3-36C6-4666-80E9-FAF072FF1516}">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3308738C-6F35-414D-A1CB-51D48FBAC14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5D991445-BD02-4BB8-8208-B6D6E26743F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D98AEFDB-4768-4380-88B3-A90D9301BFDC}">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F88D96FF-C9B3-4DDC-AF16-9EA1E16DFC3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B73AD3D0-79CA-4FF3-8B0D-CBFDCAB276F3}">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345CE4F9-9BAC-49DF-A421-73E34592896F}">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C7C4956B-0763-4EFF-9D67-9A50E6CF9DC2}">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8FC118CA-F851-407E-BECD-0BD28227D475}">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5044F891-A334-4569-967D-003CC3010B43}">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F239B87C-C2F0-4A23-8C1B-04D825DD346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F292266A-D68E-468E-940B-C9398EFF64E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C1BE0904-E450-4F07-AA0D-3EA496537226}">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FBA50305-0B13-4A11-92EA-D6D661D473B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DD750C1B-AD18-4F57-BCED-EC41371DDC3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A9F40BC7-3814-485A-B82D-0554ADF8C72C}">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4AF6D9C8-C939-4587-9952-54E30F735DC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8CDE453E-FFC0-4932-B656-9007CCB3F09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3E96F9DE-D4D6-47DA-B6F6-8A1F25BE31AA}">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90B93697-B18C-49C3-99A1-5E5EAD142E03}">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98B6D098-6215-4377-A82A-4E9E384B07E6}">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D91EC17A-50DE-4AAC-A3CC-59C65DC035F1}">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F0F369E8-6ED5-47E2-9124-C0D2552FA0F0}">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Luseli Marriaga</author>
    <author>tc={E8886691-BD72-4531-82C5-BD09C0971D19}</author>
    <author>tc={95C9401B-FC1E-4009-80B4-CC3174C39B90}</author>
  </authors>
  <commentList>
    <comment ref="A14" authorId="0" shapeId="0" xr:uid="{9067DBC8-5118-4ED5-A648-7160F628C4AB}">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AF8C5989-C12F-43AB-85FC-B7039B2C1874}">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7AD6B93B-46B4-4EFA-864C-BD414BD9C81F}">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38BC0230-B13B-467A-BA66-C1BB15000109}">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58AB89C9-07B9-4CBF-BC0D-80E28E60D6BE}">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029C6286-4646-46CA-AC6C-968E429E5923}">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80136C5B-B5F8-4962-8336-3619A806AF6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EA2921B1-C599-4487-AA8F-C7EF9B70EB16}">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5890EC3A-BF38-4088-B07D-9B6E0BC79F3A}">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BEA29484-5FB8-443B-9B97-D3790ED2AF3C}">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476E11D8-CA75-4F7F-8F8B-EF7A36E9413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1CA28E4D-1F15-4642-B479-D97CCCFB3954}">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5A528377-092E-41C9-AD89-6DEB66916EFA}">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L16" authorId="2" shapeId="0" xr:uid="{7E0BB70B-4936-493D-B641-52D10FE70093}">
      <text>
        <r>
          <rPr>
            <sz val="9"/>
            <color indexed="81"/>
            <rFont val="Tahoma"/>
            <charset val="1"/>
          </rPr>
          <t xml:space="preserve">
</t>
        </r>
      </text>
    </comment>
    <comment ref="A17" authorId="3" shapeId="0" xr:uid="{E8886691-BD72-4531-82C5-BD09C0971D1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recomendación está enfocada a definir criterios para medir periódicamente el cumplimiento de la política, no se refiere al plan de trabajo para implementarla</t>
      </text>
    </comment>
    <comment ref="F18" authorId="4" shapeId="0" xr:uid="{95C9401B-FC1E-4009-80B4-CC3174C39B90}">
      <text>
        <t>[Comentario encadenado]
Su versión de Excel le permite leer este comentario encadenado; sin embargo, las ediciones que se apliquen se quitarán si el archivo se abre en una versión más reciente de Excel. Más información: https://go.microsoft.com/fwlink/?linkid=870924
Comentario:
    3.   Y el seguimiento al cumplimiento? es muy importante</t>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tc={B3074906-A124-419D-AA1E-9A1245A64957}</author>
  </authors>
  <commentList>
    <comment ref="A14" authorId="0" shapeId="0" xr:uid="{90FF7A82-D7C1-4DE9-975C-0DF48848C33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08066739-41AB-440F-AA38-4088F0386AE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E735CD9C-9D0E-4B18-88FE-F75AC066122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85BC2C37-2638-43D8-9CB6-271AB685E72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32180CD-9F9D-4566-8C70-1B716916801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703F872C-B71C-4901-A182-114E9D7CA03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171B87BD-FEFA-433B-8848-2573467E9C0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69ED2003-3C57-49A4-9A12-06299E9CD34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1CF02BA9-B173-4925-A9AA-3AE400B9490E}">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CAC1F3BE-E9CD-4F3A-A108-4313D4EA821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176569B7-F4BA-48DA-8259-961B23E17CE9}">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CCE566AE-D8A1-4D84-8619-0D50337424BD}">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3E504E6D-41CC-4614-A8BA-7D9BF8134AA3}">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C24" authorId="2" shapeId="0" xr:uid="{B3074906-A124-419D-AA1E-9A1245A64957}">
      <text>
        <t>[Comentario encadenado]
Su versión de Excel le permite leer este comentario encadenado; sin embargo, las ediciones que se apliquen se quitarán si el archivo se abre en una versión más reciente de Excel. Más información: https://go.microsoft.com/fwlink/?linkid=870924
Comentario:
    Plantear la posibilidad de la creacion de un manual de procedimientos de la Gerencia.</t>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787680F2-0DE6-4AA4-A614-F7129A9E1586}">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87F840B4-C248-400F-AC0F-D85C50E0DD7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2B25E685-105A-4FDD-A210-AA4A70356F7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04153D3-2604-4BD6-A9F2-C1D186B6236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58C05015-9808-49DD-B07B-3026FEC975EF}">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ADD8A1CE-A37B-40C7-A1DD-0B5F3ABA67FC}">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BF5B2EC0-A4FB-4F27-BF98-8D84FF8AFC9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BC70B793-18B7-4FB0-9911-F8561F33DDD6}">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7DB20A6A-6493-49CF-956D-750A99E949F6}">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5AFF6AE1-69F5-460A-AC01-CCCB5C41DA42}">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8A97AE11-0B22-4B2D-8D7F-94109C89399B}">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E653E26D-A134-40FA-BBEA-AFE7DACA899B}">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D54B8538-2D15-43FB-83C1-D8F957BBF07A}">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0AE42213-1E56-42CD-878C-B0BA934F478E}">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05761501-549C-4D60-AF76-91FAD8CC7C3B}">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E7122736-5D4D-410D-BED5-68E5D408050A}">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EB5D2183-887C-4905-9A1F-13F3A4BCC62E}">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19DF17CA-3EB6-42E4-ADF8-8B95B1697AE7}">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3456A1E1-F0AE-4DDC-A38C-34A8176D96E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F4837730-421F-4ACF-9412-3DB812A25DEF}">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5906B29E-392C-4754-8E4F-38DEFE2D17D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15FB6F7B-92ED-4FF7-8BDF-8AD96435CE80}">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72D30E3D-6946-4AA1-B05E-3BB80A476350}">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EDA1DA4E-1F07-4A54-A720-8A47411171C5}">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7A915731-CE66-4F38-ACF5-336AAFDD6423}">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04ABA575-EBB2-42C0-A72F-B7258F4CCD8A}">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7C9C675A-7562-4B98-B0DD-821C20B45CDC}">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4EA96509-1E5A-434A-B82E-6BFBF0A1A7D8}">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D3D735CA-B4A6-46C5-9C68-10DE91CCFC6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BE24302D-FC4E-48FB-9E29-66E1006FFDC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8E29CBFB-4477-4764-8254-83FB219D180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112B4130-49F8-4A65-BF2A-41940A3097B9}">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93BA5449-41F1-41B0-82EB-DA44BB737F75}">
      <text>
        <r>
          <rPr>
            <b/>
            <sz val="22"/>
            <color rgb="FF000000"/>
            <rFont val="Tahoma"/>
            <family val="2"/>
          </rPr>
          <t xml:space="preserve">GUÍA: </t>
        </r>
        <r>
          <rPr>
            <sz val="22"/>
            <color rgb="FF000000"/>
            <rFont val="Tahoma"/>
            <family val="2"/>
          </rPr>
          <t>ESTABLECER LA FORMULA MATEMÁTICA PARA MEDIR EL CUMPLIMIENTO DE LA META ESTABLECIDA A CADA UNA DE LAS ACCIONES DE MEJORAMIENTO DEFINIDAS.</t>
        </r>
        <r>
          <rPr>
            <sz val="16"/>
            <color rgb="FF000000"/>
            <rFont val="Tahoma"/>
            <family val="2"/>
          </rPr>
          <t xml:space="preserve">
</t>
        </r>
      </text>
    </comment>
    <comment ref="H14" authorId="0" shapeId="0" xr:uid="{FC01061F-7F63-4A70-B4D5-D3A884DBCF4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9DFBE431-D0AB-4FB0-90FE-725B18FCD284}">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B037F880-B625-41A3-9DFE-7E4C58A03BE4}">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8486B0EA-D57C-4F4E-BB08-EF3327DAEA22}">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29109F56-6091-4C36-95EC-061C363D6D7A}">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8C64CC68-04AB-4D5F-84F7-C2747FB85DD8}">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16467EB5-5465-495E-8DFA-8FC80293804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F8BF6A4C-05E3-4581-9FB5-857B9C8685A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15FC98BD-5AE2-4DE8-83CD-FDFC4ED5C76A}">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9D5D4DEA-F658-4FC4-B7B2-6332DCC164D7}">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2EB53FE8-354E-4093-BDD2-590702E9621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BC5C39F6-CB8A-4FA0-BCCA-8E80ED5C059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990D5AB6-2E44-4C93-ADF6-5990231939F7}">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572351E3-AEDB-47FB-B76B-2D933D2C110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E373D228-0D11-46DC-B30B-5A3A40095A5E}">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6D1728D7-C907-45F7-8986-796B6C07B821}">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6221ACEB-409C-49E4-9B7B-1A9300747677}">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CD611E4F-D573-400F-AD1E-292BEE8EAD26}">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8F19D853-F0C9-44B1-8B53-FC2E5A2764E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A2B44548-2A9A-4AF1-A338-70745D1AA80A}">
      <text>
        <r>
          <rPr>
            <b/>
            <sz val="20"/>
            <color indexed="81"/>
            <rFont val="Tahoma"/>
            <family val="2"/>
          </rPr>
          <t xml:space="preserve">GUÍA: </t>
        </r>
        <r>
          <rPr>
            <sz val="18"/>
            <color indexed="81"/>
            <rFont val="Tahoma"/>
            <family val="2"/>
          </rPr>
          <t>REDACTAR LAS RECOMENDACIONES DE MEJORAMIENTO A LA GESTIÓN, IDENTIFICADAS EN LA DEPENDENCIA PARA LA VIGENCIA ACTUAL.</t>
        </r>
      </text>
    </comment>
    <comment ref="B14" authorId="0" shapeId="0" xr:uid="{BF25565B-A76D-4CF9-B536-AB44537D729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EDD0BA95-2AB4-452D-A912-BE99D4ACC69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933F08D0-C96C-4BC5-A26B-528797A73B6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D8507E61-7BCD-4BC5-8FCC-C9E7696596D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9DDEC0CC-8F92-4F62-B8C3-1150F5C7203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B7E13582-FD13-4E56-B77A-8207C4F89DC2}">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55AB3BE2-5AB8-4943-8EA7-6A4A2360E1D6}">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E7C75A47-7A59-498C-9A8D-76F54A353AC6}">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0A62AF27-75B0-48A7-84FF-664F5F7043EF}">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7DAE5806-DF37-4BFE-A971-9134C86D43F7}">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52D8C3D-1B4F-45CC-8D72-04A776A6ECFB}">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6E7BFD76-32B1-4955-8267-3ACBBE9AF875}">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899D98A4-7BDA-40E4-AA74-1229840598D9}">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EA6974B6-BD18-47E6-BB5F-499D39A129D8}">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8F6E4EAB-0604-4D62-B00E-E47A0092DA83}">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B05F7A61-3AEC-4C8A-AD98-4894486921D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82C9D9AB-9C83-4C15-A30A-209B954B948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94105150-BB30-41B0-9961-569B7715D65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6772F22B-C0A8-47E1-A3F5-AFE0B313F69C}">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97C843B3-A783-4386-B6B8-6F8E5A339168}">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CFFF99D0-C6A8-4565-9E86-B0153BB63846}">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EEBBB249-1719-47AC-B9DD-50AC4A5E5E6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CD109178-FF74-4392-8F17-111834EB7B0F}">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88FEDE2E-46E4-46B5-BB9F-D56924AA1A98}">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771F4223-1B29-4D4D-B66F-6D2502EBD00A}">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Maria Alejandra Valencia Londoño</author>
  </authors>
  <commentList>
    <comment ref="A16" authorId="0" shapeId="0" xr:uid="{6BEE7DCA-D140-4A38-9541-F3860B5C9616}">
      <text>
        <r>
          <rPr>
            <b/>
            <sz val="20"/>
            <color rgb="FF000000"/>
            <rFont val="Tahoma"/>
            <family val="2"/>
          </rPr>
          <t xml:space="preserve">GUIA: </t>
        </r>
        <r>
          <rPr>
            <sz val="18"/>
            <color rgb="FF000000"/>
            <rFont val="Tahoma"/>
            <family val="2"/>
          </rPr>
          <t>REDACTAR LAS RECOMENDACIONES DE MEJORAMIENTO A LA GESTIÓN, IDENTIFICADAS EN LA DEPENDENCIA PARA LA VIGENCIA ACTUAL.</t>
        </r>
      </text>
    </comment>
    <comment ref="B16" authorId="0" shapeId="0" xr:uid="{28BE2DDF-A276-4836-86BB-5FB102CAB6D8}">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6" authorId="0" shapeId="0" xr:uid="{8AF2826E-C452-480B-8828-03AEE468D464}">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16" authorId="0" shapeId="0" xr:uid="{E9345159-C665-4823-B52B-6C910874A97E}">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16" authorId="0" shapeId="0" xr:uid="{B0D77EE7-7787-43DC-A8FA-4AF2426B3B0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6" authorId="1" shapeId="0" xr:uid="{E30C01A7-E4DA-4621-87FD-DC59659B30A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6" authorId="0" shapeId="0" xr:uid="{9D7DFE39-184A-4930-84AA-F8097A34AB5F}">
      <text>
        <r>
          <rPr>
            <b/>
            <sz val="22"/>
            <color rgb="FF000000"/>
            <rFont val="Tahoma"/>
            <family val="2"/>
          </rPr>
          <t xml:space="preserve">GUÍA: </t>
        </r>
        <r>
          <rPr>
            <sz val="22"/>
            <color rgb="FF000000"/>
            <rFont val="Tahoma"/>
            <family val="2"/>
          </rPr>
          <t>ESTABLECER LA FORMULA MATEMÁTICA PARA MEDIR EL CUMPLIMIENTO DE LA META ESTABLECIDA A CADA UNA DE LAS ACCIONES DE MEJORAMIENTO DEFINIDAS.</t>
        </r>
        <r>
          <rPr>
            <sz val="16"/>
            <color rgb="FF000000"/>
            <rFont val="Tahoma"/>
            <family val="2"/>
          </rPr>
          <t xml:space="preserve">
</t>
        </r>
      </text>
    </comment>
    <comment ref="H16" authorId="0" shapeId="0" xr:uid="{7222F492-B4D4-486A-8839-0843285D46CA}">
      <text>
        <r>
          <rPr>
            <b/>
            <sz val="20"/>
            <color rgb="FF000000"/>
            <rFont val="Tahoma"/>
            <family val="2"/>
          </rPr>
          <t xml:space="preserve">GUÍA: </t>
        </r>
        <r>
          <rPr>
            <sz val="20"/>
            <color rgb="FF000000"/>
            <rFont val="Tahoma"/>
            <family val="2"/>
          </rPr>
          <t xml:space="preserve">ESTABLECER LAS FECHAS DE INICIO Y TERMINACIÓN DE CADA UNA DE LAS ACTIVIDADES, SEGÚN LOS RECURSOS Y DISPONIBILIDAD DE LA DEPENDENCIA DENTRO DE LA VIGENCIA ACTUAL.
</t>
        </r>
        <r>
          <rPr>
            <b/>
            <i/>
            <u/>
            <sz val="20"/>
            <color rgb="FF000000"/>
            <rFont val="Tahoma"/>
            <family val="2"/>
          </rPr>
          <t>NOTA: LAS FECHAS SE DEBEN DEFINIR BAJO LA ESTRUCTURA de/mm/aaa (DÍA/MES/AÑO)</t>
        </r>
      </text>
    </comment>
    <comment ref="J16" authorId="0" shapeId="0" xr:uid="{9E8455A7-B523-4900-AA67-39935A2A2B8F}">
      <text>
        <r>
          <rPr>
            <b/>
            <sz val="22"/>
            <color rgb="FF000000"/>
            <rFont val="Tahoma"/>
            <family val="2"/>
          </rPr>
          <t xml:space="preserve">GUÍA: </t>
        </r>
        <r>
          <rPr>
            <sz val="22"/>
            <color rgb="FF000000"/>
            <rFont val="Tahoma"/>
            <family val="2"/>
          </rPr>
          <t>COLOCAR LA FECHA EN QUE SE REALIZA EL SEGUIMIENTO POR PARTE DE LA DEPENDENCIA DE ACUERDO AL SEGUIMIENTO(I, II, II O IV SEGUIMIENTO)</t>
        </r>
        <r>
          <rPr>
            <sz val="16"/>
            <color rgb="FF000000"/>
            <rFont val="Tahoma"/>
            <family val="2"/>
          </rPr>
          <t xml:space="preserve">
</t>
        </r>
        <r>
          <rPr>
            <b/>
            <u/>
            <sz val="18"/>
            <color rgb="FF000000"/>
            <rFont val="Tahoma"/>
            <family val="2"/>
          </rPr>
          <t>NOTA: LAS FECHAS SE DEBEN DEFINIR BAJO LA ESTRUCTURA dd/mm/aaa (DÍA/MES/AÑO)</t>
        </r>
      </text>
    </comment>
    <comment ref="K16" authorId="0" shapeId="0" xr:uid="{44D7407C-C3B7-44BC-9ED4-D7E557E74D53}">
      <text>
        <r>
          <rPr>
            <b/>
            <sz val="24"/>
            <color rgb="FF000000"/>
            <rFont val="Tahoma"/>
            <family val="2"/>
          </rPr>
          <t>GUÍA:</t>
        </r>
        <r>
          <rPr>
            <sz val="24"/>
            <color rgb="FF000000"/>
            <rFont val="Tahoma"/>
            <family val="2"/>
          </rPr>
          <t xml:space="preserve"> ASIGNAR POR PARTE DE LA DEPENDENCIA EL PORCENTAJE DE AVANCE DE LA META ESTABLECIDA DE ACUERDO A LA FORMULA DEL INDICADOR CON CORTE A LA FECHA DEL SEGUIMIENTO.</t>
        </r>
        <r>
          <rPr>
            <sz val="16"/>
            <color rgb="FF000000"/>
            <rFont val="Tahoma"/>
            <family val="2"/>
          </rPr>
          <t xml:space="preserve">
</t>
        </r>
      </text>
    </comment>
    <comment ref="L16" authorId="1" shapeId="0" xr:uid="{87C93F9F-27A4-4019-82E5-2D52F47EAD6A}">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6" authorId="1" shapeId="0" xr:uid="{15EEC51A-1AD1-4921-95B3-224D6A1C5521}">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6" authorId="1" shapeId="0" xr:uid="{43CDF5A8-F80D-4E35-BADD-2813B0FFD4EF}">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B41" authorId="2" shapeId="0" xr:uid="{3E2B83DA-071D-40CA-B138-753C99FEC2CD}">
      <text>
        <r>
          <rPr>
            <b/>
            <sz val="9"/>
            <color indexed="81"/>
            <rFont val="Tahoma"/>
            <family val="2"/>
          </rPr>
          <t>Maria Alejandra Valencia Londoño:</t>
        </r>
        <r>
          <rPr>
            <sz val="9"/>
            <color indexed="81"/>
            <rFont val="Tahoma"/>
            <family val="2"/>
          </rPr>
          <t xml:space="preserve">
La jornada de inducción debe ser diferente a la que organiza Gestión Humana y debe realizarse antes que finalice el mes de febrero de 2022.</t>
        </r>
      </text>
    </comment>
    <comment ref="B42" authorId="2" shapeId="0" xr:uid="{48CBFFCA-9387-4D0B-B80D-F08316D1F1EE}">
      <text>
        <r>
          <rPr>
            <b/>
            <sz val="9"/>
            <color indexed="81"/>
            <rFont val="Tahoma"/>
            <family val="2"/>
          </rPr>
          <t>Maria Alejandra Valencia Londoño:</t>
        </r>
        <r>
          <rPr>
            <sz val="9"/>
            <color indexed="81"/>
            <rFont val="Tahoma"/>
            <family val="2"/>
          </rPr>
          <t xml:space="preserve">
Motivar a todo el equipo para que cumpla con la directriz establecida en el Decreto 830 de 2021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EDC1B9C1-556C-426D-88D1-182497CE81F1}">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3ED56CD7-400F-4484-A4C2-66A754F187E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2BD93FCF-52C1-4B4D-ACAC-3D7D58977ED6}">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F02B4744-F727-4C68-B4F3-37FE77E9B9E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49C8F267-EF96-492E-A36D-884693D0A57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9787AD57-E5B3-4ED6-95EC-3163F2166DC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7C38AAD8-0618-4085-BF9D-F809DC1B73C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4E03DF4C-B4B8-4AE1-8955-07118C3D8208}">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227C24D9-5001-45FE-B727-72C7DC7186F6}">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62386D30-8551-4866-B2C8-2EAE5D458052}">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B7DEB6DB-85F8-4304-94F2-D97B129A5FA4}">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48C1E834-B410-434A-B951-03E7A4E85AE2}">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04BE2347-5CDF-45C9-BDBF-D9E660A77CC3}">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B7D2899F-4008-4739-A079-62C19E9B6C59}">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64409162-E6C3-444A-8518-04508C2F4039}">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5AB84AB2-BE73-459A-8C86-1344ED796BEA}">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3DD8EDF-2D3C-4EC7-A2A8-30D6326291A5}">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709582C4-B877-4CFC-9A9E-E3CDB5650D4A}">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E99D77A7-6EB6-418C-9DE6-E55CE201765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C9D00715-9E55-4030-81B6-A2A470AA34FD}">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352B0923-C9D2-4C8B-B5CD-2658EFFB8FB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2DF5C509-B922-4304-BBFA-BE94A65D0D48}">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7A76A6FD-FF1B-4686-BE28-4FE634EE3BB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3A603A39-5792-4443-8FEE-7F8F868128A9}">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BF5FDC84-AC08-4A3C-B7BB-39F57A283BBC}">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ED013401-5F39-4EF3-8B3F-CCFDBC05C4F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Belka Maria GutiErrez Arrieta</author>
    <author>tc={4B644620-E943-4A10-88C3-66CCF8A51987}</author>
  </authors>
  <commentList>
    <comment ref="A14" authorId="0" shapeId="0" xr:uid="{C984D0EE-7C2D-427C-B5EE-8BE6D5654189}">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EB8F7976-47DE-42BF-8BB7-D04931611EA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4F0F745D-5004-4B8D-A934-71F45296C2B3}">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D81CE8EF-142E-4E19-B605-859EBFC5024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0B85E3AD-E68C-4E41-9D56-B3A8E00DAC0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68627FB5-C1E0-44BC-ACBB-F9F6A1D46C19}">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D2CA39E2-78B8-4841-8D91-22F9BD31B94D}">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22C7D406-A45A-48D9-99EE-AACA2F08C9B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1113059D-DFF4-448F-AD75-9BBEF7A44373}">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85B61463-875D-416E-AE27-B4521BCBD19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CE03A7C0-1CA3-4A72-A426-8BF9F39E004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6C07BAF2-7728-42AB-8683-712BE3E29DC7}">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ABB67A73-F852-4852-B455-BCE14C89C41C}">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I20" authorId="2" shapeId="0" xr:uid="{A00B75FA-1B68-43B3-8883-201A6351CB91}">
      <text>
        <r>
          <rPr>
            <b/>
            <sz val="9"/>
            <color indexed="81"/>
            <rFont val="Tahoma"/>
            <family val="2"/>
          </rPr>
          <t>Belka María Gutiérrez Arrieta:</t>
        </r>
        <r>
          <rPr>
            <sz val="9"/>
            <color indexed="81"/>
            <rFont val="Tahoma"/>
            <family val="2"/>
          </rPr>
          <t xml:space="preserve">
Las actividades deben ser permanente para el sostenimiento de los sistemas</t>
        </r>
      </text>
    </comment>
    <comment ref="E31" authorId="3" shapeId="0" xr:uid="{4B644620-E943-4A10-88C3-66CCF8A5198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mas bien la meta, aqui va la formula</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441B3402-56EC-4B4C-BC2E-6BF00C3E881B}">
      <text>
        <r>
          <rPr>
            <b/>
            <sz val="20"/>
            <color rgb="FF000000"/>
            <rFont val="Tahoma"/>
            <family val="2"/>
          </rPr>
          <t xml:space="preserve">GUIA: </t>
        </r>
        <r>
          <rPr>
            <sz val="18"/>
            <color rgb="FF000000"/>
            <rFont val="Tahoma"/>
            <family val="2"/>
          </rPr>
          <t>REDACTAR LAS RECOMENDACIONES DE MEJORAMIENTO A LA GESTIÓN, IDENTIFICADAS EN LA DEPENDENCIA PARA LA VIGENCIA ACTUAL.</t>
        </r>
      </text>
    </comment>
    <comment ref="B14" authorId="0" shapeId="0" xr:uid="{0C2078D6-068A-4C4B-AA99-730A18EF820E}">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BD47C554-330C-415B-BDBF-147193A562E5}">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14" authorId="0" shapeId="0" xr:uid="{2E5A72F6-537B-492B-9EB5-9969CD19F9BE}">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14" authorId="0" shapeId="0" xr:uid="{379D1895-4EF5-4547-B2F6-73E917CAD7E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855A3A7D-5C5E-443F-8046-E109C0C3D9B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A06C0763-F8F0-49E4-B66A-76A8BC084F61}">
      <text>
        <r>
          <rPr>
            <b/>
            <sz val="22"/>
            <color rgb="FF000000"/>
            <rFont val="Tahoma"/>
            <family val="2"/>
          </rPr>
          <t xml:space="preserve">GUÍA: </t>
        </r>
        <r>
          <rPr>
            <sz val="22"/>
            <color rgb="FF000000"/>
            <rFont val="Tahoma"/>
            <family val="2"/>
          </rPr>
          <t>ESTABLECER LA FORMULA MATEMÁTICA PARA MEDIR EL CUMPLIMIENTO DE LA META ESTABLECIDA A CADA UNA DE LAS ACCIONES DE MEJORAMIENTO DEFINIDAS.</t>
        </r>
        <r>
          <rPr>
            <sz val="16"/>
            <color rgb="FF000000"/>
            <rFont val="Tahoma"/>
            <family val="2"/>
          </rPr>
          <t xml:space="preserve">
</t>
        </r>
      </text>
    </comment>
    <comment ref="H14" authorId="0" shapeId="0" xr:uid="{9CDB3E96-92B1-4D67-A178-4E666D3A103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DCBB50F4-02CD-401B-8729-8B8ABD1869D0}">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AA1303B6-8ABD-4383-9391-AFD102808E52}">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18B3A688-C49C-4E56-9695-BDAFEECDB34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9130182D-AF84-4808-972B-C4F04ACA36CC}">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4067C2E8-E36A-49B9-BE25-34D7E30B80E0}">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25" authorId="0" shapeId="0" xr:uid="{7B24CF90-596B-462A-942D-135ED3985BE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25" authorId="0" shapeId="0" xr:uid="{609C82BC-BA2C-45F1-9E61-14467F0BF9CB}">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25" authorId="0" shapeId="0" xr:uid="{858D1853-265D-4F0D-89D4-74F3CDB2A59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25" authorId="0" shapeId="0" xr:uid="{37BEBF47-0F4C-4CED-963F-3F8B1CCE40F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25" authorId="0" shapeId="0" xr:uid="{7234678B-7D31-464B-99AD-43BFAD8BCDC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25" authorId="1" shapeId="0" xr:uid="{795C6D79-33C2-4851-BA97-9B3C375242A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25" authorId="0" shapeId="0" xr:uid="{6F4512D3-65F4-45C3-969E-DB30959FC33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25" authorId="0" shapeId="0" xr:uid="{AA061613-7C16-4B26-8F9A-29B8B6E0D0D3}">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25" authorId="0" shapeId="0" xr:uid="{C06AC92A-0E9B-4F6E-B53F-7CB4D42B4044}">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25" authorId="0" shapeId="0" xr:uid="{53FBE142-E8BE-4893-8337-201E2914849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25" authorId="1" shapeId="0" xr:uid="{8634169A-CEF7-407C-A983-19D9204441C7}">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25" authorId="1" shapeId="0" xr:uid="{30874562-644E-462B-B440-CB256DD96B3A}">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25" authorId="1" shapeId="0" xr:uid="{8BF8D468-2A09-4AFE-B159-75BE4533B89B}">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2C040025-E21F-4D97-B519-06E4B1E6FCEE}">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799BC41C-73BD-4FF8-B411-0F4D491747E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E4C421D3-9341-437F-9872-538E0FC6CBF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04F21BF-8FF4-42E6-B11D-7D1A61B0CF6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F90CE855-DDBD-4755-8B9E-47689EAC968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FB7D9125-99D5-41C1-BC61-B794E09A0C2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DAEFB4E0-FA25-4216-9C0B-25932431698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D5EC5F48-C2D8-4FF6-AAF7-1E42079E112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60718378-47C6-4202-857F-A3649BE9E8AF}">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CD9227C1-8F64-4706-8D9F-C1E7D3EB234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5614EB89-E89D-4865-961E-C8C3B65D53A6}">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9A8B69D6-C9F5-4515-B879-DDF59C205C52}">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AE43BB60-3682-445C-9F39-1DF44BB08E3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sharedStrings.xml><?xml version="1.0" encoding="utf-8"?>
<sst xmlns="http://schemas.openxmlformats.org/spreadsheetml/2006/main" count="4970" uniqueCount="3337">
  <si>
    <r>
      <t xml:space="preserve">                                                                     </t>
    </r>
    <r>
      <rPr>
        <b/>
        <sz val="22"/>
        <rFont val="Arial"/>
        <family val="2"/>
      </rPr>
      <t xml:space="preserve"> PLAN DE MEJORAMIENTO A LA GESTIÓN </t>
    </r>
    <r>
      <rPr>
        <b/>
        <sz val="14"/>
        <rFont val="Arial"/>
        <family val="2"/>
      </rPr>
      <t xml:space="preserve">                                                                                                                      Codigo:EC-EC-F-011</t>
    </r>
  </si>
  <si>
    <t>OBSERVACIONES DEL AUDITOR</t>
  </si>
  <si>
    <t>DEPENDENCIA Y PROCESO: ALCALDIA LOCAL METROPOLITANA</t>
  </si>
  <si>
    <t>DESCRIPCIÓN RECOM+A14:L15ENDACIONES+A1A14:J15</t>
  </si>
  <si>
    <t>ANÁLISIS DE CAUSAS</t>
  </si>
  <si>
    <t xml:space="preserve"> ACCIONES DE MEJORAMIENTO</t>
  </si>
  <si>
    <t>RESPONSABLE</t>
  </si>
  <si>
    <t>DESCRIPCIÓN DE LA META</t>
  </si>
  <si>
    <t>ENTREGABLE</t>
  </si>
  <si>
    <t>FÓRMULA INDICADOR DE CUMPLIMIENTO</t>
  </si>
  <si>
    <t>PERIODO DE EJECUCIÓN</t>
  </si>
  <si>
    <t xml:space="preserve">FECHA SEGUIMIENTO </t>
  </si>
  <si>
    <t>% AVANCE DEPENDENCIA</t>
  </si>
  <si>
    <t>OBSERVACIONES DE LA DEPENDENCIA</t>
  </si>
  <si>
    <t>% AVANCE CONTROL INTERNO</t>
  </si>
  <si>
    <t>VERIFICACIÓN DE CUMPLIMIENTO CONTROL INTERNO</t>
  </si>
  <si>
    <t>FECHA DE INICIO</t>
  </si>
  <si>
    <t xml:space="preserve">FECHA TERMINACIÓN </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</si>
  <si>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</si>
  <si>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Funcionarios adscritos sin las competencias necesarias para realizar ejercicios de autocontrol en el proceso a través de análisis de causas</t>
  </si>
  <si>
    <t>Planificar la ejecución del taller-capacitación de análisis de causa</t>
  </si>
  <si>
    <t>Nombre: Joseph Barrios
Profesional Universitario</t>
  </si>
  <si>
    <t>1 capacitación-taller programada sobre análisis de causa</t>
  </si>
  <si>
    <t>Acta de reunión equipo de trabajo
Cronograma de capacitaciones formulado</t>
  </si>
  <si>
    <t xml:space="preserve">No. Capacitaciones-taller de análisis de causa y autocontrol </t>
  </si>
  <si>
    <t>Se establece mediante acta de reunión # 001-2022 que se realizará una única capacitación sobre análisis de causa y está se desarrollará durante el segundo trimestre de la vigencia</t>
  </si>
  <si>
    <t>Conclusioon :  Realizaron capacitación de análisis de causas.  Evidencia: registros de asistencia, fotos y actas de reuniones, evaluación de capacitación.  Recomendaciones Se recomienda utilizar formato de acta de equipo de mejoramiento continuo para las reuniones que realiza el agente de cambio con el equipo.</t>
  </si>
  <si>
    <t>Realizar la capacitación-taller de análisis de causa con el personal del despacho</t>
  </si>
  <si>
    <t>100% de participación del personal del despacho en la capacitación-taller de análisis de causa</t>
  </si>
  <si>
    <t>Registro de capacitación
Presentación de Powerpoint</t>
  </si>
  <si>
    <t>Número de personas del despacho capacitadas en análisis de causa y acciones correctivas/Total de personas del despacho X100</t>
  </si>
  <si>
    <t>Se realiza la capacitación de SGC con el personal de las diferentes oficinas de los dos pisos. Se genera evidencia fotográfica y registros.</t>
  </si>
  <si>
    <t>Evaluar el grado de asimilación del conocimiento impartido durante la capacitación-taller</t>
  </si>
  <si>
    <t>90% evaluaciones con resultado satisfactorio</t>
  </si>
  <si>
    <t>Registro evaluación de la capacitación</t>
  </si>
  <si>
    <t>No. Personas con resultado satisfactorio en la evaluación de la capacitación/Total de personas capacitadas y evaluadasX100</t>
  </si>
  <si>
    <t>Se realiza la evaluación al personal que recibe la capacitación. Los resultados se encuentran en formulario google drive.</t>
  </si>
  <si>
    <t>Realizar seguimiento, monitoreo y control de los riesgos y oportunidades, acorde con la Política de Administración de Riesgos de la Entidad y las directrices del DAFP.</t>
  </si>
  <si>
    <t>Falta de competencias del equipo de trabajo de la ALM para el monitoreo y control de los riesgos y oportunidades en la entidad</t>
  </si>
  <si>
    <t>Definir los temas de gestión del riesgo a tratarse durante la capacitación y realizar la programación de éstas.</t>
  </si>
  <si>
    <t>1 capacitación programada sobre gestión del riesgo</t>
  </si>
  <si>
    <t>Acta reunión equipo de trabajo
cronograma de capacitaciones formulado</t>
  </si>
  <si>
    <t>No. Capacitaciones gestión del riesgo definidas</t>
  </si>
  <si>
    <t>Se programa capacitación sobre Gestión del Riesgo, específicamente en los temas de hurto y orden público. La realización de la capacitación queda establecida para el segundo trimestre del año</t>
  </si>
  <si>
    <t>Conclusión:  programaron y realizaron capacitación sobre riesgos al interior del proceso; sin embargo no enviaron el ejercicio de ajuste de riesgos para retroalimentación a planeación y control inerno  El mapa de riesgo no se encuentra actualizado a la metodología establecida, sin embargo están monitoreando los riesgos identificados y sus respectivos controles  Evidencia: mapa de riesgos, indicadores y su seguimiento en el formato establecido; informe de seguimiento. ,Recomendación: a revisar los indicadores definidos de tal manera que apoyen en la medición de la gestión desde las competencias de la alcaldía local y genere valor al área.</t>
  </si>
  <si>
    <t>Realizar Capacitaciones  sobre Gestión del riesgo, dirigida al personal del despacho de la entidad</t>
  </si>
  <si>
    <t>100% del equipo de trabajo del despacho capacitado</t>
  </si>
  <si>
    <t>Cronograma de capacitaciones
Listado de asistencia a capacitación</t>
  </si>
  <si>
    <t>Número de personas del despacho capacitadas en Gestión del riesgo/Total de personas del despacho X100</t>
  </si>
  <si>
    <t>La capacitación de Gestión del riesgo se realiza con el personal de la entidad. Se genera Evidencia fotográfica y registros.</t>
  </si>
  <si>
    <t>Diligenciar los indicadores de Gestión del Riesgo</t>
  </si>
  <si>
    <t>Diligenciar el 100% de las plantillas de indicadores de riesgo operativo</t>
  </si>
  <si>
    <t>Resultados de indicadores diligenciados en la plantilla institucional</t>
  </si>
  <si>
    <t>No. Indicadores diligenciados/Total Indicadores CreadosX100</t>
  </si>
  <si>
    <t>5 día hábil posterior a cada trimestre</t>
  </si>
  <si>
    <t>Se realiza el diligenciamiento mes a mes con corte al segundo trimestre de la vigencia. (2/4)</t>
  </si>
  <si>
    <t>Realizar revisiones periódicas del mapa de riesgos de la entidad</t>
  </si>
  <si>
    <t>1 revisión semestral del mapa de riesgo (evaluación) - 2 por año</t>
  </si>
  <si>
    <t>Archivo de Mapa de riesgos 2022 dligenciado y actualizado
1 informe semestral de Gestión del riesgo</t>
  </si>
  <si>
    <t>No. De riesgos evaluados/Total de riesgos identiicadosX100</t>
  </si>
  <si>
    <t>5 día hábil posterior a cada semestre</t>
  </si>
  <si>
    <t>Se realiza revisión del mapa de riesgos de la entidad. Se actualizan riesgos y se establecen controles. La evaluación de éstos será socializada con el personal para evidenciar posibles desviaciones que aumenten la probabilidad de ocurrencia.</t>
  </si>
  <si>
    <t>Generar y socializar informe de análisis de riesgo</t>
  </si>
  <si>
    <t>Informe socializado al 100% del personal del despacho</t>
  </si>
  <si>
    <t>Informe semestral de Gestión del riesgo
Acta de reunión
Listado de asistencia</t>
  </si>
  <si>
    <t>No. Funcionarios de la ALM que recibieron la socialización/Total de funcionarios ALM X100</t>
  </si>
  <si>
    <t>10 día hábil posterior a cada semestre</t>
  </si>
  <si>
    <t>50'%</t>
  </si>
  <si>
    <t>Se realiza socialización del informe de revisión del mapa de riesgos. Se genera registro de asistencia.</t>
  </si>
  <si>
    <t>Implementar estrategias para mejorar el nivel de cumplimiento en la respuesta de las PQRSD recibidas por la dependencia</t>
  </si>
  <si>
    <t>Funcionarios adscritos sin las competencias necesarias para la adecuada y oportuna Respuesta a las PQRSD</t>
  </si>
  <si>
    <t>Establecer las necesidades de refuerzo de conocimientos del aplicativo SIGOB para la oportuna respuesta a las PQRSD</t>
  </si>
  <si>
    <t xml:space="preserve">Nombre: Joseph Barrios
Profesional Universitario
</t>
  </si>
  <si>
    <t>1 Plan de formación aprobado</t>
  </si>
  <si>
    <t xml:space="preserve">Acta de reunión equipo de trabajo
Listado de asistencia
Plan de formación
Cronograma de capacitaciones
</t>
  </si>
  <si>
    <t>No. De capacitaciones</t>
  </si>
  <si>
    <t>Se define la necesidad de refuerzo de conocimientos en el aplicativo SIGOB para todos los funcionarios. Adicional a lo anterior se incluye la capacitación inicial para el nuevo funcionario adscrito a la ALM.</t>
  </si>
  <si>
    <t>Conclusión:  Programaron y realizaron capacitación sobre pqrsd. se elabora informe de gestión de pqrsd.   Evidencia :  reigstros asistencia,  informe pqrsd.   Han realizado seguimiento a sus pqrsd, sin embargo la gestión no refleja cumplimiento del 100% debido a que recibieron para trámite comunicaciones vencidas y quedó l a afectación en el área.</t>
  </si>
  <si>
    <t>Realizar refuerzo de conocimientos a través de capacitaciones internas al personal para el uso de la herramienta SIGOB</t>
  </si>
  <si>
    <t>100% de los funcionarios del despacho capacitación de refuerzo en SIGOB</t>
  </si>
  <si>
    <t>Listados de Asistencia capacitaciones
Evaluación de la capacitación</t>
  </si>
  <si>
    <t>No. Funcionarios de la ALM que recibieron refuerzo de capacitación SIGOB/Total de funcionarios ALM X100</t>
  </si>
  <si>
    <t>Se hace aprovechamiento de capacitación SIGOB enfocada a las alcaldías locales para cumplimiento de la actividad. La modalidad fue virtual y asistió el 100% de los funcionarios de la ALM, incluyendo el nuevo asesor.</t>
  </si>
  <si>
    <t>Realizar informes trimestrales para garantizar el segumiento oportuno a las respuestas de PQRSD</t>
  </si>
  <si>
    <t xml:space="preserve">Nombre: Joseph Barrios
Profesional Universitario
</t>
  </si>
  <si>
    <t>1informe trimestral de PQRSD elaborado y socializado (4 al año)</t>
  </si>
  <si>
    <t>Acta de reunión 
Listado de Asistencia</t>
  </si>
  <si>
    <t>No. Informes elaborados socializados/Total de informes realizados en ALM X100</t>
  </si>
  <si>
    <t>Se elabora y socializa informe de Gestión correspondiente al segundo trimestre de 2022. Se genera listado de asistencia a la socialización.</t>
  </si>
  <si>
    <t>Estructurar e implementar metas que permitan que las actividades del plan de acción puedan ser medibles de manera cuantificable</t>
  </si>
  <si>
    <t>Establecer las necesidades técnicas del instrumento de medición de indicadores del plan de acción a la Gestión administrativa</t>
  </si>
  <si>
    <t>1 modelo de instrumento de medición de indicadores aprobado</t>
  </si>
  <si>
    <t xml:space="preserve">Acta de reunión equipo de trabajo
Listado de asistencia
</t>
  </si>
  <si>
    <t>No. Modelos de instrumento de medición de indicadores aprobados</t>
  </si>
  <si>
    <t>Se establece en reunión del equipo de trabajo y consignado en acta 001-2022, las especificaciones que debe tener el instrumento de medición de indicadores. La entrega del mismo debe realizarse a finales del mes de marzo.</t>
  </si>
  <si>
    <t>Conclusión:   realizaron reuniones del equipo de mejoramiento para definir actividaddes del plan de acción, las cuales se incorporaron en Mipla.  Evidencia:  registros de asistencia y seguimientos en aplicativo Miplan.  Recomendación revisar los compromisos del plan de desarrollo local, priorizar e incorporar en Miplan las actividades con los grupos de interés e acuerdo al plan local</t>
  </si>
  <si>
    <t>Elaborar instrumento de medición de indicadores del Plan de acción</t>
  </si>
  <si>
    <t>Instrumento de medición elaborado</t>
  </si>
  <si>
    <t>Instrumento de medición operativo</t>
  </si>
  <si>
    <t>No. Instrumentos de medición elaborados</t>
  </si>
  <si>
    <t>Se elaboró instrumento de medición para revisar el inventario de la Alcaldía Local Metropolitana. Se encuentra operativo y 100% funcional</t>
  </si>
  <si>
    <t>Diligenciar las plantillas del instrumento de medición del plan de acción</t>
  </si>
  <si>
    <t>100% Plantillas del instrumento de medición diligenciadas según periodicidad</t>
  </si>
  <si>
    <t>Plantillas de indicadores del plan de acción</t>
  </si>
  <si>
    <t>Plantillas diligenciadas en los términos/Total de Plantillas del instrumentox100</t>
  </si>
  <si>
    <t>Se diligencia el instrumento de medición de los indicadores del plan de acción de acuerdo a las recomendaciones establecidas en el informe de auditoría a la gestión por dependencias correspondiente al año 2021.</t>
  </si>
  <si>
    <t>Realizar y socializar informe trimestral del avance de las metas del plan de acción</t>
  </si>
  <si>
    <t>1 Informe trimestral de seguimiento elaborado y socializado con el personal del despacho</t>
  </si>
  <si>
    <t>Informe trimestral de seguimiento
Acta de reunión
Listado de Asistencia</t>
  </si>
  <si>
    <t>No. Informes de avance elaborados y socializados/Total de informes de avance a entregarX100</t>
  </si>
  <si>
    <t>Se socializan los resultados de la gestión del plan de acción. Se genera listado de asistencia como evidencia.</t>
  </si>
  <si>
    <t>Realizar uso correcto de la imagen institucional por parte del área en los documentos oficiales, prendas de vestir y aplicaciones implementadas en la dependencia</t>
  </si>
  <si>
    <t>La entidad no cuenta con un proceso estructurado de control de documentos y registros que permita la gestión óptima del uso de imagen  institucional</t>
  </si>
  <si>
    <t>Definir la metodología de seguimiento para el control de documentos en la entidad</t>
  </si>
  <si>
    <t>Una Metodología de seguimiento definida</t>
  </si>
  <si>
    <t>No. Metodologías de control de documentos</t>
  </si>
  <si>
    <t>Se Establece la metodología para el control de documentos  (formatos y procedimientos actualizados a través de carpetas individuales y posterior seguimiento al cumplimiento de uso) y se registra en acta de reunión 001-2022</t>
  </si>
  <si>
    <t>Conclusión:  Se revisaron y control de los documentos utilizados en la localidad.  Evidencia formatos actualizados - socialización- con el equipo de trabajo, registros de asistencia..   Recomendación : Monitorear articuladamente con el coordinador de atención al ciudadano la adecuada utilización de los formatos con las versiones vigentes - en la prestación del servicio en la alcaldía local</t>
  </si>
  <si>
    <t>Entregar copia en formato magnético de cada uno de los documentos y formatos actualizados de la entidad</t>
  </si>
  <si>
    <t>9 Carpetas en formato magnético con paquete de documentos y registros entregados a cada funcionario</t>
  </si>
  <si>
    <t>Acta de reunión
Formato de recibido diligenciado y firmado</t>
  </si>
  <si>
    <t>No. Carpetas de documentos entregadas a los funcionarios del despacho/Total de funcionarios del despachoX100</t>
  </si>
  <si>
    <t xml:space="preserve">se hace entrega de las carpetas con las copias de los formatos institucionales actualizados. </t>
  </si>
  <si>
    <t>Realizar revisiones periódicas de los puestos de trabajo para evidenciar posibles formatos y documentos obsoletos.</t>
  </si>
  <si>
    <t>4 revisiones anuales de puestos de trabajo (1 por trimestre)</t>
  </si>
  <si>
    <t xml:space="preserve">Informe trimestral de control de documentos
</t>
  </si>
  <si>
    <t>No. Informes de control de documentos realizados/Total de informes de control de documentos a entregar X100</t>
  </si>
  <si>
    <t>Se realiza el informe de control de documentos correspondiente al segundo trimestre de 2022.</t>
  </si>
  <si>
    <t>Socializar informe trimestral del avance de la actividad</t>
  </si>
  <si>
    <t xml:space="preserve">4 informes anuales (1 por trimestre) </t>
  </si>
  <si>
    <t>Informe semestral de seguimiento a control de documentos
Listado de asistencia</t>
  </si>
  <si>
    <t>No. Informes de control de documentos socializados/Total de informes de control de documentos a entregar X100</t>
  </si>
  <si>
    <t>Se realiza socialización del informe de control de documentos de acuerdo a lo establecido en el Plan de mejoramiento. No se presentan desviaciones en el proceso por obsolescencia de la información documentada generada.</t>
  </si>
  <si>
    <t>Suministrar la información requerida por la Gerencia TIC para mantener actualizado el inventario de archivos de tecnología de su dependencia</t>
  </si>
  <si>
    <t>La entidad evidencia falta de un  proceso sistemático de seguimiento al inventario de archivos de tecnología que permita un control óptimo de su estado y un seguimiento a los riesgos operativos asociados a éstos.</t>
  </si>
  <si>
    <t>Establecer y presentar la estructura del instrumento de seguimiento al inventario de archivos de tecnología</t>
  </si>
  <si>
    <t xml:space="preserve">1 instrumento de seguimiento al inventario de archivos tecnología estructurado </t>
  </si>
  <si>
    <t>No. Instrumentos de seguimiento al inventario de archivos de tecnología</t>
  </si>
  <si>
    <t>Mediante acta 001-2022 se establece la necesidad del cumplimiento de la directriz enfocada en velar por el cuidado de los elementos de oficina, mobiliario y equipos de cómputo. Se defne la creación y estructura del instrumento y verificación del inventario.</t>
  </si>
  <si>
    <t>Conclusión:  Realizaron inventario de archivos de tecnología y lo monitorean de manera trimestral.  Evidencia :  inventario de archivos de tecnología del área.  Recomendación NA</t>
  </si>
  <si>
    <t>Socializar a los funcionarios del despacho instrumento de seguimiento al inventario de archivos de tecnología</t>
  </si>
  <si>
    <t>Nombre: Guadalupe González
Secretaria</t>
  </si>
  <si>
    <t>Instrumento de seguimiento al inventario de archivos tecnología socializado al 100% del los funcionarios del despacho</t>
  </si>
  <si>
    <t>No. Funcionarios con socialización de instrumento de seguimiento al inventario de archivos de tecnología/Total de funcionarios del despachoX100</t>
  </si>
  <si>
    <t>Se realiza socialización del instrumento de seguimiento al inventario. Se realiza explicación de los objetivos de su aplicación y se comunica la periodicidad para la revisión de los equipos de cómputo y mobiliario de la Alcaldía Local Metropolitana.</t>
  </si>
  <si>
    <t>Realizar revisiones periódicas del inventario de archivos de tecnología de la entidad</t>
  </si>
  <si>
    <t>Nombre: Guadalupe González
Secretaria
 Evaristo Lara
Técnico Operativo</t>
  </si>
  <si>
    <t>4 revisiones anuales de inventario de archivos de tecnología (1 por trimestre)</t>
  </si>
  <si>
    <t xml:space="preserve">Informe trimestral de seguimiento
</t>
  </si>
  <si>
    <t>No. Revisiones periódicas del inventario de archivos de tecnología realizadas/Total de revisiones programadasX100</t>
  </si>
  <si>
    <t>Se realiza revisión correspondiente al segundo trimestre de año. Se evidencian algunos elementos de equipos de cómputo con funcionalidad limitada. Secretaría general hace revisión de acuerdo a su programación.</t>
  </si>
  <si>
    <t>Presentar y socializar informe del estado de inventario de archivos de tecnología de la entidad</t>
  </si>
  <si>
    <t>4 informes de estado de inventario de archivos de tecnología elaborados y socializados (1 por trimestre)</t>
  </si>
  <si>
    <t>No. Informes de estado de inventario de archivos de tecnología socializados/No. Informes de estado de inventario realizadosX100</t>
  </si>
  <si>
    <t>Se presenta el informe correspondiente del segundo trimestre de 2022. Se realiza socialización. Se generan registros de asistencia.</t>
  </si>
  <si>
    <t>DEPENDENCIA</t>
  </si>
  <si>
    <t>ALCALDIA LOCAL METROPOLITANA</t>
  </si>
  <si>
    <t>FIRMA DEL RESPONSABLE</t>
  </si>
  <si>
    <t>FRANK CHAPMAN PATIÑO</t>
  </si>
  <si>
    <t>AUDITOR CONTROL INTERNO:</t>
  </si>
  <si>
    <t>ELSY RADA RIQUETT</t>
  </si>
  <si>
    <t xml:space="preserve">Aprobación: 08/02/2021 </t>
  </si>
  <si>
    <t>Versión: 3,0</t>
  </si>
  <si>
    <t>DEPENDENCIA Y PROCESO: Alcaldía Local Norte Centro Histórico</t>
  </si>
  <si>
    <t>DESCRIPCIÓN RECOMENDACIONES</t>
  </si>
  <si>
    <t>Se recomienda que para la vigencia 2022 las actividades del Plan de Acción puedan ser medibles de manera cuantificable, con el fin de evitar la subjetividad</t>
  </si>
  <si>
    <t>La entidad no contempla en el formato de formulación del plan de acción una estructura de medición del cumplimiento de las metas establecidas para las actividades planificadas.</t>
  </si>
  <si>
    <t>Establecer idicadores de cumplimiento para las actividades establecidas en el plan de acción 2022 que faciliten la medición.</t>
  </si>
  <si>
    <t>Edgardo Mendoza O (Alcalde local) -  Silvana Schlegel G (Profesional universitario)  Y Sandy Caro (Agente de cambio).</t>
  </si>
  <si>
    <t>Realizar seguimiento periódico a los indicadores de cumplimiento del pla</t>
  </si>
  <si>
    <t>Plan de acción 2022</t>
  </si>
  <si>
    <t># de indicadores / # de actividades del plan de acción 2022</t>
  </si>
  <si>
    <t>30/03/2022 Definición de indicadores con cada responsable de las actividades, socializado el avance el 01/04/2022.</t>
  </si>
  <si>
    <t xml:space="preserve">Conclusión:  Definieron actividades e indicadores de medición del plan de acción, los cuales han venido monitoreando y socializando con el equipo su cumplimiento.  Evidencia Información ingresada en aplicativo Miplan, correos electrónicos.   Recomendaciones :  </t>
  </si>
  <si>
    <t>Realizar seguimiento periódico a los indicadores de cumplimiento del plan de acción.</t>
  </si>
  <si>
    <t>Realizar cada 2 meses seguimiento a los indicadores de cumplimiento</t>
  </si>
  <si>
    <t>Formato de seguimiento</t>
  </si>
  <si>
    <t>seg realizados/ seg planificados</t>
  </si>
  <si>
    <t>Seg realizado por mail 02/03/2022- remito formato de seguimiento, 22/03/2022 recordatorio. 24/03/2022 Reunión de trabajo para revisión de avances y establecer indicadores para la medición del avance.
10/05/2022 seg al plan de acción 2022 por mail institucional.
27/05/2022 socializado 03/06/2022</t>
  </si>
  <si>
    <t xml:space="preserve">Socializar los resultados del seguimiento periódico del plan de acción </t>
  </si>
  <si>
    <t>100% de los seguimientos realizados , socializados al equipo de trabajo.</t>
  </si>
  <si>
    <t>Soporte de socialización</t>
  </si>
  <si>
    <t>Seg realizados/ seg socializados</t>
  </si>
  <si>
    <t>Socialización 01/04/2022 por correo electrónico y ajuste el 08/04/2022.
03/06/2022</t>
  </si>
  <si>
    <t>Adecuar el mapa de riesgos de su proceso, de conformidad con la nueva política de administración de riesgos adoptada en la entidad.</t>
  </si>
  <si>
    <t xml:space="preserve">Falta de socialización de la Entidad de la nueva politica de administración del riesgo. </t>
  </si>
  <si>
    <t>Solicitud de socialización de la nueva poltica de administración del riesgo adoptada en la entidad.</t>
  </si>
  <si>
    <t>Solicitud realizada</t>
  </si>
  <si>
    <t># de solicitudes.</t>
  </si>
  <si>
    <t>Se valida con socialización de la politica a través de la página web 03/03/2022, los correos electrónicos (info) 22/03/2022, y a los agentes de cambio.</t>
  </si>
  <si>
    <t>Conclusión: actualizaron mapa de riesgos, sin embargo los controles no se ajustan a la nueva metodología establecida en la entidad.  Se han venido aplicando y monitoreando los controles definidos.   Evidencia:  mapa de riesgos, reporte de planeación (riesgos),  reportes semanales de pqrsd, correos electrónicos, registros de socializaciones.  Recomendación:  Realziar ajuste de los controles a los riesogs de acuerdo a la metodología restablecidad en la guia de riesgos adoptada en la entidad..</t>
  </si>
  <si>
    <t>Identificar y/o actualizar los riesgo identificados en la ALNCH  de acuerdo con la nueva politica de administración del riesgo de la entidad.</t>
  </si>
  <si>
    <t>100% de los controles actualizados.</t>
  </si>
  <si>
    <t>Matriz de riesgo actualizada.</t>
  </si>
  <si>
    <t>Actualización de la matriz de riesgo de acuerdo a la politica 22/04/2022 revisada por Planeación 09/05/2022.-Agente de cambio Se identifican riesgos de gestión y de corrupcioón.</t>
  </si>
  <si>
    <t>Realizar seguimiento periodico a los  controles de los riesgos identificados en la AL NCH</t>
  </si>
  <si>
    <t>Realizar revisión trimestral</t>
  </si>
  <si>
    <t># revisiones realizadas/ # revisiones planificadas</t>
  </si>
  <si>
    <t>Reportes semanales de Pqrsd socializados al equipo, Recordatorio de curso de integridad febrero 21/02/2022- en socialización del primer Reporte a la gestión etica el 11/05/2022,  seguimiento de pago a la jal en JAL 2022</t>
  </si>
  <si>
    <t>Socializar al equipo de trabajo los seguimientos  a los controles de la AL NCH</t>
  </si>
  <si>
    <t>Socialización al 100% del personal de la alcaldía local NCH</t>
  </si>
  <si>
    <t># de funcionarios socializados/# de funcionaros de la dependencia.</t>
  </si>
  <si>
    <t>Socializaciones realizadas</t>
  </si>
  <si>
    <t>No existe inventario de archivos de tecnologías en la alcaldía local NCH por parte de la Gerencia de las Tics.</t>
  </si>
  <si>
    <t>Solicitud a Gerencia de las Tics de la realización del inventario de archivos tecnológicos en la alcaldía local NCH.
Realizar seguimiento periódico del inventario de archivos tecnológicos.</t>
  </si>
  <si>
    <t>Edgardo Mendoza O (Alcalde local) -  Silvana Schlegel G (Profesional universitario).</t>
  </si>
  <si>
    <t>1 solcitud realizada</t>
  </si>
  <si>
    <t xml:space="preserve">Solicitud realizada.
Formato de seguimiento/actualización de inventario tecnológico. </t>
  </si>
  <si>
    <t>QUILLA-22-119409 08/06/2022 Solicitud de Gerencia Tics</t>
  </si>
  <si>
    <t>Concluisión:  realizaron inventario tecnológico.  Evidencia:  solicitud a TIC e inventario (formato excel).  Recomendación:  NA</t>
  </si>
  <si>
    <t>Aplicar las directrices de técnica normativa contenidas en el Decreto 0096 de 2021 para la expedición de actos administrativos proyectados por su dependencia</t>
  </si>
  <si>
    <t>NO APLICA- Soporte mail de respuesta a asesoría  11/02/2022</t>
  </si>
  <si>
    <t>Recomendación:  Revisar la pertinencia de los lineamientos para emisión de actos de actos administrativos  y su adopción en la localidad para la emisión de los Decretos locales.</t>
  </si>
  <si>
    <t>La entidad no cuenta con procedimiento de seguimiento o control  para identificar el uso correcto de la imagen institucional.</t>
  </si>
  <si>
    <t xml:space="preserve">Solicitud de inclusión del membrete oficial en el Sigob  e insalación de imágenes actualizadas en la sede de la alcaldía local. </t>
  </si>
  <si>
    <t>100 % de los documentos de la alcaldía local en el formato oficial</t>
  </si>
  <si>
    <t>Membrete oficial establecido en el sigob e imagénes en la sede de la alcaldía local.</t>
  </si>
  <si>
    <t># de docmentos oficiales.</t>
  </si>
  <si>
    <t>Membrete en sigob- Actualización membrete institucional 19/05/2022 y solicitud a Comunicaciones el mismo día. Respuesta 25/05/2022 y solicitud a Sigob 26/05/2022.</t>
  </si>
  <si>
    <t>Concluisión:  actualización de imagen institucional en membrete utilizado por la alcaldía local para sus comunicaciones, socialización a funcionarios y contratistas sobre uso adecuado de imagen institucional.  Evidencia correo electrónicos, registro asistencia socialización.  Recomendación. NA</t>
  </si>
  <si>
    <t xml:space="preserve">Socialización del membrete oficial y plantillas institucionales al equipo de la alcaldía local </t>
  </si>
  <si>
    <t>100% del personal de la alcaldía local socializados.</t>
  </si>
  <si>
    <t>8 de 8 funcionarios contratistas y judicante. Socialización de actualización 27/05/2022</t>
  </si>
  <si>
    <t>La entidad no tiene fortalecido el seguimiento oportuno que permita el cumplimiento de las PQRSD según lo establecido en la Ley.</t>
  </si>
  <si>
    <t>Continuar con el seguimiento periodico a las PQRSD asignadas a la alcaldía local NCH para garantizar el cumplimiento en los tiempos de respuesta establecido por la Ley</t>
  </si>
  <si>
    <t xml:space="preserve">Edgardo Mendoza O (Alcalde local) -  Silvana Schlegel G (Profesional universitario- Enlace Sigob)  </t>
  </si>
  <si>
    <t>Realizar seguimientos semanales a las PQRSD</t>
  </si>
  <si>
    <t>Informe de seguimiento.</t>
  </si>
  <si>
    <t># de seg realizados/ # de seg planificados</t>
  </si>
  <si>
    <t xml:space="preserve">22 reportes de 49 corte 30/06/2022 </t>
  </si>
  <si>
    <t>Concluisión:  Han venido realizando seguimiento y control de pqrsd con reportes y socializaciones periodicas.  Evidencia:  reportes, informes, correos.  Las acciones son eficaces.  Cumplimiento 100%.  Recomendaciones NA</t>
  </si>
  <si>
    <t>Socialización de los seguimientos periodicos al equipo de la alcaldía local</t>
  </si>
  <si>
    <t>Socialización del 100% de los seguimientos.</t>
  </si>
  <si>
    <t>Soporte de socialización.</t>
  </si>
  <si>
    <t># de seg socializados/ # de seg  realizados</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</si>
  <si>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</si>
  <si>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Falta de capacitación a los funcionarios para desarrollar ejercicios de autocontrol, analisis de causa y acciones de mejora.</t>
  </si>
  <si>
    <t>Solicitud de apoyo y capacitación a la Gerencia de Control Interno para realizar ejercicios de autocontrol.</t>
  </si>
  <si>
    <t>Edgardo Mendoza O (Alcalde local) y Sandy Caro (Agente de cambio).</t>
  </si>
  <si>
    <t>1 Solicitud realizada</t>
  </si>
  <si>
    <t xml:space="preserve"> Solicitud realizada</t>
  </si>
  <si>
    <t>El área realiza actividades de autocontrol al interior del área para alcanzar los objetivos propuestos.   Evidencia:  correos de alertas, monitoreo al cumplimiento de metas, autoevaluación de avances, iniciativas efectuadas  con la comunidad para lograr los objetivos, Recomendación:  Documentar las acciones de mejora realizadas  en el formato establecido y  elaborar las actas de equipo de mejoramiento continuo con sus respectivas actas.</t>
  </si>
  <si>
    <t>Realizar ejercicios de autocontrol en la alcaldía local</t>
  </si>
  <si>
    <t xml:space="preserve">Realizar 4 ejercicios de autocontrol en la alcaldía local </t>
  </si>
  <si>
    <t xml:space="preserve">Ejercicios de autocontrol </t>
  </si>
  <si>
    <t># de ejercicios de autocontrol realizados</t>
  </si>
  <si>
    <t xml:space="preserve">Reporte trimestral de fomulación y seguimiento de acciones implementadas en la alcaldía local. </t>
  </si>
  <si>
    <t>Reportes trimestrales</t>
  </si>
  <si>
    <t>Reportes.</t>
  </si>
  <si>
    <t># de reportes realizados</t>
  </si>
  <si>
    <t>Alcaldía Local Norte Centro Histórico
____________________________________________</t>
  </si>
  <si>
    <t xml:space="preserve">
Edgardo Mendoza O.
---------------------------------------------------------------------
</t>
  </si>
  <si>
    <t>PERIODO/VIGENCIA: 2022</t>
  </si>
  <si>
    <t>DEPENDENCIA Y PROCESO: Alcaldía Local de Riomar</t>
  </si>
  <si>
    <r>
      <rPr>
        <b/>
        <sz val="12"/>
        <rFont val="Arial"/>
        <family val="2"/>
      </rPr>
      <t>MI</t>
    </r>
    <r>
      <rPr>
        <sz val="12"/>
        <rFont val="Arial"/>
        <family val="2"/>
      </rPr>
      <t>: Falta de intervención y control por parte de la GCIG, en la fase previa de la formulación de los plan de acción en la vigencia 2021 y anteriores.</t>
    </r>
  </si>
  <si>
    <t xml:space="preserve">Identificar cuales son las directrices y políticas que aplican a la gestión administrativa de la alcaldía local de Riomar </t>
  </si>
  <si>
    <t>Nombre: Javier Camargo Guzmán. Cargo: Técnico Operativo</t>
  </si>
  <si>
    <t>1 Plan de acción acorde con la gestión administrativa</t>
  </si>
  <si>
    <t>1 Plan de Acción</t>
  </si>
  <si>
    <t>Nº de Plan de acción</t>
  </si>
  <si>
    <t>Contando con el concurso previo de la GCIG, en la delimitación de las politicas y metas que aplican para todas las dependencias, se facilitó la formulación de las actividades que se formularon en el Plan de Acción de 2022, las cuales son acordes con la Gestión de administrativa que desarrolla la alcaldía local de Riomar, además las mimas fueron avaladas por  la Secretaría de Planeación Distirtal en el APlicativo MiPlan.</t>
  </si>
  <si>
    <t xml:space="preserve">Conclusión:  Cumplimiento adecuado    Evidencia:  plan de acción formulado en Miplan    Recomendación:  Incluir las actividades priorizadas para la vigencia de acuerdo al PD Local   </t>
  </si>
  <si>
    <t xml:space="preserve">Planificar las actividades que desarrollan las metas del plan de acción, y diseñar de mejor manera los indicadores que faciliten su medición. </t>
  </si>
  <si>
    <t>1 Plan de acción con las metas, actividades e indicadores medibles de manera objetiva.</t>
  </si>
  <si>
    <t>Verificar conjuntamente con la GCIG la formulación adecuada de los inficadores de cumplimiento, sustentando con los elementos entregables proyectados.</t>
  </si>
  <si>
    <t>4 Seguimientos favorales por parte de la GCIG en su proceso auditoría y seguimiento del Plan de Acción 2022.</t>
  </si>
  <si>
    <t xml:space="preserve">4 Seguimientos favorables </t>
  </si>
  <si>
    <t xml:space="preserve">Nº de seguimientos favorables </t>
  </si>
  <si>
    <t>Ya se han realizado en el aplicativo MiPlan los dos primeros seguimientos correspondientes al primer y segundo trimestre, estamos a la espera del concepto de favorable, por parte de la GCIG en la auditoria programada para el 14 de julio de 2022.</t>
  </si>
  <si>
    <t>Se han efectuado los seguimientos al plan de acción, Evidencia: avances en Miplan                   Recomendaciones :  Incluir metas relacionadas con el cumplimeinto PD Local</t>
  </si>
  <si>
    <t>Documetar las evidencias que soportan el porcentaje de cumplimiento de la meta planeada.</t>
  </si>
  <si>
    <t>4 documentos soporte de las evidencias de los avances y cumplimiento de las metas del plan de acción 2022, uno por cada seguimiento.</t>
  </si>
  <si>
    <t>4 documentos soporte de evidencia</t>
  </si>
  <si>
    <t xml:space="preserve">Nº de documentos soporte </t>
  </si>
  <si>
    <t>Ya se encuentran elaborados los documentos soporte de evidencias de los dos primeros seguimientos al Plan de Acción y PMG.</t>
  </si>
  <si>
    <t xml:space="preserve">Conclusión:  Han presentado reporte en el aplicativo Miplan y anexaron evidencias en Miplan y en carpeta compartida.                                    Evidencia:  Diligenciamiento aplicativo Miplan, carpeta compartida onedrive, resumen de evidencias en word. </t>
  </si>
  <si>
    <r>
      <rPr>
        <b/>
        <sz val="12"/>
        <rFont val="Arial"/>
        <family val="2"/>
      </rPr>
      <t>M:</t>
    </r>
    <r>
      <rPr>
        <sz val="12"/>
        <rFont val="Arial"/>
        <family val="2"/>
      </rPr>
      <t xml:space="preserve"> Desconocimiento de la nueva pólitica de administración del Riesgo de la Alcaldía Distrital </t>
    </r>
  </si>
  <si>
    <t>Planificar actividades de autoaprendizaje que permitan aplicar la nueva política de administración del Riesgo e identificar en los procesos de la dependencia donde se puede materializar el riesgo, con el fin de ser evaluar sus posibles consecuencias y realizar las acciones de seguimiento para minimizar su impacto.</t>
  </si>
  <si>
    <t>Ajustar en su totalidad el Mapa de Riesgo de la alcaldía local de Riomar con la nueva política de administración del Riesgo.</t>
  </si>
  <si>
    <t>1 Mapa de Riesgo ajustado</t>
  </si>
  <si>
    <t>Nº de Mapa de Riesgo</t>
  </si>
  <si>
    <t>Se registra un avance del 33%, dado que solamente hemos logrado elaborar conjuntamente con la Secretaría de Planeación Distrital y la Gerencia de Control Interno de Gestion y todos los agentes de cambio, el Mapa de Riego considerando inicialmente el riesgo de Gestión. Seguimos elaborando el Mapa de Riesgos y oportunidades en su nueva versión.</t>
  </si>
  <si>
    <t>Conclusión:  realilzaron Dofa y primera etapa de ejercicio de riesgos, están monitoreando llos controles a los riesgos identificados.Evidencia: Mapa de riesgos ajustado. Recomendaciones:  Revisar la redacción de riesgos y controles para su ajuste. Con metodología</t>
  </si>
  <si>
    <r>
      <rPr>
        <b/>
        <sz val="12"/>
        <rFont val="Arial"/>
        <family val="2"/>
      </rPr>
      <t>M:</t>
    </r>
    <r>
      <rPr>
        <sz val="12"/>
        <rFont val="Arial"/>
        <family val="2"/>
      </rPr>
      <t xml:space="preserve"> Falta de información sobre el alcance de este requerimiento, en cuanto a la información requerida de la ALR por parte de la Gerencia de las TIC.</t>
    </r>
  </si>
  <si>
    <t>Identificar que información es requerida por la GT, para el inventario de tecnología de la ALR</t>
  </si>
  <si>
    <t>Nombre: Bryan Corredor Morales. Cargo: Alcalde Local de Riomar.</t>
  </si>
  <si>
    <t>1 Respuesta de la Gerencia de las TIC, a consulta previa nuestra,  con el fin de que identifique qué información de archivos de tecnología son requeridos de la ALR.</t>
  </si>
  <si>
    <t>1 Respuesta de la GTIC, ampliando información.</t>
  </si>
  <si>
    <t>Nó de Respuesta de la Gerencia de las TIC</t>
  </si>
  <si>
    <t xml:space="preserve">El 28 de febrero la Gerencia de las TIC nos repondió nuestro oficio de consulta QUILLA-22-031-944 del 18 de febrero de 2022, en la cual nos amplia la información. </t>
  </si>
  <si>
    <t>Conclusión :  Solicitaron apoyo y asesoría a Tic,elaboraron y enviarion inventario de archivos de tecnología  Evidencia:  QUILLA22-031-944, correo 25 marzo 2022, inventario de archivos de teccnología , QUILLA-22-063439  Recomendación :  NA</t>
  </si>
  <si>
    <t>Planificar las actividades que permitan el levante de la información, el responsable de su manejo y remisión a la GT.</t>
  </si>
  <si>
    <t>1 Plan de actividades que permita dar cumplimiento a está recomendación.</t>
  </si>
  <si>
    <t>1 Plan de Actividades con su reponsables</t>
  </si>
  <si>
    <t>No. De Plan de Actividades</t>
  </si>
  <si>
    <t>Se envió el 25 de marzo de 2022, un correo a los 7 funcionarios de la alcaldía local de Riomar, el plan de actividades tendientes al levantamiento de la información requerida por la Gerencia de las TIC.</t>
  </si>
  <si>
    <t>Organizar la información, y verificar que las misma cumpla los parámetros exigidos para su remisión.</t>
  </si>
  <si>
    <t>100% de la Información de archivos de tecnología organizada y verificada</t>
  </si>
  <si>
    <t>Registro de información de archivos de tecnología.</t>
  </si>
  <si>
    <t>No de Registros organizados/ No. De Registros Requeridos</t>
  </si>
  <si>
    <t>Se procedio de conformidad a organizar los registros de archivos de tecnología requeridos.</t>
  </si>
  <si>
    <t>Remitir la información a la Gerencia de las TIC en los tiempos y plazos establecidos para tal fin.</t>
  </si>
  <si>
    <t>100 % del inventario de archivos de tecnología de la ALR  actualizado.</t>
  </si>
  <si>
    <t>Soporte de envío de información.</t>
  </si>
  <si>
    <t>No. de soportes enviados / No. de soportes requeridos por la GTIC</t>
  </si>
  <si>
    <t>El 30 de marzo de 2022, mediante oficio QUILLA-22-063439, fue remitido a la Gerencia de las TIC, el formato Registro Activos Tecnológicos de la Alcaldía Local de Riomar.</t>
  </si>
  <si>
    <t>N.A.</t>
  </si>
  <si>
    <t>N.A</t>
  </si>
  <si>
    <r>
      <t xml:space="preserve">Se solicitó concepto a la GCIG de la aplicabilidad de esta recomendación a las Alcaldías Locales, a lo cual el Ingeniero Diego Oviedo, emitio la siguiente respuesta: </t>
    </r>
    <r>
      <rPr>
        <i/>
        <sz val="12"/>
        <rFont val="Arial"/>
        <family val="2"/>
      </rPr>
      <t>"...es pertinente nombrar que el Decreto 0096 de 2021 dentro de la gaceta No. 786, en el artículo 3° ámbito de Aplicación, especifica cuales son las dependencias que dicho decreto les aplica, encontrandose que las Alcaldías Locales no se encuentran en el mismo, por ende, la Recomendación NO LES APLICA a las alcaldías locales..."</t>
    </r>
  </si>
  <si>
    <r>
      <rPr>
        <b/>
        <sz val="12"/>
        <rFont val="Arial"/>
        <family val="2"/>
      </rPr>
      <t>MO:</t>
    </r>
    <r>
      <rPr>
        <sz val="12"/>
        <rFont val="Arial"/>
        <family val="2"/>
      </rPr>
      <t xml:space="preserve"> Desconocimiento de los funcionarios de la ALR del manual de imagen Institucional de la Alcaldía Distrital de Barranquilla</t>
    </r>
  </si>
  <si>
    <t>Planificar actividades de autoaprendizaje para que los funcionarios conozcan el manual de imagen Institucional de la ADB.</t>
  </si>
  <si>
    <t>Nombre: Maria Alejandra Serrano. Cargo: Técnico Operativo</t>
  </si>
  <si>
    <t>1 programa de capacitación del Manual de imagen Institucional a los funcionarios de la ALR</t>
  </si>
  <si>
    <t>1 programa de capacitación aprobado</t>
  </si>
  <si>
    <t xml:space="preserve">Nº de programa de capacitación </t>
  </si>
  <si>
    <t>Dentro del plan de capacitación a los funcionarios de la ALR, se procedió a solicitar a la Secretaría de Comunicaciones el 16 de febrero de 2022, el manual de imagen de la ADB.  Dicha petición fue atendida el 7 de abril de 2022, fecha en la cual fue remitido dicho manuel de Imagen.</t>
  </si>
  <si>
    <t>Conclusión.  Realizaron capacitación y socialización del manual de imagen institucional - junio 15 de 2022, revisión de imagen institucional en documentos de la localidad y en prendas de vestir de los funcionarios verificando su uso adecuado..  Evidencia:  fotos y registros sensibilización, informe de verificación de uso adecuado de imagen institucional en la Alcaldía local.  Recomendaciones: NA</t>
  </si>
  <si>
    <t>Capacitar y evaluar al personal de la Alcaldia Local de Riomar sobre el Manual de imagen institucional.</t>
  </si>
  <si>
    <t>100 % del personal de la ALR capacitado y evaluado</t>
  </si>
  <si>
    <t>Registro de capacitación y evaluación de la actividad</t>
  </si>
  <si>
    <t>No. de Funcionarios Capacirtados / No. Total de Funcionarios de la ALR</t>
  </si>
  <si>
    <t>El 6 de junio se envió via correo institucional, invitación a los funcionarios de la ALR para la jornada de capacitación y socialización del Manual de Imagen Institucional de la ADB. Jornada que se llevo a cabo el miercoles 15 de junio de 2022.</t>
  </si>
  <si>
    <t>Realizar los ajustes a los procesos de la ALR que son suceptibnles de aplicación del manual  de imagen Institucional  y realizar las acciones de seguimiento para que no se cometan errores un su aplicación.</t>
  </si>
  <si>
    <t>100% de los procesos suceptibles revisados y ajustados al manual de imagen Institucional</t>
  </si>
  <si>
    <t xml:space="preserve">1 informe de los procesos revisados y ajustados </t>
  </si>
  <si>
    <t xml:space="preserve">No. de procesos revisados y ajustados / No. de procesos totales y suceptibles de aplicación </t>
  </si>
  <si>
    <t>El 30 de junio de 2022,  remití al señor alcade local de Riomar, el informe donde certifico que una vez revisadas las áreas de la ALR que son susceptibles de aplicación del manual de imagen Institucional, el 100% de los documentos oficiales, prendas de vestir y aplicaciones implementadas en la dependencia hace el uso correcto de la imagen institucional.</t>
  </si>
  <si>
    <r>
      <rPr>
        <b/>
        <sz val="12"/>
        <rFont val="Arial"/>
        <family val="2"/>
      </rPr>
      <t>MO:</t>
    </r>
    <r>
      <rPr>
        <sz val="12"/>
        <rFont val="Arial"/>
        <family val="2"/>
      </rPr>
      <t xml:space="preserve"> Funcionarios sin competencia en el manejo de la nueva Versión de la herramienta SIGOB</t>
    </r>
  </si>
  <si>
    <t xml:space="preserve">Identificar las debilidades y fortalezas de los funcionarios de la ALR en la respuesta de las PQRSD asignadas a cada uno </t>
  </si>
  <si>
    <t>Nombre: Rosario Castilla Valiante     Cargo: Secretaria - Enlace SIGOB</t>
  </si>
  <si>
    <t>1 informe de debilidades y fortalezas en la atención de PQRSD  identificadas en los funcionarios de la ALR.</t>
  </si>
  <si>
    <t>1 Informe de debilidades y fortalezas identificadas en el grupo de funcionarios de la ALR</t>
  </si>
  <si>
    <t>No. de informes</t>
  </si>
  <si>
    <t>En el informe se pudo evidenciar que los funcionarios de la ALR, dentro de las debilidades, no estan muy familiarizados con el SIGOB. En tal sentido se hace ncesario una capacitación.</t>
  </si>
  <si>
    <t>Gestionaron capacitación para funcionarios y a partir de la misma , efectuaron las acciones para mejorar el indicador de pqrsd.  logro 100% Evidencias: informe debilidades y fortalezas atención pqrsd, registros de capacitación por parte de gestión documental el día 1o. De marzo  de 2022, informe cumplimiento 100% pqrsd.  Recomendaciones NA</t>
  </si>
  <si>
    <t>Programar una jornada de capacitación con la Oficina de Gestión Documental al personal de la Alcaldía Local de Riomar en el manejo de la nueva versión de la herramienta SIGOB</t>
  </si>
  <si>
    <t>Nombre: Bryan Corredor Morales. Cargo: Alcalde Local de Riomar. Nombre: Rosario Castilla Valiente.  Cargo: Secretaria - Enlace del SIGOB</t>
  </si>
  <si>
    <t>1 programa de capacitación en el manejo de la nueva versión del SIGOB.</t>
  </si>
  <si>
    <t xml:space="preserve">No. de programas de capacitación </t>
  </si>
  <si>
    <t>El 18 de febrero del 2022, se solicitó  vía SIGOB mediante oficio QUILLA-22-031726  una capacitación al personal de la Alcaldía Local de Riomar en el manejo de la nueva versión de la herramienta SIGOB. El 24 de febrero la Oficina de Gestión Documental dio respuesta a nuestra petición, programando la capacitación para el 1o. de marzo de 2022 a las 9:00 a.m.</t>
  </si>
  <si>
    <t>Capacitar al personal de la Alcaldia Local de Riomar en el manejo de la nueva versión de la herramienta SIGOB.</t>
  </si>
  <si>
    <t>Funcionario asignado por la Oficina de Gestión Documental.        Nombre: Rosario Castilla Valiente.  Cargo: Secretaria - Enlace del SIGOB.</t>
  </si>
  <si>
    <t>100 % del personal de la ALR capacitado</t>
  </si>
  <si>
    <t xml:space="preserve">Registro de capacitación </t>
  </si>
  <si>
    <t>No. de Funcionarios Capacitados / No. Total de Funcionarios de la ALR</t>
  </si>
  <si>
    <t>el 1 de marzo del 2022, se realizó la capacitación a la cual asistieron todos los funcionarios de la Alcaldía Local de Riomar, cuyo objetivo es el manejo de la nueva versión de la herramienta SIGOB, con el fin de implementar estrategias para mejorar el nivel de cumplimiento de las 
PQRSD.</t>
  </si>
  <si>
    <t>Lograr que se respondan en los terminos las PQRSD radicadas ante la Alcaldía Local de Riomar</t>
  </si>
  <si>
    <t>100% de las PQRSD respondidas en los terminos de ley.</t>
  </si>
  <si>
    <t>12 Informesde cumplimiento del 100% en la  atención de PQRSD</t>
  </si>
  <si>
    <t>No. de PQRSD respondidas / No. De PQRSD radicadas</t>
  </si>
  <si>
    <t>1/2/2/2022</t>
  </si>
  <si>
    <t>Se cumplio con el 100% de las respuestas a las PQRSD radicadas en el primer semestre de 2022</t>
  </si>
  <si>
    <t xml:space="preserve">Realizar periódicamente ejercicios de autocontrol en el proceso, efectuando análisis de causas e implementando acciones de mejora y reportando trimestralmente a la Gerencia de Control Interno de Gestión la formulación y seguimiento de las acciones
implementadas. </t>
  </si>
  <si>
    <r>
      <rPr>
        <b/>
        <sz val="12"/>
        <rFont val="Arial"/>
        <family val="2"/>
      </rPr>
      <t>M:</t>
    </r>
    <r>
      <rPr>
        <sz val="12"/>
        <rFont val="Arial"/>
        <family val="2"/>
      </rPr>
      <t xml:space="preserve"> Poco dominio de herramienta de autocontrol de procesos </t>
    </r>
  </si>
  <si>
    <t>Planificar actividades de autoaprendizaje que permitan dominar la herramienta de autocontrol de procesos e identificar en los procesos acciones de mejora, y reportar trimestralmente a la GCIG el respectivo seguimiento de las acciones implementadas</t>
  </si>
  <si>
    <t xml:space="preserve">Realizar acciones de  autocontrol en los procesos de la Alcaldía Local de Riomar y reportar trimestralmente a la GCIG el seguimiento
</t>
  </si>
  <si>
    <t>4 Reportes, uno cada  trimestre del seguimiento e implementacion de acciones de mejora en el autocontrol de los procesos.</t>
  </si>
  <si>
    <t>Nº de reportes Realizados / No. de Reporte programados.</t>
  </si>
  <si>
    <t xml:space="preserve">Los funcionarios de la alcaldía local de riomar hemos participado en las jornadas de capacitación del AUTOCONTROL y la información ha sido socializada en los diferentes espacios de divulgación (Correos y Whatsapp Institucional) </t>
  </si>
  <si>
    <t>Se participó en las actividades que se efectuaron desde CIG,  Evidencia:  correos electroónicos y whatsaap.  Recomendación:   Documentar e Implementar  acciones de mejora a partir del autocontrol del proceso y registrar su seguimiento en las actas de EMC(Equipo de mejoramiento continuo.)</t>
  </si>
  <si>
    <t>Alcaldía Local de Riomar</t>
  </si>
  <si>
    <t>DEPENDENCIA Y PROCESO: ALCALDIA LOCAL SUROCCIDENTE</t>
  </si>
  <si>
    <t>Falta de asesoramiento de los profesionales de la GCIG y Sec. de Planeación en la formulación de los planes de acción de vigencias anteriores.</t>
  </si>
  <si>
    <t xml:space="preserve">Identificar a través del aprendizaje autónomo  y acompañamiento de la secretaría de planeacion y la GCIG, los parámetos a tener en cuenta para formular un plan de acción institucional y aplicarlos a la alcaldía local suroccidente
</t>
  </si>
  <si>
    <t>Funcionario: José Luis Ruiz Camacho.
Cargo: Profesional Universitario.</t>
  </si>
  <si>
    <t>Un (1) plan de acción formulado con las recomendaciones descritas</t>
  </si>
  <si>
    <t>Plan de acción de la vigencia 2022</t>
  </si>
  <si>
    <t>El plan de acción fue cargado en la plataforma "MI PLAN"</t>
  </si>
  <si>
    <t>Conclusión:     ¨Plan de acción formulado                                                                               Evidencia:         Aplicativo Miplan -plan de acción 2022                                                                                                             Recomendación:  Revisar y alinear actividades con las dimensiones de MIPG</t>
  </si>
  <si>
    <t>Desconocimiento de las nuevas políticas de administración de riegos</t>
  </si>
  <si>
    <t>Solicitar a la oficina competente documentos con las nuevas políticas de administración del riegos.</t>
  </si>
  <si>
    <t>Desarrollar un (1) mapa de riegos de la Alcaldía Local Suroccidente teniendo en cuenta los procedimientos establecido dentro de la nueva política de administración de riegos.</t>
  </si>
  <si>
    <t>Mapa de riegos vigencia 2022</t>
  </si>
  <si>
    <t>Se desarrolló un mapa de riesgo teniendo en cuenta los procedimientos establecidos dentro de la nueva politica de administación de riesgo.</t>
  </si>
  <si>
    <t>Conclusión:     Mapa de riesgos en construcción                                                                               Evidencia:         Excel - herramienta con mapa construido                                                                                                        Recomendación:  Revisar y ajustar riesgos y controles acorde con metodología establecida</t>
  </si>
  <si>
    <t>Solicitar asesoria y/o capacitación sobre la nueva política de administración del riesgo.</t>
  </si>
  <si>
    <t>Falta de conocimiento de este tipo de requimiento por parte de La Gerencia TIC solicitando información del equipamiento tecnológico (cómputo) que existe en la alcaldía local suroccidente.</t>
  </si>
  <si>
    <t>Inventariar el equipamiento tecnológico existente en la alcaldía local suroccidente.</t>
  </si>
  <si>
    <t>Funcionario: Carlos Alberto Mantilla.
Cargo: Técnico Operativo.</t>
  </si>
  <si>
    <t>Construir un (1) inventario del equipamiento tecnológico existente en la alcaldía local suroccidente</t>
  </si>
  <si>
    <t>Un (1) investario tecnológico construido</t>
  </si>
  <si>
    <t xml:space="preserve">El día 6 de julio de 2022 se envio a la gerencia TIC, el inventario requerido. </t>
  </si>
  <si>
    <t>Conclusión:     Inventario construido                                                                              Evidencia:         Documento excel inventario                                                                                                       Recomendación: NA- (Se envió 6 de julio a Silvana De la Hoz en Tic)</t>
  </si>
  <si>
    <t>Solicitar a la Gerencia TIC los procesos y/o formatos requeridos para cumplir con el requerimiento durante la vigencia 2022</t>
  </si>
  <si>
    <t>Poca socialización del manual de imagen institucional de la Alcaldía Distrital de Barranquilla</t>
  </si>
  <si>
    <t>Solicitar al área competente el manual de imagen institucional vigente que implementa la Alcaldía Distrital de Barranquilla</t>
  </si>
  <si>
    <t>Funcionario: Liseth Peñaloza.
Cargo: Técnico Operativo.</t>
  </si>
  <si>
    <t>Actualizar a los siete (7) funcionarios en el uso correcto de la imagen institucional dentro y fuera de las instalaciones de la Alcaldía Local Suroccidente.</t>
  </si>
  <si>
    <t>Un (1) informe de asimilación del conocimiento impartido en la capacitación del uso correcto de la imagen institucional.</t>
  </si>
  <si>
    <t>No hay avances</t>
  </si>
  <si>
    <t>Capacitar al 100% a los funcionarios de la Alcaldía Local Suroccidente en el uso correcto de la imagen instutucional.</t>
  </si>
  <si>
    <t>Implementar estrategias para mejorar el nivel de cumplimiento en la respuesta de las PQRSD recibidas por la dependencia.</t>
  </si>
  <si>
    <t>Falta de conocimiento por parte de la totalidad de los funcionarios sobre la normatividad vigente sobre los tiempos o plazos para dar gestión oportuna a las PQRSD.</t>
  </si>
  <si>
    <t>Asistir a las capacitaciones periódicas programas por la oficina de gestión documental de la Alcaldía Distrital de Barranquilla</t>
  </si>
  <si>
    <t xml:space="preserve">Responder el 100% de las PQRSD </t>
  </si>
  <si>
    <t>Listas de Asistencias</t>
  </si>
  <si>
    <t>Los funcionarios asistiteron a las capacitaciones programadas los dias 1 de marzo de 2022 y el 10 de junio de 2022</t>
  </si>
  <si>
    <t>Conclusión - Han realizado las capacitaciones programadas.                Evidencia: Registros de asistencia                                                                   Recomendación NA</t>
  </si>
  <si>
    <t>Socializar informe periódico de gestión de las PQRSD emitido por la oficina de gestión documental de la Alcaldía Distrital de Barranquilla</t>
  </si>
  <si>
    <t>Se socializo a los funcionarios el informe de la pqrsd</t>
  </si>
  <si>
    <t>Correo electrónico</t>
  </si>
  <si>
    <t>Soliciar asesoramiento a la GCIG sobre los ejecicios de autocontrol que deben realizarse en la Alcaldía Local Suroccidente.</t>
  </si>
  <si>
    <t>El 100% de los funcionarios adscritos a la depencia aptos para realizar ejecicios de autocontrol</t>
  </si>
  <si>
    <t>Solicitud de capacitacion</t>
  </si>
  <si>
    <t>Capacitar al personal del despacho en análisis  de causa y acciones correctivas.</t>
  </si>
  <si>
    <t>Levanatar actividades o acciones  de autocontrol si lo amerita  el proceso con sus respectivos seguimientos</t>
  </si>
  <si>
    <t>Registro accion de autocontrol levantada en formato institucional</t>
  </si>
  <si>
    <t>DEPENDENCIA Y PROCESO: Gerencia de Control Inerno de Gestion -Proceso: Evaluación independiente</t>
  </si>
  <si>
    <t>1. Fomentar la programación y ejecución de actividades de capacitación y sensibilización a los procesos sobre el tema de riesgos en articulación con la Secretaría Distrital de Planeación</t>
  </si>
  <si>
    <t>Debido a los nuevos lineamientos de Función Pública  y a la política de riesgos adoptada en la entidad</t>
  </si>
  <si>
    <t>Programar y realizar en articulación con la Sec de Planeación actividades de capacitación y sensibiliación a los procesos en el tema de riesgos</t>
  </si>
  <si>
    <t>Gerente de Contol Interno- Profesionales Iván Ojito y Elsy Rada</t>
  </si>
  <si>
    <t>100% de los procesos con capacitación y asesoria  de riesgos de gestión y corrupción, por parte de planeación y consultor</t>
  </si>
  <si>
    <t xml:space="preserve">1 Cronograma de actividades con seguimeinto.   Registros de capacitaciones- Registros de revisión de mapas de riesgos. </t>
  </si>
  <si>
    <t>No. procesos con capacitación y asesoría en riesgos/No. total de los procesos</t>
  </si>
  <si>
    <t xml:space="preserve">Se realizó cronograma de actividades con su seguimiento.  Se realizaron 2 capacitaciones de riesgos para todos los pocesos de la entidad.  Se brindó acompañamiento y aseosría por parte del consultor en articulación con planeación.    </t>
  </si>
  <si>
    <t xml:space="preserve">Se verificó el cumplimiento de las actividades de acuerdo a lo programado, a través de la revisión de los entregables, los cuales respaldan el cumplimiento del avance logrado en el periodo del Plan de mejoramiento.  </t>
  </si>
  <si>
    <t xml:space="preserve">2. Impulsar las actividades de capacitación y cualificación del equipo auditor. </t>
  </si>
  <si>
    <t>Porque se requiere formación y cualificación permanente del equipo auditor para mejoamiento de las compencias</t>
  </si>
  <si>
    <t>Realizar contrato IIA capacitación auditores en normas internacionales  Realizar contrato con Icontec capacitación auditores en las normas de calidad, ambiental y sst   Socializar oferta de talento humando y esap</t>
  </si>
  <si>
    <t>Gerente de Control Interno de Gestión</t>
  </si>
  <si>
    <t xml:space="preserve">4 auditores formados en NIA                                            10 auditores formados en normas internacionales de   calidad, ambiental y sst                    </t>
  </si>
  <si>
    <t>Contratos para capacitación y certificados de capacitación</t>
  </si>
  <si>
    <t>No. formaciones contratadas y ejecutadas/No. formaciones programadas</t>
  </si>
  <si>
    <t>4 auditores se encuentan e capacitación auditor CIA.  1 auditor con diplomado sst (Karina), 1 auditor formación MIPG (yuli)</t>
  </si>
  <si>
    <t>Se evidencio el cumplimiento del avance logrado en el periodo, a través del soporte entregado de la contratación realizada para la capacitación  en el Sistema Integrado para la Gestión de Calidad.</t>
  </si>
  <si>
    <t xml:space="preserve">XENIA DEL CARMEN MORELOS ARNEDO </t>
  </si>
  <si>
    <t>DEPENDENCIA Y PROCESO:  GERENCIA DE CIUDAD / DIRECCIONAMIENTO ESTRATEGICO</t>
  </si>
  <si>
    <t>Seguir  diseñando e implementando actividades lúdicas y pedagógicas tendientes a la promoción y apropiación del Código de Integridad en la dependencia</t>
  </si>
  <si>
    <t>Seguir fortaleciendo la estrategia tendiente a lograr una participacion activa de  todos los colaboradores de la gerencia en el conocimiento y apropiacion del codigo de integridad.</t>
  </si>
  <si>
    <t xml:space="preserve">Realizar mensajes alusivos al Código de Integridad y a la temática Conflicto de Interés, para ser publicados y socializados en la dependencia </t>
  </si>
  <si>
    <t xml:space="preserve">Nombre: Paola Zapata 
Profesional especializado 222-07 </t>
  </si>
  <si>
    <t>11 mensajes al año enviados a través de los medios de comunicación e información de la Alcaldía Distrital</t>
  </si>
  <si>
    <t>Mensajes alusivos al Código de Integridad</t>
  </si>
  <si>
    <t>No. de mensajes enviados al año/11</t>
  </si>
  <si>
    <t>Para este semestre se ha participado de las actividades propuestas para los promotores eticos  así : Se han realizado 6 reuniones de Promotores éticos , en abril se participo en el mensaje etico en conjunto con Oficina de Protocolo y Relaciones Públicas, Secretaria privada del Alcalde, Oficina de Comunicaciones en el valor de la RESPONSABILIDAD, pero salio hasta el mes de mayo.</t>
  </si>
  <si>
    <t>Se verifica cumplimiento de actividad</t>
  </si>
  <si>
    <t>Promover activamente la participación de los funcionarios y colaboradores  de la Gerencia en la SEMANA DE LA INTEGRIDAD</t>
  </si>
  <si>
    <t>Lograr la participación de al menos el 30% de los funcionarios de la Gerencia en la Semana de la Integridad</t>
  </si>
  <si>
    <t>Lista de asistencia a eventos</t>
  </si>
  <si>
    <t>No de funcionarios de la dependencia que participaron/No. Total de funcionarios de la dependencia</t>
  </si>
  <si>
    <t>NO APLICA PARA ESTE SEMESTRE</t>
  </si>
  <si>
    <t xml:space="preserve">Realizar una pausa ética </t>
  </si>
  <si>
    <t>Una pausa ética realizada en la Gerencia de Ciudad</t>
  </si>
  <si>
    <t>Lista de asistencia a evento</t>
  </si>
  <si>
    <t>No. de pausa ética/1</t>
  </si>
  <si>
    <t>Socializar al interior de  la dependencia la información relacionada con el SGC (Sistema de Gestión de Calidad), SGA (Sistema de Gestión Ambiental), implementados en la Entidad</t>
  </si>
  <si>
    <t xml:space="preserve">Seguir realizando y fortaleciendo la difusión de los sistemas de SGA y SGC a todos los colaboradores de la Gerencia </t>
  </si>
  <si>
    <t xml:space="preserve">Diseñar y socializar mensajes alusivos para la socialización de la política, objetivos de  calidad, mapa de procesos y proceso al que pertenece la Gerencia </t>
  </si>
  <si>
    <t xml:space="preserve">Nombre: Paola Zapata y Claudia Díaz
Profesional especializado 222-07 </t>
  </si>
  <si>
    <t xml:space="preserve">2 socializaciones a los colaboradores de la gerencia </t>
  </si>
  <si>
    <t xml:space="preserve">Mensajes alusivos a la política, objetivos de calidad, mapa de procesos y proceso al que pertenece la Gerencia </t>
  </si>
  <si>
    <t>No. de mensajes diseñados y socializados en el año/2</t>
  </si>
  <si>
    <t xml:space="preserve">se realizaron la difusion de mensajes alusivos al nuevo mapa de proceso a traves de correso elctronicos y por whatsap sobre el tema de ubicación del punto ecológico en las oficinas, asi como incentivar el uso que c/persona traiga su termo, su taza para tomar liquido y asi reducir el consumo de plástico. </t>
  </si>
  <si>
    <t xml:space="preserve">Diseñar y socializar un brouchure sobre los programas del SGA de la Alcaldía </t>
  </si>
  <si>
    <t>1  brouchure diseñado</t>
  </si>
  <si>
    <t>Brouchure diseñado</t>
  </si>
  <si>
    <t>No. de brouchure diseñado y socializado/1</t>
  </si>
  <si>
    <r>
      <rPr>
        <b/>
        <sz val="12"/>
        <rFont val="Arial"/>
        <family val="2"/>
      </rPr>
      <t>Método</t>
    </r>
    <r>
      <rPr>
        <sz val="12"/>
        <rFont val="Arial"/>
        <family val="2"/>
      </rPr>
      <t xml:space="preserve">
Nuevas directrices derivadas de la actualización de la política de administración de riesgos de la entidad
CICCI03/2021 </t>
    </r>
  </si>
  <si>
    <t>Identificación de los riesgos de operación de la dependencia y definición de controles</t>
  </si>
  <si>
    <t>1 Mapa de riesgos formulado para la Gerencia de Ciudad</t>
  </si>
  <si>
    <t>Mapa de riesgos</t>
  </si>
  <si>
    <t>No. de mapa de riesgos formulado/1</t>
  </si>
  <si>
    <t xml:space="preserve">se trabajo en conjunto con los agentes de cambio de las otras dependencias que hacen parte del proceso de Direccionamiento Estrategico para la formulacion del Mapa de Riesgo </t>
  </si>
  <si>
    <t>Actualizar el mapa de riesgos del proceso  conforme a la política de administración de riesgos y directrices de Secretaría Distrital de Planeación.</t>
  </si>
  <si>
    <t>1 Mapa de riesgos actualizado conforme a la política de administración de riesgos</t>
  </si>
  <si>
    <t>Mapa de riesgos actualizado</t>
  </si>
  <si>
    <t>No. de mapa de riesgos actualizados</t>
  </si>
  <si>
    <t>Mapa de riesgo actualizado en conjunto con los agentes de cambio de las otras dependencias que hacen parte del proceso de Direccionamiento Estrategico para su actualizacion.</t>
  </si>
  <si>
    <t>Continuar con el seguimiento oportuno y gestión de las PQRSD en la Dependencia.</t>
  </si>
  <si>
    <t>Seguir fortaleciendo  la estrategia de atención al  ciudadano al interior de la Gerencia a través de la atención a las peticiones de la ciudadanía en los términos de ley y políticas institucionales</t>
  </si>
  <si>
    <t xml:space="preserve">Elaborar base de datos para llevar registro de las PQRs asignadas a la Gerencia de Ciudad  para generar las alertas y dar la respuesta oportuna
</t>
  </si>
  <si>
    <t xml:space="preserve">Nombre: Paola Zapata
Profesional especializado 222-07 </t>
  </si>
  <si>
    <t xml:space="preserve">1 Base de datos </t>
  </si>
  <si>
    <t xml:space="preserve">Base de datos </t>
  </si>
  <si>
    <t>No. de base de datos/1</t>
  </si>
  <si>
    <t>Se elabora una matriz la cual se actualiza permanentemente para generar las alertas y conocer el estado de las PQRSD que llegan tanto a Gerencia como a la Oficina de Servicios Publicos.</t>
  </si>
  <si>
    <t xml:space="preserve">Realizar periódicamente ejercicios de autocontrol en el proceso, haciendo análisis de causas e implementando acciones de mejora y reportando trimestralmente a la Gerencia de Control Interno de Gestión </t>
  </si>
  <si>
    <r>
      <rPr>
        <b/>
        <sz val="12"/>
        <rFont val="Arial"/>
        <family val="2"/>
      </rPr>
      <t>Método</t>
    </r>
    <r>
      <rPr>
        <sz val="12"/>
        <rFont val="Arial"/>
        <family val="2"/>
      </rPr>
      <t xml:space="preserve">
Nuevas directrices derivadas de la actualización de las herramientas e instrumentos de seguimiento a la gestión de los proyectos y la gestión administrativa
(Miplan - Secretaría Distrital de Planeación  - SPI - Departamento Nacional de Planeación)</t>
    </r>
  </si>
  <si>
    <t xml:space="preserve">Realizar seguimiento trimestral al cumplimiento del plan de acción en el aplicativo MIPLAN, de acuerdo a la Circular 001 SDP, respecto a la calidad y oportunidad de los reportes de seguimiento </t>
  </si>
  <si>
    <t>4 seguimientos al plan de acción</t>
  </si>
  <si>
    <t xml:space="preserve">Seguimiento trimestral del plan de acción </t>
  </si>
  <si>
    <t>No. de seguimientos al plan de acción/4</t>
  </si>
  <si>
    <t>se realizo el seguimiento para el I y II trimestre del Plan de Acción a traves del aplicativo MIPLAN</t>
  </si>
  <si>
    <t xml:space="preserve">Realizar seguimiento trimestral al cumplimiento del plan de mejoramiento a la gestión, de acuerdo a la Circular 001 SDP, respecto a la calidad y oportunidad de los reportes de seguimiento </t>
  </si>
  <si>
    <t>4 seguimientos al plan de mejoramiento a la gestión</t>
  </si>
  <si>
    <t>Seguimiento trimestral del plan de mejoramiento a la gestión</t>
  </si>
  <si>
    <t>No. de seguimientos al plan de mejoramiento/4</t>
  </si>
  <si>
    <t>Se realiza seguimiento al Plan de Mejoramiento para el semestre ( periodo de enero a junio )</t>
  </si>
  <si>
    <t>Realizar los planes de mejoramiento que hubiese lugar con el respectivo análisis de causas y seguimiento a su implementación</t>
  </si>
  <si>
    <t>1 Plan de mejoramiento si hubiese lugar</t>
  </si>
  <si>
    <t>Plan de mejoramiento</t>
  </si>
  <si>
    <t>No. de plan  de mejoramiento si hubiese lugar/1</t>
  </si>
  <si>
    <t>A la fecha no se han tenido que suscribir Planes de mejoramiento, el que se tiene es preventivo.</t>
  </si>
  <si>
    <t>Realizar en coordinación con la Gerencia TIC la identificación, priorización, publicación y actualización del conjunto de datos abiertos de su dependencia, de acuerdo al plan, suministrar la información requerida por la Gerencia TIC para mantener actualizado el inventario de archivos de tecnología de su dependencia.</t>
  </si>
  <si>
    <t xml:space="preserve">Fortalecer la identificación, priorización, publicación, actualización y presentación del conjunto de datos abiertos de la Gerencia de ciudad conforme a los lineamientos de la Gerencia de TICs
</t>
  </si>
  <si>
    <t>Solicitar acompañamiento a la Gerencia de las TICs para  la identificación, priorización, publicación, actualización y presentación de la información del conjunto de datos abiertos de la SDDE</t>
  </si>
  <si>
    <t>1 Solicitud de acompañamiento realizada</t>
  </si>
  <si>
    <t>Comunicación solicitud de acompañamiento</t>
  </si>
  <si>
    <t>No. de solicitudes realizadas</t>
  </si>
  <si>
    <t xml:space="preserve">Para este semestre se solicito a traves de correo electronico el 29 de junio acompañamiento a la Gerencia de TICS para que nos explicaran el tema de datos abiertos, en que consiste, como se solicita, que informacion se publica; la informacion fue suministrada por video conferencia el 05 de julio </t>
  </si>
  <si>
    <t>Presentar y publicar la información relacionada al conjunto de datos abiertos de la SDDE, según las directrices dadas por la Gerencia de las TICs</t>
  </si>
  <si>
    <t>100% de la información de datos abiertos presentada y publicada oportunamente</t>
  </si>
  <si>
    <t>Información de datos abiertos presentada y publicada</t>
  </si>
  <si>
    <t>(No de  informes de datos abiertos presentados y publicados /No de  informes de datos abierto requeridos)*100</t>
  </si>
  <si>
    <t xml:space="preserve">no se publico informacion de datos abiertos </t>
  </si>
  <si>
    <t>Publicar y actualizar la información relativa a la gestión de su dependencia en la página web de la Entidad, atendiendo las disposiciones establecidas en el Esquema de Publicación de la informacion.</t>
  </si>
  <si>
    <t>No es una no conformidad ni debilidad sino una recomendación</t>
  </si>
  <si>
    <t xml:space="preserve">Hacer seguimiento a la publicacion del Plan de Gestión Integral de Residuos Solidos del Distrito en las paginas oficiales  de la Alcaldia </t>
  </si>
  <si>
    <t xml:space="preserve">2 correos de seguimiento  solicitando la publicacion 
</t>
  </si>
  <si>
    <t xml:space="preserve">Correos de seguimiento
</t>
  </si>
  <si>
    <t xml:space="preserve">No. de correos de seguimiento/2 correos de seguimiento anual
</t>
  </si>
  <si>
    <t>la publicacion del PGRIS se encuentra en tramite, se le esta haciendo algunos ajustes para poder publicarlo en la pagina web de la Alcaldia , se esta haciendo el tramite con la Gerencia TICS -Claudia Cahuana.</t>
  </si>
  <si>
    <t xml:space="preserve">Hacer seguimiento a la publicacion del Censo de Recicladores en las paginas oficiales de la Alcaldía, el cual hace parte del Plan de Gestión Integral de Residuos Sólidos del Distrito. </t>
  </si>
  <si>
    <t xml:space="preserve">Nombre: Paola Zapata 
Profesional especializado grado 22-07 y Asesor </t>
  </si>
  <si>
    <t>Para la publicacion del censo se estan haciendo las acciones previas como el levantamiento de la informacion de la linea base y por otra parte se estan consiguiendo los recursos para poder llevar a cabo la actualizacion, ya que no aprobaron presupuesto para la actualizacion del mismo.</t>
  </si>
  <si>
    <t xml:space="preserve">Mantener actualizado el micrositio de la Gerencia de Ciudad en relación con la hoja de vida del Gerente y la descripción de la gerencia y sus oficinas adscritas
</t>
  </si>
  <si>
    <t xml:space="preserve">Nombre: Comunicadores sociales de la gerencia 
Profesional especializado grado 22-07 y Asesor </t>
  </si>
  <si>
    <t xml:space="preserve">1 micrositio actualizado </t>
  </si>
  <si>
    <t xml:space="preserve">Micrositio </t>
  </si>
  <si>
    <t>No. de micrositio actualizado/1</t>
  </si>
  <si>
    <t>Se realizo actualizacion del micrositio de la pagina web institucional en abril del 2022 . Los cuales se pueden ver en  los links:
https://www.barranquilla.gov.co/gerencia-de-ciudad/hoja-de-vida-del-gerente-2
https://www.barranquilla.gov.co/mi-barranquilla/recuperacion-canos-de-barranquilla</t>
  </si>
  <si>
    <r>
      <rPr>
        <b/>
        <i/>
        <sz val="12"/>
        <rFont val="Arial"/>
        <family val="2"/>
      </rPr>
      <t xml:space="preserve">Efectuar las evaluaciones de desempeño laboral </t>
    </r>
    <r>
      <rPr>
        <b/>
        <sz val="12"/>
        <rFont val="Arial"/>
        <family val="2"/>
      </rPr>
      <t xml:space="preserve">en los aplicativos dispuestos por la Entidad y en los tiempos establecidos para tal fin. </t>
    </r>
  </si>
  <si>
    <t xml:space="preserve">Realizar la concertación de compromisos y evaluación de desempeño de los funcionarios de la Gerencia </t>
  </si>
  <si>
    <t>Nombre: Claudia Díaz
Profesional especializado grado 22-07</t>
  </si>
  <si>
    <t xml:space="preserve">100% de los funcionarios con evaluación desempeño </t>
  </si>
  <si>
    <t>Evaluación de desempeño</t>
  </si>
  <si>
    <t>No. de funcionarios con evaluación de desempeño en la Gerencia/No. Total de funcionarios de la Gerencia</t>
  </si>
  <si>
    <t>Todos los funcionarios se encuentran evaluados y con los compromisos concertados para la vigencia 2022-2023, Se puede verificar en el aplicativo EDL.</t>
  </si>
  <si>
    <t>Verificar en su área el efectivo entrenamiento en puesto de trabajo al personal que ingresa</t>
  </si>
  <si>
    <t>Fortalecer los procesos de  inducción interna al personal que ingresa a la Gerencia de Ciudad</t>
  </si>
  <si>
    <t xml:space="preserve">Desarrollar una jornada de inducción a los nuevos funcionarios y  contratistas que ingresen a la Gerencia </t>
  </si>
  <si>
    <t xml:space="preserve">100% de los funcionarios y colaboradores con jornada de induccion  </t>
  </si>
  <si>
    <t xml:space="preserve">1 jornada de induccion </t>
  </si>
  <si>
    <t>No. de funcionarios y contratistas con inducción /No. Total de colaboradores de la Gerencia</t>
  </si>
  <si>
    <t>Para este periodo no se dieron nuevos ingresos en la dependencia.</t>
  </si>
  <si>
    <r>
      <rPr>
        <b/>
        <i/>
        <sz val="12"/>
        <rFont val="Arial"/>
        <family val="2"/>
      </rPr>
      <t>Mantener actualizada la información del SGC</t>
    </r>
    <r>
      <rPr>
        <sz val="12"/>
        <rFont val="Arial"/>
        <family val="2"/>
      </rPr>
      <t xml:space="preserve"> en el aplicativo ISOLUCION y ajustar los formatos con la nueva imagen institucional.</t>
    </r>
  </si>
  <si>
    <t xml:space="preserve">Coordinar con los agentes de cambio de las otras oficinas del proceso de Direccionamiento para mantener los documentos del proceso actualizados
</t>
  </si>
  <si>
    <t xml:space="preserve">4 reuniones al año(1 rimestral)
</t>
  </si>
  <si>
    <t>Acta de reuniones</t>
  </si>
  <si>
    <t>No. de reuniones anuales /4</t>
  </si>
  <si>
    <t xml:space="preserve">Para este semestre se trabajo en la caracterizacion del proceso de HABITAT y se trabajo en la hoja de vida de los indicadores del proceso de direccionamiento estrategico </t>
  </si>
  <si>
    <t>Elaborar y actualizar los Instrumentos de Información Pública, con el acompañamiento de la Oficina de Gestión Documental.</t>
  </si>
  <si>
    <t xml:space="preserve">Hacer seguimiento a la aprobación de la TRD por parte del Archivo General de la Nación a través de la   Oficina de Gestión Documental
</t>
  </si>
  <si>
    <t xml:space="preserve">4 Correos de seguimiento solicitando el avance de la aprobación de la TRD de la Gerencia de Ciudad
</t>
  </si>
  <si>
    <t xml:space="preserve">No. de correos de seguimiento/4 correos de seguimiento anual
</t>
  </si>
  <si>
    <t>En el semestre se participo en la capacitacion de TRD y conceptos basicos de gestion documental, adicionalmente se hizo una consulta a sigob acerca de la aprobacion de las TRD de la GERENCIA, la cual a la fecha no han respondido.</t>
  </si>
  <si>
    <t xml:space="preserve">Archivar la documentación que se genera siguiendo los lineamientos de gestión documental </t>
  </si>
  <si>
    <t>100% de los archivos de gestión según TRD</t>
  </si>
  <si>
    <t>Archivos de gestión</t>
  </si>
  <si>
    <t>No de archivos de gestión según TRD/No. total de archivos de gestión de la Gerencia</t>
  </si>
  <si>
    <t>La poca documentacion que se genera se archiva de acuerdo a los lineamientos de gestion documental, para lo cual se tuvo vista  el 23 de marzo para corroborar como se esta archivando la documentacio.</t>
  </si>
  <si>
    <t xml:space="preserve">GERENCIA DE CIUDAD </t>
  </si>
  <si>
    <t xml:space="preserve">JUAN MANUEL ALVARADO NIVIA </t>
  </si>
  <si>
    <t xml:space="preserve">KARINA CUELLO </t>
  </si>
  <si>
    <t>DEPENDENCIA Y PROCESO: Gestión del desarrollo económico - Gerencia de Proyectos Especiales</t>
  </si>
  <si>
    <t>Responder de manera oportuna a los requerimientos de la Gerencia de Control Interno de Gestión y de las demás áreas transversales de la administración central que interactúan con su dependencia para el fortalecimiento institucional.</t>
  </si>
  <si>
    <t xml:space="preserve">MO: Falta de personal para responder los requerimientos de la Gerencia de Control Interno de Gestión. </t>
  </si>
  <si>
    <t xml:space="preserve">Delegar un agente de cambio en la Gerencia de proyectos Especiales para que atienda los requerimientos de la Gerencia de Control Interno de Gestión y demás oficinas. </t>
  </si>
  <si>
    <t>Rocio Moreno - Contratista: Profesional</t>
  </si>
  <si>
    <t>100% de correos, informes y demas documentos requeridos contestados.</t>
  </si>
  <si>
    <t xml:space="preserve">Registro con todos los documentos y correos contestados. </t>
  </si>
  <si>
    <t>No. de Registro</t>
  </si>
  <si>
    <t>Conclusión : Nombraron agente de cambio, formularon plan de acción, formularon plan de mejoramiento a la gestión, han respondido a los requerimientos y convocatorias a capacitaciones a agentes de cambio.Evidencia:  correos, envío de PMG,, avance plan de acción en aplicativo MIPLAN</t>
  </si>
  <si>
    <t>Incorporar en las actividades del plan de acción 2022 metas medibles y cuantificables, con el fin de evitar la subjetividad.</t>
  </si>
  <si>
    <t>M: Construccion del plan de accion año 2022 - Gestión administrativa.</t>
  </si>
  <si>
    <t>Planificacion de actividades para ejecutar el plan de accion 2022.</t>
  </si>
  <si>
    <t>Plan de accion 2022.</t>
  </si>
  <si>
    <t>Formato diligenciado del Plan de accion 2022.</t>
  </si>
  <si>
    <t>formato plan de accion</t>
  </si>
  <si>
    <t>Diligenciaron plan de acción .   Evidnecia. Plan de acción en aplicativo Miplan, recomendaciones incorporar las actividades acuerdo a las competencias de la dependencia</t>
  </si>
  <si>
    <t xml:space="preserve">Adecuar el mapa de riesgos de su proceso, de conformidad con la nueva política de administracion de riesgos adoptada en la entidad. </t>
  </si>
  <si>
    <t>M: Identificacion de los riesgos operacionales y de corrupcion.</t>
  </si>
  <si>
    <t>Capacitar y construir el mapa de riesgo de la Gerencia de Proyectos Especiales.</t>
  </si>
  <si>
    <t>Construccion del mapa de riesgo.</t>
  </si>
  <si>
    <t xml:space="preserve">Formato diligenciado del Mapa de Riesgo 2022. </t>
  </si>
  <si>
    <t>Mapa de riesgo</t>
  </si>
  <si>
    <t>Conclusión:   Tienen el  mapa ajustado según reporte planeación, subirlo a isolucion y hacer el seguimiento</t>
  </si>
  <si>
    <t>Suministrar la información requerida por la Gerencia TIC para mantener actualizado el inventario de archivos de tecnologia de su dependencia.</t>
  </si>
  <si>
    <t>N/A</t>
  </si>
  <si>
    <t>Aplicar las directrices de técnica normativa contenidas en el Decreto 0096 de 2021 para la expedicion de actos administrativos proyectados por su dependencia.</t>
  </si>
  <si>
    <t>MO: La falta de conocimiento del Decreto 0096 de 2021.</t>
  </si>
  <si>
    <t>Planificar actividades de capacitacion sobre el decreto 0096 de 2021.</t>
  </si>
  <si>
    <t>100% del equipo capacitado.</t>
  </si>
  <si>
    <t>Informe o acta de la capacitacion con sus evidencias (fotografias, lista de asistentes).</t>
  </si>
  <si>
    <t>No. de personas capacitadas sobre el total de funcionarios de la dependencia</t>
  </si>
  <si>
    <t>NA</t>
  </si>
  <si>
    <t>No han generado actos administrativos.  Están gestionando capacitación sobre el tema.  Revisar el decreto en el area</t>
  </si>
  <si>
    <t>Realizar uso correcto de la imagen institucional por parte de los procesos en los documentos oficiales, prendas de vestir y aplicaciones implementadas en las dependencias.</t>
  </si>
  <si>
    <t>MO: Falta de claridad en el conocimiento del uso correcto de la imagen institucional</t>
  </si>
  <si>
    <t>Capacitacion de los funcionarios para el correcto manejo de la imagen institucional.</t>
  </si>
  <si>
    <t>100% del personal capacitado,</t>
  </si>
  <si>
    <t>No. de personas capacitadas sobre la imagen institucional</t>
  </si>
  <si>
    <t>Conclusión:  Se realizaron 2 capacitaciones 12 y 17 de las dos capacitaciones, registros fotográficios y registros de asistencia.   Recomendaciones NA</t>
  </si>
  <si>
    <t>Realizar periódicamente ejercicios de autocontrol en el proceso, efectuando análisis de causas o implementando acciones de mejora y reportando trimestralmente a la Gerencia de Control Interno de Gestión la formulacion y seguimientos de las acciones implementadas.</t>
  </si>
  <si>
    <t>M: Implementar ejercicios de autocontrol en el proceso de la Gerencia de Proyectos Especiales</t>
  </si>
  <si>
    <t xml:space="preserve">Analizar las causas e implementar acciones de mejora y reportarlos trimestralmente a la Gerencia de Control Interno de Gestión. </t>
  </si>
  <si>
    <t>Dessarrollar al 100% las actividades o ejercicos de autocontrol.</t>
  </si>
  <si>
    <t>Informe de ejercicios de autocontrol.</t>
  </si>
  <si>
    <t>No. de acciones realizadas para el autocontrol</t>
  </si>
  <si>
    <t>El agente de cambio recibio dinamica de autocontrol Evidencia:  , tienen actas y registros de asistencia de reunión de equipo.  Se recomienda implementar acciones desde el autociontrol del proceso.</t>
  </si>
  <si>
    <t>Gerencia de proyectos Especiales</t>
  </si>
  <si>
    <t>Daniel Trujillo</t>
  </si>
  <si>
    <t xml:space="preserve">                                                                      PLAN DE MEJORAMIENTO A LA GESTIÓN                                                                                                                       Codigo:EC-EC-F-011</t>
  </si>
  <si>
    <t xml:space="preserve">1. Adecuar el mapa de riesgos de su proceso e incluir los riesgos de seguridad y privacidad de la informacion de conformidad con la nueva política de administración de riesgos adoptada en la entidad. </t>
  </si>
  <si>
    <t>MO: Falta de competencias para la identificación de los riesgos de seguridad y privacidad de la información.</t>
  </si>
  <si>
    <t xml:space="preserve">Diseñar una herramientas para la identificación de riesgos de seguridad digital conforme  a la nueva política de administración de riesgos adoptada en la entidad. </t>
  </si>
  <si>
    <t>Nombre: Maria Jose Palma Sulbaran y Martha Camargo Rojano.
Cargo: Profesional Universitario - Profesional de apoyo</t>
  </si>
  <si>
    <t xml:space="preserve">1 Documento con los requisitos y la definición de los atributos del formato del mapa de riesgos de seguridad digital. </t>
  </si>
  <si>
    <t>Diseño previo del Mapa de riesgo de seguridad digital</t>
  </si>
  <si>
    <t xml:space="preserve">No. de documentos </t>
  </si>
  <si>
    <t>30/06/2022</t>
  </si>
  <si>
    <t>1-Modificación de la herramienta mapa de riesgo de la Gerencia, teniendo en cuenta la poltica de administración de riesgos (Amenaza, Activo, Criterios de disponibilidad)</t>
  </si>
  <si>
    <t>Se verifica cumplimiento de la meta</t>
  </si>
  <si>
    <t xml:space="preserve">Revisar y ajustar  herramientas para la identificación de riesgos de seguridad digital, conforme  a la nueva política de administración de riesgos adoptada en la entidad. </t>
  </si>
  <si>
    <t>1 Formato en excel con el diseño del mapa de riesgos de seguridad digital</t>
  </si>
  <si>
    <t>Formato Mapa de riesgos de seguridad digital</t>
  </si>
  <si>
    <t>No. formatos</t>
  </si>
  <si>
    <t>30/09/2022</t>
  </si>
  <si>
    <t>Capacitar al personal designado por las areas en el mapa de riesgos de seguridad de la información</t>
  </si>
  <si>
    <t>1 capacitación en mapa de riesgos de seguridad digital</t>
  </si>
  <si>
    <t xml:space="preserve">Invitación
Listado de asistencia a la capacitación 
Evaluación de la capacitación
Evidencias de las capacitaciones
</t>
  </si>
  <si>
    <t>No. de capacitaciones</t>
  </si>
  <si>
    <t>31/12/2022</t>
  </si>
  <si>
    <t>Evaluar el nivel de apropiación de la herramienta con ejercicios de identificación de riesgos de seguridad digital</t>
  </si>
  <si>
    <t>Nombre: Maria Jose Palma Sulbaran y Martha Camargo Rojano.
Cargo: Profesional Univesritario - Profesional de apoyo</t>
  </si>
  <si>
    <t>1 informe con los resultados de los ejercicios de riesgos de seguridad digital</t>
  </si>
  <si>
    <t>Preliminar del mapa de riesgos de seguridad digital diligenciado</t>
  </si>
  <si>
    <t>No de informes</t>
  </si>
  <si>
    <t xml:space="preserve">2. Continuar con la estructuracion y gestion del proceso en el marco de los sistemas de gestion y MIPG </t>
  </si>
  <si>
    <t xml:space="preserve">
Mantener la gestion adelantada por el proceso a fin de cumplir con los objetivos de los sistemas de gestión y MIPG</t>
  </si>
  <si>
    <t>Planificar las actividades tendientes a cumplir con las dimensiones de MIPG</t>
  </si>
  <si>
    <t xml:space="preserve">1 plan de accion </t>
  </si>
  <si>
    <t>Plan de acción actualizado para la vigencia</t>
  </si>
  <si>
    <t>No. de planes</t>
  </si>
  <si>
    <t>31/01/2022</t>
  </si>
  <si>
    <t>Se definieron las actividades para dar cumplimiento a las dimensiones de MIPG en el plan de acción de la vigencia</t>
  </si>
  <si>
    <t>Ejecutar actividades descritas en el plan de acción de la Gerencia TIC relacionadas con MIPG</t>
  </si>
  <si>
    <t>90 % de las actividades gestionadas</t>
  </si>
  <si>
    <t>Informes de seguimiento a planes definidos por la Gerencia TIC.
Reporte de evaluación a los aplicativos FURAG y EDL; 
Actualizaciones en ISOLUCION y Pag web.</t>
  </si>
  <si>
    <t xml:space="preserve">Porcentaje de actividades </t>
  </si>
  <si>
    <t>Segun reporte suministrado por el aplicativo MIPLAN, se evidencia un porcentaje de avance a las dimiensiones de MIPG del 68% para el primer periodo 2022.</t>
  </si>
  <si>
    <t>Se verifica cumplimiento de la meta; presentan un porcentaje de avance del 73%</t>
  </si>
  <si>
    <t>Realizar seguimiento a las actividades descritas en el plan de acción de la Gerencia TIC relacionadas con MIPG</t>
  </si>
  <si>
    <t>4 seguimientos</t>
  </si>
  <si>
    <t>Formato de seguimiento al plan de acción con sus avances</t>
  </si>
  <si>
    <t>No de seguimientos</t>
  </si>
  <si>
    <t>Se realizo el segundo seguimiento a las actividades descritas en el plan de acción a través de la herramienta MIPLAN.</t>
  </si>
  <si>
    <t xml:space="preserve">3. Fortalecer y consolidar los enlaces TICs en cada una de las dependencias de la entidad </t>
  </si>
  <si>
    <t xml:space="preserve">
Fortalecer las competencias de los enlaces TIC de las dependencias de la entidad.</t>
  </si>
  <si>
    <t>Convocar a las dependencias para que asignen o ratifiquen un funcionario para las actividades de enlaces TIC</t>
  </si>
  <si>
    <t>Nombre: Jaime Criales Henao
Cargo: Gerente de las TIC</t>
  </si>
  <si>
    <t>1 Comunicacion</t>
  </si>
  <si>
    <t>Comunicación
Correos electronicos</t>
  </si>
  <si>
    <t>No de comunicaciones</t>
  </si>
  <si>
    <t>15/02/2022</t>
  </si>
  <si>
    <t>30/03/2022</t>
  </si>
  <si>
    <r>
      <rPr>
        <sz val="12"/>
        <color rgb="FF000000"/>
        <rFont val="Arial"/>
      </rPr>
      <t>Se envio oficio a los diferentes procesos, solicitando la asignación o ratificación del enlace tic el dia</t>
    </r>
    <r>
      <rPr>
        <sz val="12"/>
        <color rgb="FFFF0000"/>
        <rFont val="Arial"/>
      </rPr>
      <t xml:space="preserve"> </t>
    </r>
    <r>
      <rPr>
        <sz val="12"/>
        <color rgb="FF000000"/>
        <rFont val="Arial"/>
      </rPr>
      <t>9 de mayo de 2022.</t>
    </r>
  </si>
  <si>
    <t>Definir y ejecutar cronograma de sensibilización, socialización,  capacitación y/o actividades dirigidas a los enlaces TIC</t>
  </si>
  <si>
    <t>Nombre: Carlos Escalante Maduro:
Cargo: Asesor</t>
  </si>
  <si>
    <t>1 Cronograma
100 % del cronograma ejecutado</t>
  </si>
  <si>
    <t>Cronograma de capacitaciones
Invitación
Lista de asistencia Registro de la actividad de la actividad</t>
  </si>
  <si>
    <t>(No de capacitacion ejecutada / Total de capacitaciones programadas) x 100
No de Cronograma</t>
  </si>
  <si>
    <t>En el segundo trimestre se ejecutó capacitación dirigida a los enlaces TIC de las areas: Talento humano, Juridica, Control interno, control disciplinario, comunicaciones, Secretaria General, el dominio correspondiente a "Políticas de recursos humanos", incluida en el cronograma interno de capacitaciones.</t>
  </si>
  <si>
    <t>Hacer seguimiento y ajustes al cronograma de sensibilización, socialización,  capacitación y/o actividades definido</t>
  </si>
  <si>
    <t>1 Informe</t>
  </si>
  <si>
    <t>Informe de seguimiento a cronograma de sensibilización y capacitación definido.</t>
  </si>
  <si>
    <t>No de Informes</t>
  </si>
  <si>
    <t>Se incluyó en el cronograma de capacitación internas 3 sensibilizaciones realizadas durante el trimestre.</t>
  </si>
  <si>
    <t xml:space="preserve">4. Continuar con el cumplimiento al programa de manteniemintos preventivos de los equipos de la entidad </t>
  </si>
  <si>
    <t>MO: Insuficiencia de recursos para ejecutar el plan de mantenimiento</t>
  </si>
  <si>
    <t>Actualizar el plan de mantenimiento de equipos de cómputo</t>
  </si>
  <si>
    <t>Nombre: Cesar Consuegra
Cargo: Asesor</t>
  </si>
  <si>
    <t>1 Plan</t>
  </si>
  <si>
    <t>1 Plan de mantenimiento de equipos de cómputo</t>
  </si>
  <si>
    <t>No de planes</t>
  </si>
  <si>
    <t xml:space="preserve">Se actualizó el plan de mantenimiento preventivo </t>
  </si>
  <si>
    <t>Implementar el plan de mantenimiento de equipos de cómputo</t>
  </si>
  <si>
    <t>85% Plan de Mantenimiento ejecutado trimestralmente</t>
  </si>
  <si>
    <t xml:space="preserve">
Informe de progreso del Plan de Mantenimiento de Equipos de Cómputo
</t>
  </si>
  <si>
    <t>(No mantenimientos preventivos ejecutados/No. de act. de mantenimiento prventivos planeadas)*100</t>
  </si>
  <si>
    <t xml:space="preserve">Para el mantenimiento de PC, en el segundo trimestre de la vigencia se programó un total de 620 equipos, de los cuales  se ha ejecutado mantenimiento a 315, correspondiente a un  porcentaje de avance de 50.8 %.
En infraestructura, la cual equivale a servidores, refrigeración y equipo auxiliar de soporte, se han ejecutado 10 mantenimientos de 14 programados, para un avance del 71.4%. </t>
  </si>
  <si>
    <t>Seguimiento y ajuste al plan de mantenimiento de equipos de cómputo</t>
  </si>
  <si>
    <t>3 informes</t>
  </si>
  <si>
    <t>Informe de seguimiento</t>
  </si>
  <si>
    <t>Se realizo un informe de seguimiento al plan de mantenimiento preventivo con corte 30 de junio de 2022.</t>
  </si>
  <si>
    <t xml:space="preserve">5. Implementar capacitaciones y cursos a traves del aplicativo Moodle, desde la Secretaria Distrital de Gestion Humana. </t>
  </si>
  <si>
    <t>Fortalecer el uso de la herramienta de capacitaciones usando laplataforma Moodle</t>
  </si>
  <si>
    <t>Planificar las capacitaciones que se ingresaran a la plataforma Moodle, relacionadas con TIC</t>
  </si>
  <si>
    <t>Nombre: Silvana de la Hoz
Cargo: Profesional universitario</t>
  </si>
  <si>
    <t>1 capacitación</t>
  </si>
  <si>
    <t>Acta de reunión</t>
  </si>
  <si>
    <t>No de Capacitaciones</t>
  </si>
  <si>
    <t>31/03/2022</t>
  </si>
  <si>
    <t>Se realizó reunión con dos servidores de la Gerencia, en la cual se definio el tema a incluir en la plataforma Moodle. Evidencia acta de reunión.</t>
  </si>
  <si>
    <t>Diseñar y Cargar las capacitaciones al aplicalicativo Moodle</t>
  </si>
  <si>
    <t>1 Capacitación implementada en Moodle</t>
  </si>
  <si>
    <t>Capacitación en la plataforma moodle</t>
  </si>
  <si>
    <t>No Capacitaciones en Moodle</t>
  </si>
  <si>
    <t>Se documento la información requerida por asesor de la herramienta moodle, informacion previa al cargue de la capacitación y Se registró la información  del curso cargado en moodle : https://avab.barranquilla.gov.co/login/index.php</t>
  </si>
  <si>
    <t>Hacer seguimiento al uso y apropiación de las capacitaciones cargadas en Moodle</t>
  </si>
  <si>
    <t>1 informe</t>
  </si>
  <si>
    <t>Informe de uso y apropiación de las capacitaciones cargadas en Moodle</t>
  </si>
  <si>
    <t xml:space="preserve">6. Impulsar el avance de las metas que se encuentran por debajo de lo esperado en el cuatrienio </t>
  </si>
  <si>
    <t xml:space="preserve">
Fortalecer los seguimientos a los planes definidos a fin de generar acciones de mejora para el cumplimiento de metas</t>
  </si>
  <si>
    <t>Incluir en los planes pertinentes las actividades que se encuentran por debajo del  70% del cumplimiento</t>
  </si>
  <si>
    <t>Nombre: Carlos Escalante Maduro
Cargo: Asesor</t>
  </si>
  <si>
    <t>2 planes ajustados</t>
  </si>
  <si>
    <t>Plan de acción
Plan de mejoramiento</t>
  </si>
  <si>
    <t>No planes ajustados</t>
  </si>
  <si>
    <t xml:space="preserve">15/02/2022	</t>
  </si>
  <si>
    <t>Se realizaron los ajustes en el plan de acción y de mejoramiento para la vigencia 2022.</t>
  </si>
  <si>
    <t xml:space="preserve">Ejecutar las actividades de los planes definidos </t>
  </si>
  <si>
    <t>90% plan de acción
100% plan de mejoramiento a la gestión</t>
  </si>
  <si>
    <t>Evidencias de las actividaes ejecutadas</t>
  </si>
  <si>
    <t>Porcentaje de avance de planes</t>
  </si>
  <si>
    <t>Al corte dle presente seguimiento se observa un avance de 68 para el plan de acción; y 58 % para el plan de mejoramiento.</t>
  </si>
  <si>
    <t>Realizar seguimiento y ajustes a los planes definidos en la Gerencia TIC</t>
  </si>
  <si>
    <t>8 seguimientos</t>
  </si>
  <si>
    <t>Formato de seguimiento a planes de acción y plan de mejoramiento a la gestión</t>
  </si>
  <si>
    <t xml:space="preserve">05/04/2022	</t>
  </si>
  <si>
    <t>31/01/2023</t>
  </si>
  <si>
    <t>se realizo seguimiento ambos planes para el segundo trimestre.</t>
  </si>
  <si>
    <t xml:space="preserve">7. Incorporar al aplicativo SECOP II la información completa relacionada con la supervisión de los contratos dentro de los tiempos establecidos </t>
  </si>
  <si>
    <t>Mejorar la calidad de la información registrada en SECOP II</t>
  </si>
  <si>
    <t>Incluir en la matriz de comunicaciones mensajes de recordación de los documentos y los terminos para radicar  en SECOP II</t>
  </si>
  <si>
    <t xml:space="preserve"> 1 mensajes incluido</t>
  </si>
  <si>
    <t>Matriz de cominicaciones</t>
  </si>
  <si>
    <t xml:space="preserve">No de mensajes </t>
  </si>
  <si>
    <t xml:space="preserve">01/04/2022	</t>
  </si>
  <si>
    <t>Se diseño mensaje para recordar la fecha de radicación de cuentas y los documentos en secop II</t>
  </si>
  <si>
    <t>Socializar a través de mensajes las fechas limites para radicar y revisar los documentos relativos a la supervisión de los contratos en el SECOP II</t>
  </si>
  <si>
    <t xml:space="preserve"> 10 mensajes emitidos</t>
  </si>
  <si>
    <t>Mensaje a través de correo electrónico y whatsapp
Matriz de cominicaciones</t>
  </si>
  <si>
    <t>15/04/2022</t>
  </si>
  <si>
    <t>Se ha enviado mensaje de recordacion 5 veces en lo que va corrido del año. 3 corresponden al segundo trimestre.</t>
  </si>
  <si>
    <t>Registrar evidencias del cumplimiento de la matriz de comunicaciones en el drive para el seguimiento de planes definidos</t>
  </si>
  <si>
    <t>1 matriz actualizada</t>
  </si>
  <si>
    <t>Registro de evidencias del cumplimiento de la matriz de comunicaciones en el drive</t>
  </si>
  <si>
    <t>No de actualizaciones</t>
  </si>
  <si>
    <t>Se registraron las evidencia de los mensajes en la matriz de comunicaiones.</t>
  </si>
  <si>
    <t xml:space="preserve">8. Aplicar las directrices de técnica normativa contenidas en el Decreto 0096 de 2021 para la expedición de actos administrativos proyectados por su dependencia. </t>
  </si>
  <si>
    <t>Mantener la aplicación de las directrices del decreto 0096 de 2021</t>
  </si>
  <si>
    <t>Definir herramienta de chequeo con lasdirectrices del decreto 0096 de 2021</t>
  </si>
  <si>
    <t>Nombre: Johana Jacquin
Cargo: Profesional de apoyo</t>
  </si>
  <si>
    <t>1lista de chequeo</t>
  </si>
  <si>
    <t>Lista de chequeo del decreto 0096 de 2021</t>
  </si>
  <si>
    <t>No de lista de chequeo</t>
  </si>
  <si>
    <t>30/04/2022</t>
  </si>
  <si>
    <t>Se definio lista de chequeo en el drive de la Gerencia, a fin de cerificar que los actos admon cumplan con lo requerido en el decreto 0096 de 2021</t>
  </si>
  <si>
    <t>Revisar y aplicar los lineamientos definidos en el Decreto 0096 de 2021</t>
  </si>
  <si>
    <t>100% actos administrativos proyectados cumpliendo con la normativa</t>
  </si>
  <si>
    <t>Actos administrativos ajustados a las directrices del decreto 0096 de 2021</t>
  </si>
  <si>
    <t xml:space="preserve">(No actos administrativos proyectados  ajustados a la normativa/ Total  actos administrativos proyectados) * 100 </t>
  </si>
  <si>
    <t>Se han expedido 2 actos administativos en lo corrido del año:
1- Decreto 0266 de 2022 (24 de marzo de 2022) “POR MEDIO DEL CUAL SE DELEGA LA FUNCION DE OFICIAL DE PRIVACIDAD DE DATOS AL GERENTE DE TECNOLOGÍAS DE LA INFORMACIÓN Y LAS COMUNICACIONES - TIC DE DISTRITO ESPECIAL INDUSTRIAL Y PORTUARIO DE BARRANQUILLA”.
2- Decreto 0317 de 2022, POR MEDIO DEL CUAL SE COMFORMA EL SUBCOMITE DE APOYO A LA GESTIÓN DE LA POLITICA DE USO Y TRATAMIENTO DE DATOS EN EL DISTRITO DE BARRANQUILLA.
Cumpliendo con los lineamientos definidos.</t>
  </si>
  <si>
    <t xml:space="preserve">9. Realizar uso correcto de la imagen institucional por parte del proceso en los documentos oficiales, prendas de vestir y aplicaciones implementadas en la dependencia </t>
  </si>
  <si>
    <t>Fortalecer la aplicación de las directrices de la guia de estilos</t>
  </si>
  <si>
    <t>Incluir en la matriz de comunicaciones mensajes relacionados con la guia de estilos</t>
  </si>
  <si>
    <t>Con la encuesta del 7 de marzo, realizada a todos los servidores y contratistas de la Gerencia TIC, para conocer las preferencias del uso de prendas institucionales, se socializó vía whatsaap la guía de estilos correspondientes a la camisetas.
* Se socializao por whatsapp mensaje relacionaod con membrete actualizado de la entidad, el 15 de junio de 2022.</t>
  </si>
  <si>
    <t>Evidencia del la encuesta realizda: https://forms.office.com/Pages/DesignPage.aspx?fragment=FormId%3D5qUDQLqcNUSosse1y5ClNomi6fQbCP9BkVadkazKS1pURDNDU1I2WUE1VFdVQkk5OUpMOVVOQ1Y0UC4u%26Token%3D4936a4a99df94b649ed92f7b15b059a4</t>
  </si>
  <si>
    <t xml:space="preserve">10. Documentar procedimiento de intercambio de información con otras entidades del estado </t>
  </si>
  <si>
    <t xml:space="preserve">MO: Falta de conocimiento en el proceso de intercambio de informacion </t>
  </si>
  <si>
    <t>Recopilar la información requerida para la construcción del procedimiento de intercambio de información con entidades del estado.</t>
  </si>
  <si>
    <t>Nombre: Martha Camargo Rojano
Cargo: Profesional de apoyo.
Nombre: Carolina Cahuna 
Cargo: Profesional de apoyo.
Nombre: Maria Jose Palma Sulbaran
Cargo: Profesional Universitario</t>
  </si>
  <si>
    <t>1 acta de reunión</t>
  </si>
  <si>
    <t>No acta</t>
  </si>
  <si>
    <t xml:space="preserve">Realizar procedimiento de intercambio de informacion </t>
  </si>
  <si>
    <t>1 procedimiento documentado</t>
  </si>
  <si>
    <t>procedimiento de intercambio de información con entidades del estado</t>
  </si>
  <si>
    <t>No de procedimiento</t>
  </si>
  <si>
    <t>Revisión y ajustes del procedimiento intercambio de información</t>
  </si>
  <si>
    <t>1 procedimiento revisado</t>
  </si>
  <si>
    <t>acta de reunión</t>
  </si>
  <si>
    <t>No de revisiones</t>
  </si>
  <si>
    <t xml:space="preserve">11. Impulsar la adquisición e instalación de tecnología que permita y facilite la comunicación de personas con discapacidad visual, con el fin de promover la accesibilidad y atender las necesidades particulares </t>
  </si>
  <si>
    <t xml:space="preserve">Fortalecer los conocimientos en la implementación de la Resolución 1519 de 2020 </t>
  </si>
  <si>
    <t>Apropiar los conocimientos requeridos para la implementación de la resolución 1519 de 2020</t>
  </si>
  <si>
    <t>No de actas</t>
  </si>
  <si>
    <t>31/04/2022</t>
  </si>
  <si>
    <t>Se socializo con el grupo de infraestructura el contenido de la resolución y se dejo como evidencia acta con los compromisos pactados.</t>
  </si>
  <si>
    <t>Gestionar la implementación del anexo tecnico de accesibilidad de la resolución 1519 de 2020</t>
  </si>
  <si>
    <t>Nombre: Carolina Cahuna 
Cargo: Profesional de apoyo
Nombre: Martha Camargo Rojano
Cargo: Profesional de apoyo.
Nombre: Maria Jose Palma Sulbaran
Cargo: Profesional Universitario</t>
  </si>
  <si>
    <t>1 implementación</t>
  </si>
  <si>
    <t>Página web con anexo tecnico de resolución 1519 de 2020 implementado</t>
  </si>
  <si>
    <t>No de implementaciones</t>
  </si>
  <si>
    <t>Verificar y hacer seguimiento a la implementación de la Resolución 1519 de 2020.</t>
  </si>
  <si>
    <t>Nombre: Martha Camargo Rojano
Cargo: Profesional de apoyo.
Nombre: Maria Jose Palma Sulbaran
Cargo: Profesional Universitario</t>
  </si>
  <si>
    <t>Informe de seguimiento a la implentacion de la resolución 1519 de 2020</t>
  </si>
  <si>
    <t>12. Verificar en su área el efectivo entrenamiento en puesto de trabajo al personal que ingresa.</t>
  </si>
  <si>
    <t>Fortalecer las habilidades y competencias del personal nuevo en su puesto de trabajo</t>
  </si>
  <si>
    <t>Convocar al personal que ingresa a  la Gerencia TIC, para realizar el entrenamiento del puesto de trabajo.</t>
  </si>
  <si>
    <t xml:space="preserve">Nombres: Carlos Escalante.
Cesar Consuegra
Cesar Mattos
Cargo: Asesor  </t>
  </si>
  <si>
    <t>1 correo</t>
  </si>
  <si>
    <t>Correo de invitación enviado al personal que ingresa a la Gerencia TIC</t>
  </si>
  <si>
    <t>No de correos</t>
  </si>
  <si>
    <t xml:space="preserve">Se comunico a través de correo electronico el día 9 de mayo, una invitación a la charla sobre los SGC y SGA,   </t>
  </si>
  <si>
    <t>Capacitar al personal que ingresa a la Gerencia en temas relacionados con el cumplimiento de sus funciones</t>
  </si>
  <si>
    <t xml:space="preserve">Funcionario designado </t>
  </si>
  <si>
    <t>100 % personas capacitadas</t>
  </si>
  <si>
    <t xml:space="preserve">Evidencia de las capacitaciones.
</t>
  </si>
  <si>
    <t>(No de personas capacitadas / No de personas que ingresan a la Gerencia TIC)*100</t>
  </si>
  <si>
    <t>Se realizo charla con los funcionarios nuevos que ingresaron a la Gerencia dando a conocer temas relacionados con el sistema de gestión de la calidad y sistema de gestión ambiental.</t>
  </si>
  <si>
    <t>Evaluar las competencias adquiridas en los aplicativos y herramientas definidas por la entidad</t>
  </si>
  <si>
    <t>100 % personas evaluadas</t>
  </si>
  <si>
    <t xml:space="preserve">EDL
Informe de actividdes de supervisión de contratos en SECOP II.
Herramienta de evaluación de los servidores provicionales.
</t>
  </si>
  <si>
    <t>(No de personas evaluadas / total de funcionarios y contratistas de la Gerencia TIC)*100</t>
  </si>
  <si>
    <t>Se realizó la evaluación anual a todos los funcionarios de planta de la Gerencia y mensualmente se evalua a los contratistas con los informes de gestión.</t>
  </si>
  <si>
    <t>13. Publicar la declaración de bienes y rentas y conflicto de interés en el aplicativo establecido por Función Pública, de conformidad con la Ley 2013 de 2019 y el Decreto 830 de 2021</t>
  </si>
  <si>
    <t>Mantener el cumplimiento de terminos en la realización de la declaración de bienes y rentas y conflicto de intereses.</t>
  </si>
  <si>
    <t>Incluir en la matriz de comunicaciones mensajes relacionados con  los terminos para la realización de la declaración de bienes y rentas y conflicto de intereses.</t>
  </si>
  <si>
    <t>Se diseño y socializo mensaje con las fechas definidas para la rendicion de cuentas.</t>
  </si>
  <si>
    <t>Elaborar y registrar evidencias de los mensajes relacionados con los terminos para realizar la declaración de bienes y rentas y conflicto de intereses.</t>
  </si>
  <si>
    <t>1 mensaje</t>
  </si>
  <si>
    <t>No de mensajes</t>
  </si>
  <si>
    <t>Se registraron las evidencias de los mensaje recordando la rendicion de cuentas a través de correo electrónico y mensaje personalizado por whatsapp.
Matriz de cominicaciones</t>
  </si>
  <si>
    <t>14. Adelantar acciones que permitan la implementación del protocolo IPV6 en la entidad</t>
  </si>
  <si>
    <t xml:space="preserve">MQ: Altos costos para migrar del protocolo IPV4 a IPV6
</t>
  </si>
  <si>
    <t>Definir estrategias tendientes a la implementación del protolo IPV4 a IPV6 u otras soluciones alternas</t>
  </si>
  <si>
    <t xml:space="preserve">1 Acta </t>
  </si>
  <si>
    <t xml:space="preserve">
Acta de reunion</t>
  </si>
  <si>
    <t>Se reviso la resolución 1126 de mayo de 2021, expedida por MINTIC, la cual derroga la resolución 2710 de 2017 y amplia  el periodo de transición hasta el 31 de diciembre de 2022 para las entidades territoriales.
Por otro lado se estan estudiando la Guía para el Aseguramiento del Protocolo IPv6 expedida por MINTIC.</t>
  </si>
  <si>
    <t>Ejecutar las estrategias definidas para la implementación del del protolo IPV4 a IPV6 u otras soluciones alternas</t>
  </si>
  <si>
    <t>Hacer seguimiento a las estrategias definidas para la implementación del del protolo IPV4 a IPV6 u otras soluciones alternas</t>
  </si>
  <si>
    <t>DEPENDENCIA Y PROCESO: GERENCIA DE LAS TICS</t>
  </si>
  <si>
    <t>DEPENDENCIA Y PROCESO: OFICINA DE CONTROL INTERNO DISCIPLINARIO</t>
  </si>
  <si>
    <t xml:space="preserve">1. Realizar estrategias para el cumplimiento de las oportunidades de mejora formuladas por la Oficina de Control Disciplianario Interno. </t>
  </si>
  <si>
    <t>Deficiencia en cuanto a la planificación de estrategias tendientes al cumplimiento de las oportunidades de mejora formuladas.</t>
  </si>
  <si>
    <t>Planear y ejecutar estrategias tendientes al cumplimiento de las oportunidades de mejora formuladas por la Oficina de Control Disciplinario Interno.</t>
  </si>
  <si>
    <t>Técnico Operativo.</t>
  </si>
  <si>
    <t>Cumplimiento de las oportunidades de mejora formuladas.</t>
  </si>
  <si>
    <t>1. Formatos de oportunidades de mejora diligenciados.</t>
  </si>
  <si>
    <t>Nro de oportunidades de mejora por cumplir o diligenciar / Nro de oportunidades de mejora cumplidas o diligenciadas</t>
  </si>
  <si>
    <t>Se diligenció el respectivo formato de oportunidad de mejora.</t>
  </si>
  <si>
    <t>accion de mejora con seguimiento</t>
  </si>
  <si>
    <t>2. Continuar actualizando la página WEB en el link de transparencia con las preguntas fecuentes</t>
  </si>
  <si>
    <t>Reciente públicación de las preguntas frecuentes en el link de transparencia.</t>
  </si>
  <si>
    <t>Realizar periodicamente la revisión y/o actualización de la información publicada, en la link de transparencia, con relación a las preguntas frecuentes.</t>
  </si>
  <si>
    <t>Revisión y/o actualización de la información publicada, en el link de transparencia, con relación a las preguntas frecuentes.</t>
  </si>
  <si>
    <t>1. Revisión y/o actualización de las preguntas frecuentes, de darse el caso.</t>
  </si>
  <si>
    <t>Nro de revisiones y/o actualizaciones periodicas por realizar / Nro de revisiones y/o actualizaciones periodicas realizadas.</t>
  </si>
  <si>
    <t>Ya se encuentra actualizada la informaicón en la página web con la nueva legislación disciplinaria, ley 1952 de 2019 (glosario y preguntas frecuentes).</t>
  </si>
  <si>
    <t>A la fecha de la auditoria no se encontraba actualziada</t>
  </si>
  <si>
    <t>3. Adecuar el mapa de riesgos de su proceso, de conformidad con la nueva política de administración de riesgos adoptada en la entidad.</t>
  </si>
  <si>
    <t>Debilidad en la adecuación del mapa de riesgos de su proceso, de conformidad con la nueva política de administración de riesgos adoptada en la entidad.</t>
  </si>
  <si>
    <t>Cumplimiento de la adecuación del mapa de riesgos de su proceso, de conformidad con la nueva política de administración de riesgos adoptada en la entidad.</t>
  </si>
  <si>
    <t>1. Mapa de riesgos adecuado, de conformidad con la nueva política de administración de riesgos adoptada en la entidad.</t>
  </si>
  <si>
    <t>Nro de mapas de riesgo por adecuar / Nro de mapa de riesgos adecuados.</t>
  </si>
  <si>
    <t>Se realizó y adecuó el mapa de riesgos conforme a la nueva política.</t>
  </si>
  <si>
    <t>Mapa de riesgos revisado y actualizado</t>
  </si>
  <si>
    <t>4. Suministrar la información requerida por la Gerencia TIC para mantener actualizado el inventario de activos de tecnología de su proceso.</t>
  </si>
  <si>
    <t>Novedad en el formato generado por la Gerencia de las TIC para mantener actualizado el inventario de activos de tecnología de cada proceso.</t>
  </si>
  <si>
    <t xml:space="preserve">Diligenciar la  información requerida por la Gerencia TIC para mantener actualizado el inventario de activos de tecnología de su proceso. </t>
  </si>
  <si>
    <t>Cumplimiento de suministrar la información requerida por la Gerencia TIC para mantener actualizado el inventario de activos de tecnología de su proceso.</t>
  </si>
  <si>
    <t>1. Formato de inventario de activos de tecnología del proceso de Gestión Disciplinaria, debidamente diligenciado.</t>
  </si>
  <si>
    <t>Nro de formatos por entregar / Nro de formatos entregados</t>
  </si>
  <si>
    <t>Se realizó el inventario en conjunto con la Gerencia de las TIC y se encuentra actualizado.</t>
  </si>
  <si>
    <t>Se realizaó la actividad programada</t>
  </si>
  <si>
    <t>5. Aplicar las directrices de técnica normativa contenidas en el Decreto 0096 de 2021 para la expedición de actos administrativos</t>
  </si>
  <si>
    <t>Deficiencia en la aplicación del Decreto 0096 de 2021.</t>
  </si>
  <si>
    <t>Aplicar las directrices de técnica normativa contenidas en el Decreto 0096 de 2021 para la expedición de actos administrativos.</t>
  </si>
  <si>
    <t>Jefe de Oficina y demás funcionarios.</t>
  </si>
  <si>
    <t>Cumplimineto de la aplicación de  las directrices de técnica normativa contenidas en el Decreto 0096 de 2021.</t>
  </si>
  <si>
    <t>1. Decretos presentados por parte de la Oficinad de Control Interno Disciplinario que cumplan con las directrices de técnica normativa contenidas en el Decreto 0096 de 2021.</t>
  </si>
  <si>
    <t>Nro de decretos presentados que cumplan con las directrices / Nro de decretos por presentar</t>
  </si>
  <si>
    <t>Se han aplicado las directirces contenidas en el Decreto 0096 de 2021.</t>
  </si>
  <si>
    <t>se ha recibido acompañamiento de la Sec. Juridica</t>
  </si>
  <si>
    <t>6. Realizar uso correcto de la imagen institucional por parte del proceso en los documentos oficiales, prendas de vestir y aplicaciones implementadas en la dependencia</t>
  </si>
  <si>
    <t>Deficiencias en cuanto al uso  correcto de la imagen institucional por parte del proceso en los documentos oficiales, prendas de vestir y aplicaciones implementadas en la dependencia.</t>
  </si>
  <si>
    <t>Realizar uso correcto de la imagen institucional por parte del proceso en los documentos oficiales, prendas de vestir y aplicaciones implementadas en la dependencia.</t>
  </si>
  <si>
    <t>Cumplimineto del uso correcto de la imagen institucional por parte del proceso en los documentos oficiales, prendas de vestir y aplicaciones implementadas en la dependencia.</t>
  </si>
  <si>
    <t>1. Documentos oficiales, prendas de vestir y aplicaciones implemenbtadas en la dependencia.</t>
  </si>
  <si>
    <t>Nro de veces que se usa la imagen institucional  de forma correcta / Nro total de veces que se debe usar.</t>
  </si>
  <si>
    <t>Se ha realizado uso correcto de la imagen institucional por parte del proceso en los documentos oficiales, prendas de vestir y aplicaciones implementadas en la dependencia.</t>
  </si>
  <si>
    <t>cumplimiento de los lineamientos establecidos</t>
  </si>
  <si>
    <t>7. Verificar en su área el efectivo entrenamiento en puesto de trabajo al personal que ingresa</t>
  </si>
  <si>
    <t>Debilidades en la verificación del entrenamientos al personal que ingresa.</t>
  </si>
  <si>
    <t>Realizar y verificar capacitaciones y/o entrenamientos internos dirigidos al nuevo personal que ingrese a la Oficina.</t>
  </si>
  <si>
    <t>Jefe de Oficina.</t>
  </si>
  <si>
    <t>Cumplimiento de la verificación y el entrenamiento efectivo, en puesto de trabajo, del personal que ingresa a la Oficina de Control Interno Disciplinario.</t>
  </si>
  <si>
    <t>1. Revisón de aprehensión del conocimiento en razón a los diversos entregables, según las funciones designadas al personal; informes, seguimientos, actas, autos, etc.</t>
  </si>
  <si>
    <t>Nro de personal  capacitado y/o verificado / Nro total del personal para capacitar y/o verificar.</t>
  </si>
  <si>
    <t>Se han realizado y verificado las capacitaciones y/o entrenamientos internos dirigidos al nuevo personal que ingrese a la Oficina.</t>
  </si>
  <si>
    <t>se han realizado las actividades progrmadas</t>
  </si>
  <si>
    <t>8. Publicar la declaración de bienes y rentas y conflicto de interés en el aplicativo establecido por Función Pública, de conformidad con la Ley 2013 de 2019 y el Decreto 830 de 2021</t>
  </si>
  <si>
    <t>Deficiencia en la publicación de la declaración de bienes y rentas y conflicto de interés en el aplicativo establecido por Función Pública, de conformidad con la Ley 2013 de 2019 y el Decreto 830 de 2021.</t>
  </si>
  <si>
    <t>Verificar la públicación oportuna de la declaración de bienes y rentas y conflicto de interés en el aplicativo establecido por Función Pública, de conformidad con la Ley 2013 de 2019 y el Decreto 830 de 2021, por parte de los funcionarios de la Oficina de Control Interno Disciplinario.</t>
  </si>
  <si>
    <t>Cumplimiento de verificar la publicación de la declaración de bienes y rentas y conflicto de interés en el aplicativo establecido por Función Pública, de conformidad con la Ley 2013 de 2019 y el Decreto 830 de 2021, por parte de los funcionarios de la Oficina de Control Interno Disciplinario.</t>
  </si>
  <si>
    <t>1. Publicación oportuna de la declaración de bienes y rentas y conflicto de interés en el aplicativo establecido por Función Pública, de conformidad con la Ley 2013 de 2019 y el Decreto 830 de 2021, por parte de los funcionarios de la Oficina de Control Interno Disciplinario.</t>
  </si>
  <si>
    <t>Nro de personal que publique  / Nro de personal con el deber de publicar.</t>
  </si>
  <si>
    <t>Todos los funcionarios de las Oficina han diligenciado el formato de declaración de bienes y rentas, no bstante su fecha limite es hasta el 31 de julio del 2022.</t>
  </si>
  <si>
    <t>funcionarios con declaracion de rentas actualizada en el sigep</t>
  </si>
  <si>
    <t>Oficina de Control Interno Disciplinario</t>
  </si>
  <si>
    <t>Realizar uso correcto de la imagen institucional por parte del proceso en los documentos oficiales, prendas de vestir y aplicaciones implementadas en la dependencia</t>
  </si>
  <si>
    <t>Realizar en coordinación con la Gerencia TIC la identificación, priorización, publicación y actualización del conjunto de datos abiertos de su dependencia de acuerdo al plan de apertura de datos.</t>
  </si>
  <si>
    <t>Publicar la declaración de bienes y rentas y conflicto de interés en el aplicativo establecido por Función Pública, de conformidad con la Ley 2013 de 2019 y el Decreto 830 de 2021</t>
  </si>
  <si>
    <t>DEPENDENCIA Y PROCESO: Oficina de Protocolo y Relaciones Públicas</t>
  </si>
  <si>
    <t xml:space="preserve">Fortalecer desde el nivel directivo las actividades de gestión ética y de sostenimiento del sistema de control interno. </t>
  </si>
  <si>
    <t>El autocontrol ha sido una de las políticas adoptadas por la Alcaldía y su aplicación conlleva al mejoramiento continuo</t>
  </si>
  <si>
    <t xml:space="preserve"> Diseñar e implementar los ejercicios de autocontrol, reportando trimestralmente los seguimientos de las actividades</t>
  </si>
  <si>
    <t>Nombre: Rosa Herrera Cargo: Asesora</t>
  </si>
  <si>
    <t>3 reportes entregados trimestralmente</t>
  </si>
  <si>
    <t>Reporte trimestral de informes de PQRS, seguimientos al PA, seguimiento al Plan de Mejoramiento.</t>
  </si>
  <si>
    <t>No de reportes</t>
  </si>
  <si>
    <t>Se envió a Control Interno el Avance del Plan de Mejoramiento, Reporte de PQRSD y avance del mapa de riesgo. Se diligenció en la plataforma Mi Plan el segundo seguimiento del plan de acción.</t>
  </si>
  <si>
    <t xml:space="preserve">se verifica cumplimiento de la actividad </t>
  </si>
  <si>
    <t xml:space="preserve">Es necesario que todos los miembros del equipo estén enterados de las directrices, acciones y metas contempladas en el SGC y SGA para trabajar de manera más armónica y eficiente. </t>
  </si>
  <si>
    <t>Socializar dentro de la dependencia información con relación a los Sistemas de gestión de la calidad y sistema de gestión ambiental</t>
  </si>
  <si>
    <t xml:space="preserve">1 reunión trimestral de revisión de actividades individuales y grupales </t>
  </si>
  <si>
    <t>1 acta de reunión del equipo (trimestral)</t>
  </si>
  <si>
    <t>Hasta la fecha, en lo que va del año se han realizado 2 reuniones de socialización del SGC y SGA, como preparación a las auditorías internas, de las cuales quedan dos (2) actas como evidencia. Sin embargo, mensualmente se realizan socializaciones o reuniones de manera informal para coordinar acciones tanto de las funciones de la dependencia como de los sistemas de GCy GA.</t>
  </si>
  <si>
    <t>La gestión ética es un componente muy importante dentro del sistema de gestión de calidad que necesita estar soportado en las actividades diarias con el apoyo de cada uno de los miembros del equipo de trabajo en cada oficina y especialmente por los jefes.</t>
  </si>
  <si>
    <t>Implementar actividades lúdicas para la apropiación del Código de Integridad en la Dependencia, como la realización del curso de integridad</t>
  </si>
  <si>
    <t>Nombre: Gina Moreno  Cargo: Técnico Operativo</t>
  </si>
  <si>
    <t>1 registro audiovisual o fotográfico de las actividades lúdicas realizadas</t>
  </si>
  <si>
    <t>1 video o archivo fotográfico trimestral</t>
  </si>
  <si>
    <t># evidencias</t>
  </si>
  <si>
    <t>Se tiene una carpeta de evidencias fotográficas junto con los avances del plan de acción ética.</t>
  </si>
  <si>
    <t>Adecuar el mapa de riesgos de su proceso, de conformidad con la nueva política de administración de riesgos adoptada en la entidad</t>
  </si>
  <si>
    <t>El mapa de riesgos debe estar ajustado a conformidad</t>
  </si>
  <si>
    <t>1 mapa de riesgo ajustado</t>
  </si>
  <si>
    <t>1 cuadro de mapa de riesgo</t>
  </si>
  <si>
    <t>No de cuadro</t>
  </si>
  <si>
    <t>Mapa de riesgo debidamente diligenciado y ajustado, correspondiente al primer semestre del año.</t>
  </si>
  <si>
    <t>La entidad sigue los lineamientos de Transparencia y Gobierno en línea</t>
  </si>
  <si>
    <t>Nombre: Missell Rangel Cargo: Técnico Operativo</t>
  </si>
  <si>
    <t>1 base de datos enviada</t>
  </si>
  <si>
    <t>1 consolidado de información</t>
  </si>
  <si>
    <t># listado</t>
  </si>
  <si>
    <t>Se envió lo solicitado por la Gerencia TIC en cuanto a base de datos de manejo de la dependencia.</t>
  </si>
  <si>
    <t>La entidad debe manejar una uniformidad y una imagen institucional unificada</t>
  </si>
  <si>
    <t>Supervisar el uso correcto de la imagen institucional durante los eventos asesorados por la Oficina de Protocolo y verificar que los documentos emitidos por la dependencia se ajusten al manual de imagen, así como los uniformes o prendas de vestir usados por las funcionarias.</t>
  </si>
  <si>
    <t>Nombre: Alba Pérez Cargo: Jefe de Oficina</t>
  </si>
  <si>
    <t>100% revisión</t>
  </si>
  <si>
    <t>1 carpeta de fotografías, videos y formatos de eventos</t>
  </si>
  <si>
    <t xml:space="preserve">Se cumplió con la tarea de supervisión de la imagen institucional y el protocolo durante los eventos. </t>
  </si>
  <si>
    <t>Verificar en su área el efectivo entrenamiento en puesto de trabajo al personal que ingresa (cuando aplique)</t>
  </si>
  <si>
    <t>Por disposición del Decreto 830 de 2021 todos los directivos de entidades públicas deben publicar la declaración de bienes y rentas y conflicto de interés.</t>
  </si>
  <si>
    <t>Diligenciar y publicar el formulario de declaración de bienes y rentas y conflicto de interés en el aplicativo establecido por Función Pública.</t>
  </si>
  <si>
    <t>formulario conflicto de interés 100% diligenciado y publicado en el aplicativo de Función Pública</t>
  </si>
  <si>
    <t>1 formulario publicado</t>
  </si>
  <si>
    <t>1 publicación</t>
  </si>
  <si>
    <t>Diligenciado lo que corresponde hasta la fecha</t>
  </si>
  <si>
    <t>Aplicar las directrices de técnica normativa contenidas en el Decreto 0096 de 2021 en caso de expedición de actos administrativos proyectados por su dependencia</t>
  </si>
  <si>
    <t>Nueva disposición en la Administración Distrital para regular la expedición de actos administrativos</t>
  </si>
  <si>
    <t>Ajustar los decretos protocolarios a las directrices del decreto 0096 de 2021 y garantizar su envío para publicación</t>
  </si>
  <si>
    <t>100% decretos protocolarios enviados a Gaceta/ 100% decretos protocolarios ajustados a la norma</t>
  </si>
  <si>
    <t>Archivo de decretos actualizado mensual</t>
  </si>
  <si>
    <t>No decretos protocolarios</t>
  </si>
  <si>
    <t>En el primer semestre del año se proyectaron y entregaron 10 decretos protocolarios, correspondientes a condecoraciones, exaltaciones y homenajes póstumos.</t>
  </si>
  <si>
    <t>DEPENDENCIA Y PROCESO: Oficina para la Seguridad y Convivencia Ciudadana - Gestión de la Seguridad</t>
  </si>
  <si>
    <t>1. Adecuar el mapa de riesgos del proceso de gestión de seguridad conforme a la política de administración de riesgos versión 2. Con base en las etapas de monitoreo y evaluación de la gestión de riesgos, se recomienda a la Oficina de
Seguridad y Convivencia Ciudadana adecuar el mapa de riesgos del proceso conforme a las disposiciones fijadas en la política de administración de riesgos versión 2.</t>
  </si>
  <si>
    <t xml:space="preserve">Nuevas directrices derivadas de la actualización de la política de administración de riesgos de la entidad
</t>
  </si>
  <si>
    <t>* Solicitar acompañamiento a la Secretaría Distrital de Planeación  para la actualización del mapa de riesgos del proceso</t>
  </si>
  <si>
    <t>Nelson Patrón Jefe de Oficina - Zindy Herrera Tecnico Operativo Agente de Cambio</t>
  </si>
  <si>
    <t>Se realiza solicitud de acompañamiento via correo electronico a la Secretaría Distrital de Planeación a jtorresm@barranquilla.gov.co y a dramirezumana@gmail.com                                                - El dia jueves 31 Marzo se asiste a una jornada de socialización de la politica de administración de riesgos de la Alcaldia</t>
  </si>
  <si>
    <t xml:space="preserve">Conclusión: Se constató solicitud de acompañamiento dirigida a la Secretaria Distrital de Planeación
Evidencias: Correo electrónico enviado </t>
  </si>
  <si>
    <t>Recomendación 1_Riesgos\Solicitud Acompañamiento adecuación Mapa de Riesgos del Proceso.pdf</t>
  </si>
  <si>
    <t>* Actualizar el mapa de riesgos del proceso  conforme a la política de administración de riesgos y directrices de Secretaría Distrital de Planeación.</t>
  </si>
  <si>
    <t>Zindy Herrera Tecnico Operativo Agente de Cambio- Lideres de Proceso</t>
  </si>
  <si>
    <t>1 Mapa de riesgos actualizado alienado a la política de administración de riesgos</t>
  </si>
  <si>
    <t xml:space="preserve">Estamos realizando el ejercicio de adecuación según la politica de administración de riesgos, ya  realizamos DOFA al proceso identificamos y/o mantuvimos riesgos de gestión, probalbilidad, Impacto, Riesgo inherente, Controles y atributos de los controles </t>
  </si>
  <si>
    <t xml:space="preserve">Conclusión: Se constató ajustes al mapa de riesgos de gestión  
Evidencias: Matriz mapa de riesgos </t>
  </si>
  <si>
    <t>2. Impulsar el avance de las metas que se encuentran por debajo de lo esperado en el cuatrienio</t>
  </si>
  <si>
    <t>Por metas de la dependencia que no se cumplieron a cabalidad</t>
  </si>
  <si>
    <t xml:space="preserve">* Sensibilizar al personal la cultura del autocontrol para  la ejecución de las actividades asignadas al 100%   </t>
  </si>
  <si>
    <t>Viviana Pascuas Contratista Agente de Cambio - Lider de proceso</t>
  </si>
  <si>
    <t xml:space="preserve">Actividades asignadas para ejecución de los proyectos cumplidas a cabalidad </t>
  </si>
  <si>
    <t>Correo de socialización</t>
  </si>
  <si>
    <t>No de actividades asignadas/No de actividades cumplidas</t>
  </si>
  <si>
    <t>Socializamos a los compañeros de la dependencia link para que participaran en la charla de autocontrol  del dia 26 de abril, asi mismo desde la alta gerencia se sensibilizó al personal para participar e n la encuesta de Autocontrol</t>
  </si>
  <si>
    <t>Conclusión: Se constató participación de los funcionarios en la charla de autocontrol
Evidencias: Socialización del link de la charla por teams</t>
  </si>
  <si>
    <t xml:space="preserve">* Realizar seguimiento y ajuste a las desviaciones presentadas en las metas de los proyectos de inversión                 </t>
  </si>
  <si>
    <t>Formato de autocontrol del proceso diligenciado con los seguimientos pertinentes y con los registros que evidencien la gestióN</t>
  </si>
  <si>
    <t>Avance en la gestion teniendo en cuenta la medicion de poblacion y se realiza seguimiento alas actividades pertienentes para el cumplimiento</t>
  </si>
  <si>
    <t xml:space="preserve">Conclusión: Se constató seguimientos a la gestión
Evidencias: Registros que soportan la gestión realizada </t>
  </si>
  <si>
    <t xml:space="preserve">                                                                                      * Realizar acciones administrativas requeridas para dar cumplimiento</t>
  </si>
  <si>
    <t xml:space="preserve">* Actas de reunión                                                                                                            * Solicitud de acompañamiento para la puesta en marcha por parte de la Gerencia TIC Aplicación)                          * Recibido de proyecto en el Banco de Proyectos(Viabilidad, codigo BPIN).(Equipo Automotor)
* Lista de especificaiones  entregadas  por parte de la fuerza publica para la adquision de vehiculos.                                                               * Estudio previo, Solicitud de CDP                                * Entrega de vehiculos en comodato. </t>
  </si>
  <si>
    <t xml:space="preserve"> Se realizo la puesta en marcha la aplicación baqreporta, ( este aplicativo se puede descargar desde las app store)  Se presento proyecto al ministerio para el equipo Automotor</t>
  </si>
  <si>
    <t>Conclusión: Se constató puesta en marcha de la aplicación baqreporta
Evidencias: Aplicativo baqreporta</t>
  </si>
  <si>
    <t>Recomendación 2_Impulsar el avance de las metas que se encuentran por debajo de lo esperado en el cuatrienio</t>
  </si>
  <si>
    <t xml:space="preserve">3. Determinación del impacto de los planes, programas, proyectos e inversiones. Con base en el seguimiento y operación a los proyectos ejecutados por la Oficina de Seguridad y Convivencia Ciudadana enmarcados en el Plan de Desarrollo Distrital, se recomienda continuar fortaleciendo la evaluación a los resultados de los planes, programas, proyectos e inversiones que permita cuantificar los beneficios y efectos positivos sobre las comunidades relacionados a seguridad y bienestar social. Criterio: Departamento Nacional de Planeación – Presupuesto orientado a resultados
</t>
  </si>
  <si>
    <t>Nuevos lineamientos del Departamento Nacional de Planeación frente a la valoración y cuantificación de beneficios dentro del proceso de identificación, preparación, evaluación, programación y ejecución de los propyectos de Inversión Pública</t>
  </si>
  <si>
    <t xml:space="preserve">* Realizar seguimiento a los beneficiarios y metricas resultantes de la ejecución de los programas y proyectos desarrollados por la Oficina con miras a determinar el impacto de las intervenciones e inversiones realizadas  </t>
  </si>
  <si>
    <t>Viviana Pascuas Contratista Agente de Cambio-Lideres de Procesos</t>
  </si>
  <si>
    <t>2 Informes de seguimientos</t>
  </si>
  <si>
    <t>Informes de Seguimientos</t>
  </si>
  <si>
    <t>Se esta implementando el seguimiento al impacto de las actividades realizadas en programas de prevencion del delito y la violencia, mediante la aplicacion survey, por otra parte se esta realizando la medicion  mediante informes el impacto de las actividades realizadas .</t>
  </si>
  <si>
    <t xml:space="preserve">Conclusión: Se constató elaboración del impacto de las actividades realizadas 
Evidencias: Informes realizados </t>
  </si>
  <si>
    <t>Recomendación 3_Determinar el impacto de los planes</t>
  </si>
  <si>
    <t xml:space="preserve">4. Incorporar al aplicativo SECOP II la información completa relacionada con la supervisión de los contratos dentro de los tiempos establecidos
</t>
  </si>
  <si>
    <t>La entrega tardía de informes de gestion por parte del Contratista (PERSONA NATURAL Y/O JURÍDICA) ocasiona que el cargue a la plataforma SECOP II de la información no se realice como lo establece el contrato</t>
  </si>
  <si>
    <t>* Realizar seguimiento al cumplimiento de los documentos publicados en la plataforma SECOP II</t>
  </si>
  <si>
    <t>Contratista-Supervisor- Jefe de Oficina</t>
  </si>
  <si>
    <t>100% de los documentos requeridos publicados en SECOP II                               100% Contratos ejecutados de la vigencia</t>
  </si>
  <si>
    <t>Consolidado del estado de la contratación</t>
  </si>
  <si>
    <t>100% de los documentos requeridos publicados en SECOP II</t>
  </si>
  <si>
    <t>Mensual</t>
  </si>
  <si>
    <t>En la dependencia a partir de la implementación de SECOP II como plataforma de contratación estatal, se vienen realizando los seguimientos pertinentes los cuales nos han permitido tener un control adecuado en la supervisión de los informes presentados a la fecha por los contratistas tanto Persona natural como Persona Juridica.</t>
  </si>
  <si>
    <t>Conclusión: Se constató docuemntos de contratación publicados en SECOP II
Evidencias: Plataforma SECOP II</t>
  </si>
  <si>
    <t xml:space="preserve">5. Realizar en coordinación con la Gerencia TIC la identificación, priorización, publicación y actualización del conjunto de datos abiertos de su dependencia de acuerdo al plan de apertura de datos. </t>
  </si>
  <si>
    <r>
      <t xml:space="preserve">La información identificada no se estableció como datos abiertos por ser  clasificada de acuerdo al fundamento juridico </t>
    </r>
    <r>
      <rPr>
        <i/>
        <sz val="12"/>
        <rFont val="Arial"/>
        <family val="2"/>
      </rPr>
      <t>por contener análisis de índice de criminalidad y violencia en seguridad pública</t>
    </r>
    <r>
      <rPr>
        <sz val="12"/>
        <rFont val="Arial"/>
        <family val="2"/>
      </rPr>
      <t xml:space="preserve">  numeral 19, literales A y B de Ley 1712 del 2014</t>
    </r>
  </si>
  <si>
    <t>* Identificar si la dependencia tiene conjunto de datos para priorizar</t>
  </si>
  <si>
    <t>Agente de Cambio -Lideres de Proceso</t>
  </si>
  <si>
    <t>Datos abiertos identificados</t>
  </si>
  <si>
    <t>Infografias - Ficha tecnica para la estructuración del conjunto de datos</t>
  </si>
  <si>
    <t xml:space="preserve">Datos abiertos identificados </t>
  </si>
  <si>
    <t>Datos estadisticos identificados para realizar el ejercicio de datos abiertos de la dependencia</t>
  </si>
  <si>
    <t xml:space="preserve">Conclusión: Se constató datos estadísiticos identifcados 
Evidencias: Ficha técnica de datos abiertos </t>
  </si>
  <si>
    <t>Recomendación 5_Realizar en coordinación con la Gerencia TIC la identificación, priorización, publicación y actualización del conjunto de datos abiertos de su dependencia de acuerdo al plan de apertura de datos</t>
  </si>
  <si>
    <t>* Solicitar acompañamiento de ser necesaria la publicacion de los conjuntos de datos identificados</t>
  </si>
  <si>
    <t>Agente de cambio-Enlace de comunicaciones</t>
  </si>
  <si>
    <t>Datos abiertos publicados</t>
  </si>
  <si>
    <t>Soolicitud de publicación realizada</t>
  </si>
  <si>
    <t>Datos abiertos públicados</t>
  </si>
  <si>
    <t xml:space="preserve">Se diligenció y envió la ficha tecnica de los datos identificados estamos a esperas de la publicación para iniciar con las actualizaciones pertinentes  a la información </t>
  </si>
  <si>
    <t xml:space="preserve">Conclusión: Se constató ficha técnica de datos abiertos 
Evidencias: Solicitud de publicación de matriz de datos abiertos </t>
  </si>
  <si>
    <t>6. Suministrar la información requerida por la Gerencia TIC para mantener actualizado el inventario de archivos de tecnología de su dependencia</t>
  </si>
  <si>
    <t>Se hace necesario actualizar la información en Gerencia TIC</t>
  </si>
  <si>
    <t>* Mantener actualizado los archivos de acuerdo a los lineamientos que entregue la gerencia TIC</t>
  </si>
  <si>
    <t>Jefe de Oficina - Equipo OSCC</t>
  </si>
  <si>
    <t>Inventario de Activos de Tecnologia actualizado</t>
  </si>
  <si>
    <t>Formato Matriz Actualizado</t>
  </si>
  <si>
    <t xml:space="preserve">No de Activos de Tecnologia Actualizado </t>
  </si>
  <si>
    <t>Se realizó el ejercicio de actualización de los archivos de tecnología de la información y se envió..</t>
  </si>
  <si>
    <t xml:space="preserve">Conclusión: Se constató actualización activos de tecnología
Evidencias: Matriz actualizada </t>
  </si>
  <si>
    <t>7. Aplicar las directrices de técnica normativa contenidas en el Decreto 0096 de 2021 para la expedición de actos administrativos proyectados por su dependencia.</t>
  </si>
  <si>
    <t xml:space="preserve">Nuevas directrices derivadas de la expedición del Decreto 0096 de 2021  de la expedición de Actos Administrativos </t>
  </si>
  <si>
    <t xml:space="preserve">* Solicitar información a la Secretaría Juridica, en cuanto a la posible derogación del Decreto 0372 de 2018 en el Decreto 0096 de 2021                                           </t>
  </si>
  <si>
    <t>Jefe de Oficina, Marianella Ochoa Juridica, Zindy Herrera Tecnico Operativo Agente de Cambio</t>
  </si>
  <si>
    <t>Establecer que Resolución expedida y firmada por el Jefe de la Oficina no contravenga lo dispuesto en el Decreto 0096 de 2021.</t>
  </si>
  <si>
    <t xml:space="preserve">1 Solicitud de Información,                             1  Respuesta a Solicitud,     </t>
  </si>
  <si>
    <t>Un Decreto ratificado</t>
  </si>
  <si>
    <t>Se realiza solicitud de información via correo electronico a la Secretaría Juridica a secretariajuridica@barranquilla.gov.co y a mmolinav@barranquilla.gov.co</t>
  </si>
  <si>
    <t>Conclusión: Se constató solicitud de información
Evidencias: Correo electrónico enviado</t>
  </si>
  <si>
    <t>Recomendación_7_Decreto 0096\Correo_ Solicitud de Información Decreto 0096-Decreto 0372.pdf</t>
  </si>
  <si>
    <t>* Solicitar revisión del formato establecido para expedir las resoluciones</t>
  </si>
  <si>
    <t xml:space="preserve">Un Formato para Resoluciones actualizado </t>
  </si>
  <si>
    <t>Un formato para resoluciones actualizado</t>
  </si>
  <si>
    <t>Se mantiene formato para las resoluciones</t>
  </si>
  <si>
    <t>Conclusión: Se constató actualización formato de resoluciones
Evidencias: Fomato ajustado y socializado</t>
  </si>
  <si>
    <t xml:space="preserve">8. Realizar uso correcto de la imagen institucional por parte del proceso en los documentos oficiales, prendas de vestir y aplicaciones implementadas en la dependencia
</t>
  </si>
  <si>
    <t xml:space="preserve">No hay claridad en la identificación de los formatos actualizados y autorizados para uso, asi como tambien existe el desconocimiento de los lineamientos establecidos para el uso de las prendas institucionales y los proveedores autorizados </t>
  </si>
  <si>
    <t xml:space="preserve">* Socialización de los membretes actualizados y autorizados para uso.    </t>
  </si>
  <si>
    <t>Nelson Patrón Jefe de oficina, Zindy Herrera Tecnico Operativo Agente de Cambio</t>
  </si>
  <si>
    <t xml:space="preserve">100% de la información socializada  </t>
  </si>
  <si>
    <t xml:space="preserve">Un correo de socialización   </t>
  </si>
  <si>
    <t>Un correo de socialización</t>
  </si>
  <si>
    <t>Enero de 2022</t>
  </si>
  <si>
    <t>Diciembre  de 2022</t>
  </si>
  <si>
    <t>Solicitamos la actualización del membrete para la oficina de Seguridad y Convivencia Ciudadana a la Secretaría de Comunicaciones, este fue recibido y socializado en la dependencia para el manejo del mismo, solicitamos Gestión Documental actualizarnos para el uso los formatos en SIGOB y actualizamos todos los formatos en ISOLUCION</t>
  </si>
  <si>
    <t>Conclusión: Se constató socialización membrete actaulizado
Evidencias: Correo de socialización</t>
  </si>
  <si>
    <t>Recomendación 8_Imagen Institucional\Solicitud Actualización de Membrete Oficina Para la Seguridad y Convivencia Ciudadana.pdf</t>
  </si>
  <si>
    <t xml:space="preserve">* Socialización de las instrucciones impartidas para el uso de las prendas institucionales.   </t>
  </si>
  <si>
    <t xml:space="preserve">Una socialización de Uso de las prendas Institucionales                          Una Solicitud de información        </t>
  </si>
  <si>
    <t>Un mensaje de socialización</t>
  </si>
  <si>
    <t>El dia 21 de enero de la vigencia se socializó en el grupo de la oficina la publicidad realizada por parte de la secretaría de comunicaciones "Tu presentación personal es parte de la Imagen Institucional"</t>
  </si>
  <si>
    <t xml:space="preserve">Conclusión: Se constató socialización sobre el uso de prendas institucionales 
Evidencias: Mensaje de socialización publicado </t>
  </si>
  <si>
    <t>Recomendación 8_Imagen Institucional\Socialización _Uso de la prendas Institucionales.jpeg</t>
  </si>
  <si>
    <t>* Solicitud de información concerniente a la actualización de los formatos en ISOLUCION (Membrete, Tipo de letra, etc)</t>
  </si>
  <si>
    <t>Un correo solicitando lineamientos para la actualizacion, creación y publicación de formatos</t>
  </si>
  <si>
    <t>Una solicitud de información</t>
  </si>
  <si>
    <t xml:space="preserve">Se solcito información via WhatsAopp el dia 20 de Abril y recibimos respuesta con procedimiento CONTROL DE LA INFORMACIÓN DOCUMENTADA y  formato con nueva imagen y con ejemplo de creación como guia </t>
  </si>
  <si>
    <t>Conclusión: Se constató solicitud lineamientos para la actualización de formatos 
Evidencias: Correo electrónico enviado</t>
  </si>
  <si>
    <t>Recomendación 7_Decreto 0096</t>
  </si>
  <si>
    <t>9. Verificar en su área el efectivo entrenamiento en puesto de trabajo al personal que ingresa</t>
  </si>
  <si>
    <t>Omisión en el proceso de inducción al personal que ingresa.</t>
  </si>
  <si>
    <t>* Realizar jornada de inducción al personal que ingresa de acuerdo a lo asignado por el jefe inmediato de manera verbal o escrita.</t>
  </si>
  <si>
    <t>Nelson Patrón Jefe de Oficina-Zindy Herrera Tecnico Operativo Agente de Cambio</t>
  </si>
  <si>
    <t>Una jornada de inducción al personal recién vinculado.</t>
  </si>
  <si>
    <t>Acta y/o registro de asistencia de las jornadas de inducción realizadas.</t>
  </si>
  <si>
    <t xml:space="preserve">No. de Jornadas de Inducción Realizadas.
</t>
  </si>
  <si>
    <t>Se realizaron jornadas de inducción en la dependencia para el personal nuevo dos en Prevención, una en Observatorio y una en gestión administrativa.</t>
  </si>
  <si>
    <t>Conclusión: Se constató jornadas de inducción realizadas 
Evidencias: Registro de asistencia</t>
  </si>
  <si>
    <t>10. Publicar la declaración de bienes y rentas y conflicto de interés en el aplicativo establecido por Función Pública, de conformidad con la Ley 2013 de 2019 y el Decreto 830 de 2021</t>
  </si>
  <si>
    <t>Falta de compromiso en la actualizacion de la hoja de vida anual y para realizar la declaracion de bienes y rentas</t>
  </si>
  <si>
    <t xml:space="preserve">* Socializar la Ley 2013 de 2019 y el Decreto 830 de 2021 con los funcionarios e identificar la importacia de cumplimiento de la misma.                            * Sensibilizar al personal en el diligenciamiento de  la declaracion de bienes y rentas en las fechas establecidas  y la actulizacion de la hoja de vida anualmente. </t>
  </si>
  <si>
    <t>Nelson Patrón Jefe de Oficina, Asesores, Profesionales especializados, Profesional Univertsitario, Tecnicos Operativos, Asistenciales</t>
  </si>
  <si>
    <t xml:space="preserve">Involucrar a los enlaces de oficinas para que apoyen a sus jefes en el cumplimiento de las actulizaciones de hojas de vidas y cumplimiento de la declaracion de bienes y rentas en los tiempos establecidos.
Socializacion de la Ley 2013 de 2019 y el Decreto 830 de 2021 </t>
  </si>
  <si>
    <t xml:space="preserve">Soporte de socialización  Ley 2013 de 2019 y del Decreto 830 de 2021 
Hojas de vida actualizadas en sigep
Formatos de bienes y rentas diligenciados por funcionarios y contratistas.
</t>
  </si>
  <si>
    <t xml:space="preserve">Una Socialización  de la Ley 2013 de 2019 y del Decreto 830 de 2021 
No de Hojas de vidas actualizadas en el sigep
</t>
  </si>
  <si>
    <t xml:space="preserve">Se realizó la socialización a los funcionarios de la dependencia </t>
  </si>
  <si>
    <t>Conclusión: Se constató socialización Ley 2013 de 2019
Evidencias: Registro de asistencia</t>
  </si>
  <si>
    <t>Recomendación 10_SigepII Hoja de vida y Declaración</t>
  </si>
  <si>
    <r>
      <rPr>
        <b/>
        <sz val="12"/>
        <rFont val="Arial"/>
        <family val="2"/>
      </rPr>
      <t>MET:</t>
    </r>
    <r>
      <rPr>
        <sz val="12"/>
        <rFont val="Arial"/>
        <family val="2"/>
      </rPr>
      <t xml:space="preserve"> La demanda de PQRS supera la capacidad lógistica de la oficina.: Hay PQRSD que por su complejidad requieren de mayor tiempo para dar una respuesta definitiva; estos pueden requerir conceptos emitidos por otras dependencias .
</t>
    </r>
    <r>
      <rPr>
        <b/>
        <sz val="12"/>
        <rFont val="Arial"/>
        <family val="2"/>
      </rPr>
      <t>MAQ-EQUI:</t>
    </r>
    <r>
      <rPr>
        <sz val="12"/>
        <rFont val="Arial"/>
        <family val="2"/>
      </rPr>
      <t xml:space="preserve"> Hay PQRSD que cuando son transferidas a esta oficina para ser asignadas a funcionarios ya tienen un recorrido previo en el sistema y ya se encuentran vencidas.
</t>
    </r>
    <r>
      <rPr>
        <b/>
        <sz val="12"/>
        <rFont val="Arial"/>
        <family val="2"/>
      </rPr>
      <t>MO:</t>
    </r>
    <r>
      <rPr>
        <sz val="12"/>
        <rFont val="Arial"/>
        <family val="2"/>
      </rPr>
      <t xml:space="preserve"> Falta de capacitación en el manejo de la herramienta SIGOB del nuevo personal  contratista.
</t>
    </r>
    <r>
      <rPr>
        <b/>
        <sz val="12"/>
        <rFont val="Arial"/>
        <family val="2"/>
      </rPr>
      <t>MO:</t>
    </r>
    <r>
      <rPr>
        <sz val="12"/>
        <rFont val="Arial"/>
        <family val="2"/>
      </rPr>
      <t xml:space="preserve"> Incumplimiento por parte de los servidores públicos de los lineamientos dados para terminar la gestión de las PQRS en la Herramienta de gestión Documental - SIGOB, dentro de los términos legales establecidos</t>
    </r>
  </si>
  <si>
    <t>1.Solicitar a la Oficina de Atención al Ciudadano y Gestión Documental una reinducción en el manejo de la herramienta de Gestión Documental - SIGOB.
2. Ampliar el término de la respuesta del  PQRSD cuando la complejidad del mismo asi lo merite.
3. Realizar un registro de los PQRSD que al ser transferidos de otra oficina ya tienen los terminos de respuesta vencidos.
4.Realizar informe con el análisis de cumplimiento de términos de respuestas a PQRS y enviar a funcionarios oficios con relación de PQRS pendientes.</t>
  </si>
  <si>
    <t xml:space="preserve">Nombre: Kelly Torres
Cargo: Técnico </t>
  </si>
  <si>
    <t>Cumplimiento de los tiempos de respuesta a PQRSD en 90%</t>
  </si>
  <si>
    <t>Informes mensuales de seguimiento a  PQRSD.</t>
  </si>
  <si>
    <t>% de cumplimiento de PQRSD =&gt;90%</t>
  </si>
  <si>
    <t>Se mantiene la gestión de las PQRSD allegadas a la oficina y a las diferentes acciones judiciales y requerimientos en general. No obstante, aunque el porcentaje del indicador de cumplimiento se mantiene oscilando entre un 75 y un 78% el de respuesta si aumento en este corte hasta un 96%; aún asi se mantienen los controles para lograr el cumplimiento de la meta.
Evidencia: Oficios y Mensajes de seguimiento.</t>
  </si>
  <si>
    <t>en cada trimestre el cumplimiento de PQRSD debe ser 100%. Se recibieron 11 tutelas por la oficina de gestion del riesgo , es importante bajar el alto índice de litigiosidad, resolviendo de manera oportuna las peticiones a los ciudadanos</t>
  </si>
  <si>
    <t>Revisar y actualizar esquema de publicacion de pagina web de la dependencia</t>
  </si>
  <si>
    <r>
      <t xml:space="preserve">
</t>
    </r>
    <r>
      <rPr>
        <b/>
        <sz val="12"/>
        <rFont val="Arial"/>
        <family val="2"/>
      </rPr>
      <t xml:space="preserve">MO: </t>
    </r>
    <r>
      <rPr>
        <sz val="12"/>
        <rFont val="Arial"/>
        <family val="2"/>
      </rPr>
      <t xml:space="preserve">Rotación anual de las metas asignadas a cada funcionario.
</t>
    </r>
    <r>
      <rPr>
        <b/>
        <sz val="12"/>
        <rFont val="Arial"/>
        <family val="2"/>
      </rPr>
      <t>MO:</t>
    </r>
    <r>
      <rPr>
        <sz val="12"/>
        <rFont val="Arial"/>
        <family val="2"/>
      </rPr>
      <t xml:space="preserve"> Desconocimiento de esta función por parte del funcionario asignado al proceso de comunicción.</t>
    </r>
  </si>
  <si>
    <t xml:space="preserve">1. Solicitar acompañamiento técnico-profesional a la Secretaria de Comunicaciones para revisar el estado de la página y actualizar públicaciones de nuestro proceso.
</t>
  </si>
  <si>
    <t>Nombre: Nelly Castro
profesional universitario</t>
  </si>
  <si>
    <t>Página Web actualizada</t>
  </si>
  <si>
    <t>N° de actualizaciones realizadas</t>
  </si>
  <si>
    <t>Se realizó el cargue de los edictos y de los documentos de la rendición de cuentas. Asi mismo, se trabajó en las preguntas frecuentes de nuestro proceso para su respectivo cargue en la sección de transparencia.
Se esta gestionando la solicitud para la generación de un usuario que permita realizar los cargues y/o actualizaciones en la Página Web.
Evidencia: Página web, correos.</t>
  </si>
  <si>
    <t>no se evidencio informacion de pregiuntas frecuentes  de la oficina de gestion del riesgo en la pagina WEB de la alcaldia</t>
  </si>
  <si>
    <t>Impulsar el avance de las metas que se encuentran por debajo de lo esperado en el cuatrienio</t>
  </si>
  <si>
    <r>
      <rPr>
        <b/>
        <sz val="14"/>
        <rFont val="Arial"/>
        <family val="2"/>
      </rPr>
      <t>ME:</t>
    </r>
    <r>
      <rPr>
        <sz val="14"/>
        <rFont val="Arial"/>
        <family val="2"/>
      </rPr>
      <t xml:space="preserve"> Falta de priorización en los programas de inversión del presupuesto distrital.
</t>
    </r>
    <r>
      <rPr>
        <b/>
        <sz val="14"/>
        <rFont val="Arial"/>
        <family val="2"/>
      </rPr>
      <t>MO:</t>
    </r>
    <r>
      <rPr>
        <sz val="14"/>
        <rFont val="Arial"/>
        <family val="2"/>
      </rPr>
      <t xml:space="preserve"> Desconocimiento de la importancia de los procesos de la gestión del Riesgo de desastres en el Distrito.</t>
    </r>
  </si>
  <si>
    <t>1. Reiterar las solicitudes para el aumento del presupuesto asignado para la Gestón del Riesgo conforme a las metas establecidas en el Plan de Desarrollo Distrital.
2. Realizar los ajustes necesarios y adicionar actividades administrativas a los proyectos referenciados anteriormente en el Plan de Acción 2022 de la dependencia, con el fin de aumentar la gestión, seguimiento y avance de los mismos.</t>
  </si>
  <si>
    <t>Nombre: Ana saltarin J.
Cargo: Jefe de oficina Funcionarios encargados:
Hector Echeverria
Joel Orozco
Martin Molina
Ubaldo Racedo
Yeni Moreno
Efren camacho
Ariel Camargo</t>
  </si>
  <si>
    <t>1. Gestión de recursos  para el cumplimiento de las metas de cada proyecto.
2. Plan de Acción 2022 ajustado.</t>
  </si>
  <si>
    <t>1. Oficios realizados para gestionar recursos para el cumplimiento de las metas de cada proyecto - Actas de reunión.
2. Plan de Acción 2022.</t>
  </si>
  <si>
    <t>Proyectos gestionados</t>
  </si>
  <si>
    <t>Se continúa la gestión y reiteración de solicitudes de CDP para llevar a cabo las actividades establecidas en cada proyecto para su ejecución.
Evidencia: Oficios.</t>
  </si>
  <si>
    <t>Hacer evidente la gestión realizada, ya que muchos proyectos se encuentran por debajo de lo esperado.</t>
  </si>
  <si>
    <t>Incorporar al aplicativo SECOP II la información completa relacionada con la supervisión de los contratos dentro de los tiempos establecidos</t>
  </si>
  <si>
    <r>
      <rPr>
        <b/>
        <sz val="12"/>
        <rFont val="Arial"/>
        <family val="2"/>
      </rPr>
      <t>MO</t>
    </r>
    <r>
      <rPr>
        <sz val="12"/>
        <rFont val="Arial"/>
        <family val="2"/>
      </rPr>
      <t xml:space="preserve">: Demoras en las entregas de informes de gestión u otros documentos por parte de contratistas.
</t>
    </r>
    <r>
      <rPr>
        <b/>
        <sz val="12"/>
        <rFont val="Arial"/>
        <family val="2"/>
      </rPr>
      <t>MO:</t>
    </r>
    <r>
      <rPr>
        <sz val="12"/>
        <rFont val="Arial"/>
        <family val="2"/>
      </rPr>
      <t xml:space="preserve"> Nuevas directrices derivadas de la implementación del aplicativo SECOP II</t>
    </r>
  </si>
  <si>
    <t>1. Realizar socialización a los contratistas sobre los lineamientos y cargue de información en el aplicativo SECOP II
2. Reiterar a los contratistas las fechas de entrega informes de gestión u otros documentos requeridos para la supervisión de los contratos dentro de los tiempos establecidos.
3.Verificar la información cargada por los contratistas, de acuerdo al tipo de contrato o convenio suscrito.
4. Cargar al aplicativo SECOP los informes de supervisión de acuerdo a tiempos establecidos para cada contrato.</t>
  </si>
  <si>
    <t>Nombre: Ariel Camargo
Asesor</t>
  </si>
  <si>
    <t>Aplicativo SECOP II actualizado</t>
  </si>
  <si>
    <t>Reporte SECOP II de acuerdo a cada contratista.</t>
  </si>
  <si>
    <t>N° de reportes mensuales</t>
  </si>
  <si>
    <t>Se rcontinúa a través de oficios y mensajes al grupo creado para contratistas el seguimiento al cumplimiento de las fechas de entrega de informes de gestión u otros documentos requeridos para la supervisión de los contratos dentro de los tiempos establecidos.
Se han realizado los reportes mensuales en la plataforma, de acuerdo con la  verificación del cargue de los documentos de cada contratista.
Evidencia:  mensajes y Plataforma actualizada.</t>
  </si>
  <si>
    <t>SECOPII actualizado</t>
  </si>
  <si>
    <r>
      <rPr>
        <b/>
        <sz val="12"/>
        <rFont val="Arial"/>
        <family val="2"/>
      </rPr>
      <t>MO</t>
    </r>
    <r>
      <rPr>
        <sz val="12"/>
        <rFont val="Arial"/>
        <family val="2"/>
      </rPr>
      <t>: Nuevas directrices derivadas de la actualización de la política de administración de riesgos de la entidad</t>
    </r>
  </si>
  <si>
    <t>1. Solicitar a la gerencia de Control Interno y la Secretaria de Planeación un acompañamiento para la actualización de mapa de riesgos de conformidad con la nueva política de administración de riesgos adoptada en la entidad.
2. Actualizar el mapa de riesgos del proceso  conforme a la política de administración de riesgos y directrices de Secretaría Distrital de Planeación.</t>
  </si>
  <si>
    <t>Nombre: Linda Jiménez 
Profesional universitario</t>
  </si>
  <si>
    <t>Mapa de Riesgo actualizado</t>
  </si>
  <si>
    <t>Número de seguimientos trimestrales realizados / Número de seguimientos trimestrales programados.</t>
  </si>
  <si>
    <t>Se realizó la actualización de la matriz de riesgos y oportunidades.</t>
  </si>
  <si>
    <t>se envio matriz dofa y mapa de riesgos</t>
  </si>
  <si>
    <r>
      <rPr>
        <b/>
        <sz val="12"/>
        <rFont val="Arial"/>
        <family val="2"/>
      </rPr>
      <t>MO:</t>
    </r>
    <r>
      <rPr>
        <sz val="12"/>
        <rFont val="Arial"/>
        <family val="2"/>
      </rPr>
      <t xml:space="preserve"> Baja cultura institucional en la entidad para hacer la identificación, priorización, publicación y actualización del conjunto de datos abiertos.</t>
    </r>
  </si>
  <si>
    <t>Realizar la actualización de los Datos Abiertos de la Oficina, teniendo en cuenta las indicaciones de la Gerencia TIC.</t>
  </si>
  <si>
    <t>Datos abiertos del proceso gestionados</t>
  </si>
  <si>
    <t>1. Reporte de publicación                                                               2. Correos electrónicos.</t>
  </si>
  <si>
    <t>N° de Reportes semestrales.</t>
  </si>
  <si>
    <t>Se indica que el reporte tiene una periodicidad semestral. No obstante, a la fecha no se reporta un cambio para los datos Abiertos del Proceso.
Evidencia: Correos</t>
  </si>
  <si>
    <t>Revisada la pagina no se evidencia publicación en preguntas frecuentes.</t>
  </si>
  <si>
    <r>
      <rPr>
        <b/>
        <sz val="12"/>
        <rFont val="Arial"/>
        <family val="2"/>
      </rPr>
      <t>MO</t>
    </r>
    <r>
      <rPr>
        <sz val="12"/>
        <rFont val="Arial"/>
        <family val="2"/>
      </rPr>
      <t>: Se hace necesario actualizar la información en Gerencia TIC</t>
    </r>
  </si>
  <si>
    <t>1. Solicitar a la Gerencia TIC socialización sobre el inventario de archivos de tecnología. 2.Suministrar la información requerida por la Gerencia TIC para actualizar el inventario.</t>
  </si>
  <si>
    <t>Nombre: Rosmira Angulo
Técnico</t>
  </si>
  <si>
    <t>Inventario de archivos de tecnología actualizados</t>
  </si>
  <si>
    <t>Reportes Realizados</t>
  </si>
  <si>
    <t>N° de Reportes Realizados</t>
  </si>
  <si>
    <t>Se envió correo a la funcionaria encargada con el Inventario y Configuración Infraestructura Tecnológica de nuestra oficina.
Evidencia: correo.</t>
  </si>
  <si>
    <t>ok</t>
  </si>
  <si>
    <t>Aplicar las directrices de técnica normativa contenidas en el Decreto 0096 de 2021 para la expedición de actos administrativos proyectados por su dependencia.</t>
  </si>
  <si>
    <r>
      <rPr>
        <b/>
        <sz val="12"/>
        <rFont val="Arial"/>
        <family val="2"/>
      </rPr>
      <t>MO:</t>
    </r>
    <r>
      <rPr>
        <sz val="12"/>
        <rFont val="Arial"/>
        <family val="2"/>
      </rPr>
      <t xml:space="preserve"> Nuevas directrices derivadas de la expedición del Decreto 0096 de 2021  de la expedición de Actos Administrativos </t>
    </r>
  </si>
  <si>
    <t xml:space="preserve">Promover la retroalimentación entre los miembros del grupo juridíco del proceso las directrices de técnica normativa contenidas en el Decreto 0096 de 2021 </t>
  </si>
  <si>
    <t>Nombre: Nataly Monterrosa
Yolanda Sagbini
Profesional universitario
Claudia Miguel
Adis Diazgranados
Asesor</t>
  </si>
  <si>
    <t>Actos administrativos proyectados  de acuerdo a las directrices de técnica normativa contenidas en el Decreto 0096 de 2021 .</t>
  </si>
  <si>
    <t>Actos administrativos expedidos de acuerdo a la normatividad</t>
  </si>
  <si>
    <t>N° de actos administrativos expedidos de acuerdo a la normatividad</t>
  </si>
  <si>
    <t>Proyección de documentos con las directrices de técnica normativa contenidas en el Decreto 0096 de 2021 .</t>
  </si>
  <si>
    <r>
      <rPr>
        <b/>
        <sz val="12"/>
        <rFont val="Arial"/>
        <family val="2"/>
      </rPr>
      <t>MO</t>
    </r>
    <r>
      <rPr>
        <sz val="12"/>
        <rFont val="Arial"/>
        <family val="2"/>
      </rPr>
      <t>: Desconocimiento de manual de estilo de la alcaldia.
Ausencia de un instructivo de uso correcto de la imagen institucional por parte del proceso en los documentos oficiales, prendas de vestir y aplicaciones implementadas en cada proceso.</t>
    </r>
  </si>
  <si>
    <t>1.Implementar acciones que permitan el correcto  uso de la imagen institucional por parte del proceso en los documentos oficiales y aplicaciones implementadas.</t>
  </si>
  <si>
    <t>Nombre: Linda Jiménez / Nelly Castro
Profesional universitario
Nombre:Rosmira Angulo
Técnico.</t>
  </si>
  <si>
    <t>Acciones de mejora implementadas</t>
  </si>
  <si>
    <t>formatos / oficios</t>
  </si>
  <si>
    <t>No. de acciones realizadas</t>
  </si>
  <si>
    <t>Se mantuvo la labor de actualización de membretes en documentos oficiales.
Evidencias: Plataforma de Isolución actualizada, Imágenes.</t>
  </si>
  <si>
    <t>Promocionar con el apoyo de comunicaciones los trámites y otros procedimientos administrativos disponibles en línea y parcialmente en línea para incrementar su uso y fortalecer las estrategias de</t>
  </si>
  <si>
    <t>MO: Desconocimiento por parte de los ciudadanos de los trámites y otros procedimientos administrativos de nuestro proceso.</t>
  </si>
  <si>
    <t>1.Coordinar con el apoyo de la Secretaria de comunicaciones campañas para la promoción de los  trámites y otros procedimientos administrativos de nuestro proceso.</t>
  </si>
  <si>
    <t>Campañas de socialización llevadas a cabo</t>
  </si>
  <si>
    <t>Se estableció el  enlace de esta oficina para el trabajo conjunto con la secretaria de comunicaciones. y la respectiva solicitud para la generación de un usuario que permita realizar los cargues y/o actualizaciones en la Página Web. 
Se elaboraron preguntas frecuentes para dar respuesta a diferentes inquietudes de los usuarios y/o partes interesadas de nuestro proceso.
Se publicaron dos campañas masivas de comunicación del riesgo.
Evidencia: Correo, campañas publicadas.</t>
  </si>
  <si>
    <t>Revisar y/o ajustar los procedimientos asociados a los trámites, teniendo en cuenta los cambios generados en la última vigencia</t>
  </si>
  <si>
    <r>
      <rPr>
        <b/>
        <sz val="12"/>
        <rFont val="Arial"/>
        <family val="2"/>
      </rPr>
      <t>MO:</t>
    </r>
    <r>
      <rPr>
        <sz val="12"/>
        <rFont val="Arial"/>
        <family val="2"/>
      </rPr>
      <t xml:space="preserve"> Por la baja cultura institucional de la evaluación y seguimiento del Sistema de Gestión de la Calidad en la entidad.                                  </t>
    </r>
    <r>
      <rPr>
        <b/>
        <sz val="12"/>
        <rFont val="Arial"/>
        <family val="2"/>
      </rPr>
      <t>MAQ-EQUI:</t>
    </r>
    <r>
      <rPr>
        <sz val="12"/>
        <rFont val="Arial"/>
        <family val="2"/>
      </rPr>
      <t xml:space="preserve"> Por fallas técnicas presentadas en el aplicativo Isolución, para su correcta utilización  en el edificio central de la alcaldía Distrital.</t>
    </r>
  </si>
  <si>
    <t>1. Revisar semestralmente la información colgada en el aplicativo ISOLUCION y actualizar según la necesidad.
2. Informar, cuando se requiera, a la Gerencia de Control Interno los problemas presentados del aplicativo Isolución.</t>
  </si>
  <si>
    <t>Nombre: Linda Jiménez   Cargo: Profesional Universitario.                     EQUIPO DE MEJORAMIENTO CONTINÚO.</t>
  </si>
  <si>
    <t>Aplicativo ISOLUCION actualizado.</t>
  </si>
  <si>
    <t>Formatos, procedimientos, caracterización actualizados en el aplicativo ISOLUCIÓN.</t>
  </si>
  <si>
    <t>Número de documentos actualizados en Isolución / Número de documentos programados por actualizar en Isolución.</t>
  </si>
  <si>
    <t>Se mantuvo el trabajo con  Gerencia de Control Interno para la actualización de la Plataforma Isolución.
Evidencia: Plataforma actualizada.</t>
  </si>
  <si>
    <r>
      <rPr>
        <b/>
        <sz val="12"/>
        <rFont val="Arial"/>
        <family val="2"/>
      </rPr>
      <t xml:space="preserve">MO: </t>
    </r>
    <r>
      <rPr>
        <sz val="12"/>
        <rFont val="Arial"/>
        <family val="2"/>
      </rPr>
      <t>Omisión en el proceso de inducción al personal que ingresa. 
Rotación de personal nombrado y contratado.
Actualización de conceptos y normatividad asociada al proceso.</t>
    </r>
  </si>
  <si>
    <t xml:space="preserve">1. Solicitar a la Gerencia de Gestión humana la implementación de planes de entrenamiento especifícos en temáticas relacionadas con la Gestión del Riesgo. 
2.Socializar las funciones y competencias de la oficina al personal que ingresa en calidad de Funcionario y/o contratista.
                                                                   </t>
  </si>
  <si>
    <t>Nombre: profesional universitario desigando.</t>
  </si>
  <si>
    <t>Funcionarios/Contratistas entrenados y/ socializados</t>
  </si>
  <si>
    <t>oficios/ Listas de asistencia</t>
  </si>
  <si>
    <t>Personal actual entrenado para las funciones.</t>
  </si>
  <si>
    <r>
      <rPr>
        <b/>
        <sz val="12"/>
        <rFont val="Arial"/>
        <family val="2"/>
      </rPr>
      <t>MO</t>
    </r>
    <r>
      <rPr>
        <sz val="12"/>
        <rFont val="Arial"/>
        <family val="2"/>
      </rPr>
      <t xml:space="preserve">: Desconocimiento de este actividad por parte de los gerentes publicos, funcionarios y contratistas. </t>
    </r>
  </si>
  <si>
    <t xml:space="preserve">                         
1. Realizar apoyo en la difusión del mensaje enviado por la Secretaria de Gestión Humana para el  diligenciamiento de  la declaracion de bienes y rentas en las fechas establecidas  y la actulizacion de la hoja de vida anualmente. </t>
  </si>
  <si>
    <t xml:space="preserve">Nombre: Miryam Nieto
Agente ético
</t>
  </si>
  <si>
    <t>declaración de bienes y rentas y conflicto de interés</t>
  </si>
  <si>
    <t>Reporte de declaración realizada</t>
  </si>
  <si>
    <t>No. Reporte de declaración realizada</t>
  </si>
  <si>
    <t>Durante las socializaciones de la Gestión ética, se conmina a todos los funcionarios para que cumplan con sus deberes.</t>
  </si>
  <si>
    <t>De 22 funcionarios a la fecha de la auditoria solo 3 han diligenciado la declaración de bienes y rentas.</t>
  </si>
  <si>
    <t xml:space="preserve">DEPENDENCIA Y PROCESO: Gestión de la Comunicación </t>
  </si>
  <si>
    <t>1. Implementar acciones para la concertación y evaluación del desempeño de los funcionarios en los diferentes aplicativos dispuestos por la entidad.</t>
  </si>
  <si>
    <t>No está completamente interiorizada la cultura de la concertación y evaluación entre los funcionarios.</t>
  </si>
  <si>
    <t>1. Concientizar a los jefes y coordinadores de grupos de trabajo sobre la importancia de el proceso de evaluación. 2. Difundir las capacitaciones sobre el tema ofrecidas por la CNSC.</t>
  </si>
  <si>
    <t>Alberto Martínez - Asesor de despacho</t>
  </si>
  <si>
    <t>1. Fijación de compromisos. 2 Seguimientos realizados.</t>
  </si>
  <si>
    <t>Formato de seguimiento en aplicativos G+ y EDL.</t>
  </si>
  <si>
    <t>Número de funcionarios con compromisos concertados por la dependencia/Número de funcionarios de la dependencia</t>
  </si>
  <si>
    <t>31.03.22</t>
  </si>
  <si>
    <t>Durante el trimestre se realizaron 2 publicaciones en correo masivo relacionadas con capacitaciones de la Comisión Nacional del Servicio Civil y una publicación en redes sociales sobre cocurso de ascenso. Las fechas fueron el 18 y el 20 de mayo.</t>
  </si>
  <si>
    <t xml:space="preserve">Se verifica el cumplimiento de la meta </t>
  </si>
  <si>
    <t>2. Fortalecer la gestión del conocimiento en el proceso con el fin de generar y conservar la memoria histórica de la entidad.</t>
  </si>
  <si>
    <t>Es importante documentar las lecciones aprendidas y compartirlas al interior de la entidad.</t>
  </si>
  <si>
    <t>1. Identificar una (1) lección aprendida. 2. Documentarla en el respectivo formato.</t>
  </si>
  <si>
    <t>Alejandra Sánchez M. - Agente de Cambio</t>
  </si>
  <si>
    <t>Una (1) buena práctica documentada.</t>
  </si>
  <si>
    <t>Formato institucional</t>
  </si>
  <si>
    <t>Una (1) buena práctica</t>
  </si>
  <si>
    <t>Se trabaja en la identificación de la buena práctica a documentar.</t>
  </si>
  <si>
    <t>3. Fortalecer la gestión de los enlaces de comunicación en las diferentes dependencias de la entidad.</t>
  </si>
  <si>
    <t>Se requiere tener actualizado y formado a nuestro recurso humano para obtener mejores resultados.</t>
  </si>
  <si>
    <t>1. Realizar cuatro  (4) reuniones o capacitaciones con el grupo de enlaces.</t>
  </si>
  <si>
    <t>Jorge Mario Erazo - Jefe de prensa</t>
  </si>
  <si>
    <t>Equipo de enlaces fortalecido.</t>
  </si>
  <si>
    <t>Registro fotográfico y de asistencia.</t>
  </si>
  <si>
    <t>Número de reuniones realizadas /Número de reuniones programadas</t>
  </si>
  <si>
    <t>Se realizó la primera reunión general de Comunicacione el 4 de febrero. Se organiza la segunda reunión general para el mes de agosto.</t>
  </si>
  <si>
    <t xml:space="preserve">4.Mantener el avance de las metas del cuatrienio en el cumplimiento esperado </t>
  </si>
  <si>
    <t>Es necesario realizar el monitoreo periódico de las metas consignadas en el Plan de Desarrollo para el cuatrienio, con la finalidad de asegurar que sus avances no se encuentren por debajo de lo esperado.</t>
  </si>
  <si>
    <t>1. Hacer seguimiento trimestral a los indicadores del Plan de Desarrollo. 2. Trazar acciones de mejora en caso de ser necesario, de acuerdo con los resultados del seguimiento trimestral.</t>
  </si>
  <si>
    <t>Alejandra M. Sánchez M. - Agente de Cambio.</t>
  </si>
  <si>
    <t>Cuatro (4) acciones de seguimiento durante el año.</t>
  </si>
  <si>
    <t>Formato de seguimiento al plan de acción y a las metas del cuatrienio.</t>
  </si>
  <si>
    <t>Número de seguimientos realizados/Número de seguimientos proyectados</t>
  </si>
  <si>
    <t>Se realizó el segundo seguimiento con corte 30 de junio y se observa un buen ritmo en el avance dde las metas.</t>
  </si>
  <si>
    <t>5. Incorporar al aplicativo SECOP II la información completa relacionada con la supervisión de los contratos dentro de los tiempos establecidos.</t>
  </si>
  <si>
    <t>Se requiere mantener actualizado y completo el cargue de documentación relacionada con la supervisión de la ejecución contractual, correspondiente a los procesos a cargo de la Secretaría Distrital de Comunicaciones.</t>
  </si>
  <si>
    <t>1. Hacer seguimiento cada tres (3) meses a las obligaciones relativas a la incorporación al aplicativo SECOP II de la información completa relacionada con la supervisión de los contratos. 2. Requerir a los supervisores de contratos de la Secretaría Distrital de Comunicaciones para mantener actualizado el cargue de documentación de supervisión contractual en el SECOP II, en caso de evidenciarse falencias en ese proceso durante los seguimientos periódicos.</t>
  </si>
  <si>
    <t>William Guerrero-Asesor de Despacho.</t>
  </si>
  <si>
    <t>Formato de seguimiento al cargue periódico de información de supervisión contractual al SECOP II.</t>
  </si>
  <si>
    <t>Número de seguimientos realizados / Número de seguimientos proyectados.</t>
  </si>
  <si>
    <t>La dependencia cumple con lo establecido en la norma en términos de información y oportunidad. Se hacen los seguimientos en los periodos establecidos y la información se encuentra actualizada al 100 % a la fecha de corte.</t>
  </si>
  <si>
    <t>6. Adecuar el mapa de riesgos de su proceso, de conformidad con la nueva política de administración de riesgos adoptada en la entidad.</t>
  </si>
  <si>
    <t>Es necesario fortalecer nuestra cultura de riesgos y ajustarla a las nuevas políticas.</t>
  </si>
  <si>
    <t>1.  Definir el mapa de riesgos de la dependencia para la vigencia 2022 según la nueva política de riesgos.</t>
  </si>
  <si>
    <t>Alejandra Sánchez - Agente de Cambio</t>
  </si>
  <si>
    <t>Matriz implementada</t>
  </si>
  <si>
    <t>Formato de matriz de riesgos.</t>
  </si>
  <si>
    <t>Una (1) matriz actualizada</t>
  </si>
  <si>
    <t>Se actualizó del mapa de riesgos de la dependencia según la nueva política y solicitudes del líder del tema. Se hacen los seguimientos institucionales periódicos.</t>
  </si>
  <si>
    <t>7. Realizar, en coordinación con la Gerencia TIC, la identificación, priorización, publicación y actualización del conjunto de datos abiertos de su dependencia de acuerdo al plan de apertura de datos.</t>
  </si>
  <si>
    <t>No se ha interiorizado la cultura de publicar datos abiertos.</t>
  </si>
  <si>
    <t>1. Identificar bases de datos pertinentes para publicar. 2. Publicar conjunto de datos abiertos.</t>
  </si>
  <si>
    <t>Un (1) conjunto de datos abiertos publicados.</t>
  </si>
  <si>
    <t>Portal nacional de datos abiertos.</t>
  </si>
  <si>
    <t>Datos identificados/datos publicados</t>
  </si>
  <si>
    <t>Esta actividad está trazada para el segundo semestre del 2022.</t>
  </si>
  <si>
    <t>8. Suministrar la información requerida por la Gerencia TIC para mantener actualizado el inventario de archivos de tecnología de su dependencia.</t>
  </si>
  <si>
    <t>Atender la necesidad de consolidar y mantener actualizado el inventario de archivos de tecnología de la Secretaría de Comunicaciones.</t>
  </si>
  <si>
    <t>1. Documentar un registro de las asignaciones de equipos de cada funcionario adscrito a esta dependencia.</t>
  </si>
  <si>
    <t>Candelaria Auña - Profesional Universitario</t>
  </si>
  <si>
    <t>Un (1) inventario actualizado.</t>
  </si>
  <si>
    <t>Carpetas actualizadas</t>
  </si>
  <si>
    <t>Un (1) inventario actualizado</t>
  </si>
  <si>
    <t xml:space="preserve">Se actualizó el inventario de los equipos tecnológicos de la dependencia. </t>
  </si>
  <si>
    <t>9. Aplicar las directrices de técnica normativa contenidas en el Decreto 0096 de 2021 en caso de expedición de actos administrativos proyectados por su dependencia.</t>
  </si>
  <si>
    <t>Es importante socializar entre los funcionarios de la Secretaría Distrital de Comunicaciones, las directrices institucionales de Técnica normativa contenidas en el Decreto No. 0096 de 2021.</t>
  </si>
  <si>
    <t>1. Realizar una (1) jornada de socialización dirigida a los funcionarios de la Secretaría de Comunicaciones y a los enlaces de comunicación de las diferentes dependencias distritales, para dar a conocer el contenido y alcance del Decreto No. 0096 de 2021.</t>
  </si>
  <si>
    <t>Una (1) jornada de socialización.</t>
  </si>
  <si>
    <t>Registro de asistencia de los funcionarios y contratistas a la jornada de socialización.</t>
  </si>
  <si>
    <t>Una (1) jorndada realizada</t>
  </si>
  <si>
    <t>10. Coordinar con las dependencias la promoción de los trámites y otros procedimientos administrativos disponibles en línea para incrementar su uso y fortalecer las estrategias de transparencia.</t>
  </si>
  <si>
    <t>Atendiendo su competencia de establecer canales de comunicación con las dependencias distritales para identificar sus necesidades en materia de divulgación y comunicación, se hace necesario que la Secretaría de Comunicaciones coordine con las diferentes dependencias la promoción de los trámites institucionales disponibles en línea.</t>
  </si>
  <si>
    <t>1. Formalizar a través de circular dirigida a los responsables de Comunicación de las diferentes dependencias, el procedimiento para promocionar los trámites y procedimientos administrativos disponibles en línea,  a través de los canales de comunicación institucionales.</t>
  </si>
  <si>
    <t>Una (1) circular expedida.</t>
  </si>
  <si>
    <t>Registro de envío de circular a través del SIGOB y correo electrónico.</t>
  </si>
  <si>
    <t>Una (1) circular expedida y comunicada a las dependencias distritales.</t>
  </si>
  <si>
    <t>A través de un oficio, con radicado QUILLA-22-125170, del 14 de junio de 2022, se formalizó a los miembros del nivel directivo la necesidad de mantener actualizada la infomación de trámites, servicios y procedimientos administrativos disponibles en linea, con la finalidad de que pudieran participar del sistema de comunicación omnicanal-ALBA-, que tiene como objetivo facilitar el acceso a la información y mejorar la calidad de vida de los ciudadanos.</t>
  </si>
  <si>
    <t>11. Divulgar el Manual de Estilo con los lineamientos de la Guía de Lenguaje Claro del PNSC-DNP</t>
  </si>
  <si>
    <t>Atender la necesidad de fortalecer el uso del lenguaje claro en nuestra entidad.</t>
  </si>
  <si>
    <t>1. Actualizar el Manual de Estilo en la web institucional. 2. Difundir el contenido del Manual a través de piezas internas. 3. Hacer entrega formal a los responsables y funcionarios de Comunicación.</t>
  </si>
  <si>
    <t>Alejandra Sánchez - Profesional Especializado</t>
  </si>
  <si>
    <t>Manual divulgado e implementado.</t>
  </si>
  <si>
    <t>Nueva edición del manual, físico y virtual.</t>
  </si>
  <si>
    <t>Un (1) Manual divulgado e implementado</t>
  </si>
  <si>
    <t>El 4 de febrero en reunión general se hizo entrega a todos los responsables de Comunicaciones. Se actualizó en el sitio web el 18 de febrero. Publicamos historia en IG el 18 de febrero. Publicamos videos en Tklos días 16 y 25 de febrero infomando que teníamos manuales disponibles. Se hizo entrega física a los colaboradores interesados el 21 de febrero. De igual forma, de manera periódica se publica en redes internas tips o recomendaciones ortográficas tomadas del mencionado documento.</t>
  </si>
  <si>
    <t>12. Actualizar el esquema de publicación de la entidad, acorde con los cambios en los otros instrumentos de información pública.</t>
  </si>
  <si>
    <t>Fortalecer el compromiso institucional frente a la necesidad de actualizar el esquema de información.</t>
  </si>
  <si>
    <t>1. Realizar cuatro (4) revisiones al año  esquema de publicación. 2. Realizar los ajustes y actualizaciones necesarias.</t>
  </si>
  <si>
    <t>Idanis Duarte - Profesional Universitario</t>
  </si>
  <si>
    <t>Un (1) esquema actualizado.</t>
  </si>
  <si>
    <t>Formato esquema de información.</t>
  </si>
  <si>
    <t>Seguimientos realizados/Seguimientos planificados</t>
  </si>
  <si>
    <t>Se hizo la revisión de manera oportuna. Se envían los informes a la Gerencia de Control Interno de Gestión como insumo para las auditorías.</t>
  </si>
  <si>
    <t>13. Estructurar y publicar los  documentos, instructivos e infografías de su competencia, que presenten los pasos y requisitos para adelantar trámites en la entidad y demás, aplicando los lineamientos establecidos en la Circular 100-010- 2021 del DAFP, sobre lenguaje claro.</t>
  </si>
  <si>
    <t>Es necesario fortalecer el lenguaje claro en nuestra entidad.</t>
  </si>
  <si>
    <t>1. Realizar cuatro (4) reuniones o capacitaciones con el grupo de enlaces.</t>
  </si>
  <si>
    <t>14. Verificar en su área el efectivo entrenamiento en puesto de trabajo al personal que ingresa.</t>
  </si>
  <si>
    <t>Se requiere brindar entrenamiento en puesto de trabajo al personal de nuevo ingreso en la Secretaría de Comunicaciones para asegurar el cabal cumplimiento de sus funciones.</t>
  </si>
  <si>
    <t>1. Verificar la órbita funcional y las tareas específicas a cargo del personal de nuevo ingreso. 2. Programar una jornada de entrenamiento en puesto de trabajo al personal de nuevo ingreso, en armonía con los objetivos establecidos en el Plan de Comunicaciones anualizado.</t>
  </si>
  <si>
    <t>Alejandra Sánchez, Agente de Cambio.</t>
  </si>
  <si>
    <t>Jornadas de entrenamiento realizadas conforme a ingreso de nuevo personal.</t>
  </si>
  <si>
    <t>Acta de realización de la jornada.</t>
  </si>
  <si>
    <t>Número de jornadas realizadas / número de personal de nuevo ingreso</t>
  </si>
  <si>
    <t>A la fecha se ha realizado un ingreso de un funcionario a quien se le hizo la inducción del caso el día 4 de abril de 2022.</t>
  </si>
  <si>
    <t>15. Recordar a los colaboradores, a través de una pieza informativa, el compromiso de actualizar y publicar la declaración de bienes y rentas y conflicto de interés en el aplicativo establecido por Función Pública, de conformidad con la Ley 2013 de 2019 y el Decreto 830 de 2021.</t>
  </si>
  <si>
    <t>No está interiorizada la cultura de actualización y publicación de este documento.</t>
  </si>
  <si>
    <t>1. Diseñar una (1) pieza informativa relativa al cumplimiento de esta obligación. 2. Difundir la pieza.</t>
  </si>
  <si>
    <t>Una (1) Pieza difundida</t>
  </si>
  <si>
    <t>Registro de publicación</t>
  </si>
  <si>
    <t>Una (1) pieza difundida</t>
  </si>
  <si>
    <t>Durante el trimestre se realizó, el 10 de junio, una publicación en redes sociales, a través de una pieza audiovisual en TC3 sobre actualización de declaración de bienes y renta, una publicación en correo masivo Info para invitar a actualizar información en Sigep 2 sobre bienes y rentas, y una publicación en redes sobre conflicto de interés el día 30 de abril.</t>
  </si>
  <si>
    <t>Secretaría de Comunicaciones</t>
  </si>
  <si>
    <t xml:space="preserve">MIGUEL LOZANO ARIZA </t>
  </si>
  <si>
    <t>PROCESO</t>
  </si>
  <si>
    <t>ATENCIÓN AL CIUDADANO</t>
  </si>
  <si>
    <t>Registrar en el aplicativo SIGOB la trazabilidad de todas las PQRSD que evidencie la gestión realizada, de modo que quede enlazada la respuesta emitida. Se recomienda elaborar de
manera mensual informe de gestión de las PQRSD, y conciliar con la oficina de gestión documental el informe que ellos reportan para así de esta manera puedan controlar los fallos que
se presentan en las distintas áreas que conforman la dependencia y a su vez sincronizar SAC vs SIGOB.</t>
  </si>
  <si>
    <t>Se cuenta con una herramienta (SAC) para recibir los PQRS  y generar repuestas.
El sistema SAC está adaptado a las necesidades y trámites que presenta la secretaría de Educación.</t>
  </si>
  <si>
    <t>Registrar en el aplicativo SIGOB el No. de radicado SAC y el nombre de funcionario responsable del requerimiento.</t>
  </si>
  <si>
    <t>Responsable: Fabian Salcedo
Cargo: Profesional Universitario</t>
  </si>
  <si>
    <t xml:space="preserve">100% del registro en el SIGOB de los radicados SAC </t>
  </si>
  <si>
    <t>Base de datos EXCEL de los radicados SIGOB vs SAC</t>
  </si>
  <si>
    <t xml:space="preserve"> N°de solicitudes recibidas en el SIGOG registrados en el SAC/No de solicitudes recibidas en el sigob*100 </t>
  </si>
  <si>
    <t>Se realiza registro en el aplicativo SIGOB la trazabilidad de las PQRSD asignadas a el SAC. Se registra en base de datos de Excel los EXT-QUILLA asociados al radicado en SAC y el funcionario responsable. Se realizó reunión el 16 de Junio de 2022 con el Ministerio de educación, gerencia TICS y gestión documental para la integración de los sistemas SIGOB y SAC.</t>
  </si>
  <si>
    <r>
      <rPr>
        <b/>
        <sz val="12"/>
        <rFont val="Arial"/>
        <family val="2"/>
      </rPr>
      <t>Conclusiones:</t>
    </r>
    <r>
      <rPr>
        <sz val="12"/>
        <rFont val="Arial"/>
        <family val="2"/>
      </rPr>
      <t xml:space="preserve"> De acuerdo al seguimiento a la gestion realizada, se verifico los avances de las actividades del plan de mejoramiento a la gestion encontrandose, el cumplimento del 50% de acuerdo  la meta trazada.
</t>
    </r>
    <r>
      <rPr>
        <b/>
        <sz val="12"/>
        <rFont val="Arial"/>
        <family val="2"/>
      </rPr>
      <t>Evidencias:</t>
    </r>
    <r>
      <rPr>
        <sz val="12"/>
        <rFont val="Arial"/>
        <family val="2"/>
      </rPr>
      <t xml:space="preserve"> seguimentos realizado durante el año 2022-primer semestre
</t>
    </r>
    <r>
      <rPr>
        <b/>
        <sz val="12"/>
        <rFont val="Arial"/>
        <family val="2"/>
      </rPr>
      <t>Recomendaciones: N/A</t>
    </r>
    <r>
      <rPr>
        <sz val="12"/>
        <rFont val="Arial"/>
        <family val="2"/>
      </rPr>
      <t xml:space="preserve">
</t>
    </r>
  </si>
  <si>
    <t xml:space="preserve">Realizar Informes mensuales de las PQRS </t>
  </si>
  <si>
    <t>12 informes en el año</t>
  </si>
  <si>
    <t>Informe</t>
  </si>
  <si>
    <t>No informes en el año</t>
  </si>
  <si>
    <t xml:space="preserve">Se envió a la oficina de atención al ciudadano de la Secretaría General los informes de PQRSD de los meses Abril, Mayo y Junio del 2022.  
Se recibió reporte PQRSD del Sigob a corte 30 de Junio del 2022, se revisaron que aparecen como "finalizados sin responder"; los cuales se verificó que aparecen en este estado por un tema operativo en el SIGOB pero en el SAC si están respondidos.
Gestión documental de la Alcaldía realizó capacitación con los enlaces SIGOB en las diferentes dependencias el 10 de Junio de 2022, en donde explicaron unas pautas para que no quedaran requerimientos finalizados sin responder; sin embargo sólo aplica para requerimientos que se proyectan directamente desde el SIGOB.  Por lo anterior, se realizó también reunión el 16 de Junio de 2022 con el Ministerio de educación, gerencia TICS y gestión documental para la integración de los sistemas SIGOB y SAC; se está a la espera de los avances a los compromisos que quedaron establecidos por parte del SIGOB.
</t>
  </si>
  <si>
    <r>
      <rPr>
        <b/>
        <sz val="12"/>
        <rFont val="Arial"/>
        <family val="2"/>
      </rPr>
      <t>Conclusiones:</t>
    </r>
    <r>
      <rPr>
        <sz val="12"/>
        <rFont val="Arial"/>
        <family val="2"/>
      </rPr>
      <t xml:space="preserve"> De acuerdo al ultimo seguimiento a la gestion realizada, se verifico los avances de las actividades del plan de mejoraminto a la gestion encontrandose, el cumplimento del 50% de acuerdo  la meta trazada.
</t>
    </r>
    <r>
      <rPr>
        <b/>
        <sz val="12"/>
        <rFont val="Arial"/>
        <family val="2"/>
      </rPr>
      <t>Evidencias:</t>
    </r>
    <r>
      <rPr>
        <sz val="12"/>
        <rFont val="Arial"/>
        <family val="2"/>
      </rPr>
      <t xml:space="preserve"> seguimentos realizado durante el año 2022-primer semestre
</t>
    </r>
    <r>
      <rPr>
        <b/>
        <sz val="12"/>
        <rFont val="Arial"/>
        <family val="2"/>
      </rPr>
      <t>Recomendaciones: N/A</t>
    </r>
    <r>
      <rPr>
        <sz val="12"/>
        <rFont val="Arial"/>
        <family val="2"/>
      </rPr>
      <t xml:space="preserve">
</t>
    </r>
  </si>
  <si>
    <t>Promocionar con el apoyo de comunicaciones los trámites y otros procedimientos administrativos disponibles en línea y parcialmente en línea para incrementar su uso y fortalecer las
estrategias de transparencia.</t>
  </si>
  <si>
    <t>Nuevas Estrategias establecidas para incrementar el uso de los tramites en linea.</t>
  </si>
  <si>
    <t xml:space="preserve">Enviar correo Electrónicos a los procesos para seguir promocionando la importancia de la disponibilidad de los tramites en linea a traves de los canales virtuales(alba) y verificar si han habido cambios o han surgido nuevos. 
</t>
  </si>
  <si>
    <t>1 correo electronico enviado</t>
  </si>
  <si>
    <t>Correo Electrónico</t>
  </si>
  <si>
    <t>No de correos enviados</t>
  </si>
  <si>
    <t>Se realizó la actualización del 100% de los trámites en el SUIT el 10 de Junio. Se actualizaron formatos en trámites frecuentes del SAC y página web de la SED - sección de trámites y servicios. Se fomenta el uso de SAC virtual a través de instructivo.</t>
  </si>
  <si>
    <r>
      <rPr>
        <b/>
        <sz val="12"/>
        <rFont val="Arial"/>
        <family val="2"/>
      </rPr>
      <t>Conclusiones:</t>
    </r>
    <r>
      <rPr>
        <sz val="12"/>
        <rFont val="Arial"/>
        <family val="2"/>
      </rPr>
      <t xml:space="preserve"> De acuerdo al ultimo seguimiento a la gestion realizada, se verifico los avances de las actividades del plan de mejoraminto a la gestion encontrandose, el cumplimento del 50% de acuerdo  la meta trazada.
</t>
    </r>
    <r>
      <rPr>
        <b/>
        <sz val="12"/>
        <rFont val="Arial"/>
        <family val="2"/>
      </rPr>
      <t>Evidencias:</t>
    </r>
    <r>
      <rPr>
        <sz val="12"/>
        <rFont val="Arial"/>
        <family val="2"/>
      </rPr>
      <t xml:space="preserve"> seguimentos realizado durante el año 2021
</t>
    </r>
    <r>
      <rPr>
        <b/>
        <sz val="12"/>
        <rFont val="Arial"/>
        <family val="2"/>
      </rPr>
      <t>Recomendaciones: N/A</t>
    </r>
    <r>
      <rPr>
        <sz val="12"/>
        <rFont val="Arial"/>
        <family val="2"/>
      </rPr>
      <t xml:space="preserve">
</t>
    </r>
  </si>
  <si>
    <t>Enviar los cambios o nuevos tramites a comunicaciónes, en caso de generase.</t>
  </si>
  <si>
    <t>Resposable:Fabian Salcedo
Cargo: Profesional Universitario</t>
  </si>
  <si>
    <t>100% de trámites en linea modificados, reportados a comunicaciones.</t>
  </si>
  <si>
    <t xml:space="preserve">Se envió correo el 31 de Mayo a las dependencias de la Secretaría de Educación solicitando reportar si hubo cambios en trámites y servicios.  No hubo cambios que requieriera actualización de  trámites frecuentes en ALBA, línea 195 y preguntas frecuentes para ser consultados por los usuarios.  </t>
  </si>
  <si>
    <t>GESTIÓN ESTRATÉGICA</t>
  </si>
  <si>
    <t xml:space="preserve">
Afectación de programas y estrategias que ofrece la secretaría Distrital de Educación debido a la pandemia por covid 19.
Dismininución de la matricula oficial </t>
  </si>
  <si>
    <t xml:space="preserve">Reunión con los procesos que tuvieron las metas por debajo de lo esperado para definr estrategias o planes de accón. 
</t>
  </si>
  <si>
    <t>Responsable:Valeria Criales
Cargo: Contratista</t>
  </si>
  <si>
    <t>1 reunión realizada</t>
  </si>
  <si>
    <t>Listado de Asistencia</t>
  </si>
  <si>
    <t>No de reuniones realizadas</t>
  </si>
  <si>
    <r>
      <rPr>
        <sz val="12"/>
        <color rgb="FF000000"/>
        <rFont val="Arial"/>
      </rPr>
      <t xml:space="preserve">Se revisó con los líderes de los procesos internos de la SED los proyectos con avance de ejecución por debajo de la meta, las respectivas causales </t>
    </r>
    <r>
      <rPr>
        <sz val="12"/>
        <color rgb="FF000000"/>
        <rFont val="Arial"/>
      </rPr>
      <t>y acciones a tomar al respecto</t>
    </r>
    <r>
      <rPr>
        <sz val="12"/>
        <color rgb="FF000000"/>
        <rFont val="Arial"/>
      </rPr>
      <t>.</t>
    </r>
  </si>
  <si>
    <t>Realizar seguimiento para verificar los avances de los planes de acción.</t>
  </si>
  <si>
    <t>4 segumientos</t>
  </si>
  <si>
    <t>Acta de Reunión</t>
  </si>
  <si>
    <t>No de seguimentos realizados</t>
  </si>
  <si>
    <t xml:space="preserve">Se solicitó la información correspondiente al avance del segundo seguimiento al plan de acción a las oficinas de la SED y se diligenció en el aplicativo de reporte de la Alcaldía </t>
  </si>
  <si>
    <t>MTICs</t>
  </si>
  <si>
    <t>No se cuenta con directrices claras respecto a que información del inventario de tecnología se debe suministrar a la gerencia de las TIC.</t>
  </si>
  <si>
    <t>Solicitar reunión con la gerencia TIC para que nos indiquen la información que requieren de los archivos de técnologia de la dependencia.</t>
  </si>
  <si>
    <t>Responsable:Jose Cantillo
Cargo: Contratista</t>
  </si>
  <si>
    <t>1 Reunión realizada</t>
  </si>
  <si>
    <t>Asistencia a reunión el 24/03/2022 con Gerencia TICs, en la cual se socializaron Políticas y Registro de Activos de Información realizada; en la que se recibió herramientas y material de apoyo para el Registro de Activos de TI.</t>
  </si>
  <si>
    <r>
      <rPr>
        <b/>
        <sz val="12"/>
        <rFont val="Arial"/>
        <family val="2"/>
      </rPr>
      <t>Conclusiones:</t>
    </r>
    <r>
      <rPr>
        <sz val="12"/>
        <rFont val="Arial"/>
        <family val="2"/>
      </rPr>
      <t xml:space="preserve"> De acuerdo al seguimiento a la gestion realizada, se verifico los avances de las actividades del plan de mejoramiento a la gestion encontrandose, el cumplimento del 50% de acuerdo  la meta trazada.
</t>
    </r>
    <r>
      <rPr>
        <b/>
        <sz val="12"/>
        <rFont val="Arial"/>
        <family val="2"/>
      </rPr>
      <t>Evidencias:</t>
    </r>
    <r>
      <rPr>
        <sz val="12"/>
        <rFont val="Arial"/>
        <family val="2"/>
      </rPr>
      <t xml:space="preserve"> seguimentos realizado durante el año 2022
</t>
    </r>
    <r>
      <rPr>
        <b/>
        <sz val="12"/>
        <rFont val="Arial"/>
        <family val="2"/>
      </rPr>
      <t>Recomendaciones: N/A</t>
    </r>
    <r>
      <rPr>
        <sz val="12"/>
        <rFont val="Arial"/>
        <family val="2"/>
      </rPr>
      <t xml:space="preserve">
</t>
    </r>
  </si>
  <si>
    <t>Envío de la información requerida de los archivos de técnología.</t>
  </si>
  <si>
    <t xml:space="preserve">100% de la información enviada a la gerencia de las TIC </t>
  </si>
  <si>
    <t>No de informes enviados</t>
  </si>
  <si>
    <t xml:space="preserve">Se envió a Gerencia TICs:
- Identificación de Activos de Tecnología
- Plantilla Inventario y Configuración Infraestructura (PCs, Portátiles y Softwares), 
- Registro de Activos de Información e Índice de Información Reservada y Clasificada, reportados a Gestión Documental en los respectivos formatos: MA-GD-F-018 y MA-GD-F-019.
</t>
  </si>
  <si>
    <t>GESTIÓN ORGANIZACIONAL</t>
  </si>
  <si>
    <t xml:space="preserve">Hacer seguimiento a la implementación de las acciones, correctivas y mejora derivadas de las auditorías internas y de las emitidas por los entes de control (contraloría General de la
Republica y Contraloría Distrital). </t>
  </si>
  <si>
    <t xml:space="preserve">Fortalecer con los equipos de trabajo de la sed la implentación de acciones y verificar el cumplimiento de sus actividades. </t>
  </si>
  <si>
    <t>Proyectar en el cronograma de actividades de gestión organizacional las fechas para realizar visitas trimestrales a las dependencias de la sed.</t>
  </si>
  <si>
    <t>Responsable:Margarita Jacquin
Cargo:Técnico Operativo</t>
  </si>
  <si>
    <t>1 cronograma al año</t>
  </si>
  <si>
    <t>Cronograma de actividades</t>
  </si>
  <si>
    <t>No de cronogramas</t>
  </si>
  <si>
    <t>Se elaboró cronograma de actividades de gestión organizacional. En el que se incluyen las visitrs trimestrales a los procesos para verificación de las actividades del SGC.</t>
  </si>
  <si>
    <t>Reportar  los planes de acciones propuestos a las acciones correctivas  o de mejora</t>
  </si>
  <si>
    <t>4 seguimientos en el año</t>
  </si>
  <si>
    <t>Cargue de acciones en el aplicativo Isolucion.</t>
  </si>
  <si>
    <t>No de seguimientos realizados</t>
  </si>
  <si>
    <t>Se realizó cargue de acciones en el aplicativo ISOLUCIÖN</t>
  </si>
  <si>
    <t>Realizar seguimiento trimestral a las acciones correctivas y de mejora que se generan de las auditorias internas, externas y de los entes de control.</t>
  </si>
  <si>
    <t xml:space="preserve">Cargue de acciones en el aplicativo Isolucion.
Formato de plan de mejoramiento contraloría general de la republica </t>
  </si>
  <si>
    <t>Se realizó seguimiento a las acciones reportadas en el aplicativo ISOLUCION.
Seguimiento al plan de mejoramiento de la CGR vigencia 2020 en formato establecio por el ente de control.</t>
  </si>
  <si>
    <r>
      <rPr>
        <b/>
        <sz val="12"/>
        <rFont val="Arial"/>
        <family val="2"/>
      </rPr>
      <t>Conclusiones:</t>
    </r>
    <r>
      <rPr>
        <sz val="12"/>
        <rFont val="Arial"/>
        <family val="2"/>
      </rPr>
      <t xml:space="preserve"> De acuerdo al seguimiento a la gestion realizada, se verifico los avances de las actividades del plan de mejoramiento a la gestion encontrandose, el cumplimento del 50% de acuerdo  la meta trazada.
</t>
    </r>
    <r>
      <rPr>
        <b/>
        <sz val="12"/>
        <rFont val="Arial"/>
        <family val="2"/>
      </rPr>
      <t>Evidencias:</t>
    </r>
    <r>
      <rPr>
        <sz val="12"/>
        <rFont val="Arial"/>
        <family val="2"/>
      </rPr>
      <t xml:space="preserve"> seguimentos realizado durante el año 2022-  primer semestre
</t>
    </r>
    <r>
      <rPr>
        <b/>
        <sz val="12"/>
        <rFont val="Arial"/>
        <family val="2"/>
      </rPr>
      <t>Recomendaciones: N/A</t>
    </r>
    <r>
      <rPr>
        <sz val="12"/>
        <rFont val="Arial"/>
        <family val="2"/>
      </rPr>
      <t xml:space="preserve">
</t>
    </r>
  </si>
  <si>
    <t>En caso de que algun plan de acción no sea efectivo se solicita a la dependencia realizar un nuevo plan de acción</t>
  </si>
  <si>
    <t>Se han realizado dos seguimientos trimestrales a las dependencias de la SED</t>
  </si>
  <si>
    <r>
      <rPr>
        <b/>
        <sz val="12"/>
        <rFont val="Arial"/>
        <family val="2"/>
      </rPr>
      <t>Conclusiones:</t>
    </r>
    <r>
      <rPr>
        <sz val="12"/>
        <rFont val="Arial"/>
        <family val="2"/>
      </rPr>
      <t xml:space="preserve"> De acuerdo al seguimiento a la gestion realizada, se verifico los avances de las actividades del plan de mejoramiento a la gestion encontrandose, el cumplimento del 50% de acuerdo  la meta trazada.
</t>
    </r>
    <r>
      <rPr>
        <b/>
        <sz val="12"/>
        <rFont val="Arial"/>
        <family val="2"/>
      </rPr>
      <t>Evidencias:</t>
    </r>
    <r>
      <rPr>
        <sz val="12"/>
        <rFont val="Arial"/>
        <family val="2"/>
      </rPr>
      <t xml:space="preserve"> seguimentos realizado durante el año 2022- primer semestre
</t>
    </r>
    <r>
      <rPr>
        <b/>
        <sz val="12"/>
        <rFont val="Arial"/>
        <family val="2"/>
      </rPr>
      <t>Recomendaciones: N/A</t>
    </r>
    <r>
      <rPr>
        <sz val="12"/>
        <rFont val="Arial"/>
        <family val="2"/>
      </rPr>
      <t xml:space="preserve">
</t>
    </r>
  </si>
  <si>
    <t>Realizar la actualización de todos los formatos utilizado en la dependencia, con el fin de poder cumplir con el 100% del cargue en el aplicativo Isolucion.</t>
  </si>
  <si>
    <t>Cambios en las actividades de los procesos</t>
  </si>
  <si>
    <t>Solicitar a los procesos mediante correo electronico que si han realizado cambios  en los formatos se envien al proceso de gestión Organizacional.</t>
  </si>
  <si>
    <t>Responsable:Zully Oñate
Cargo: Profesional Universitario</t>
  </si>
  <si>
    <t>1 correo elecrónico enviado</t>
  </si>
  <si>
    <t>Campaña a traves de capsulas informativas y correos electrónicos informando cambio de membrete de la SED.
Se realizo actualización de logos de los formatos de la SED teniendo en cuenta las recomendaciones de control interno de gestión.
Seguimiento de aplicación del nuevo membrete de la secretaría en las visitas trimestrales</t>
  </si>
  <si>
    <t>Realizar cargue de los formatos en el aplicativo Isolucion de los formatos que fueron actualizados</t>
  </si>
  <si>
    <t>100% de los formatos actualizados cargados en el aplicativo Isolusión</t>
  </si>
  <si>
    <t>Reporte de cargue de documentos en Isolusion.</t>
  </si>
  <si>
    <t>(# de formatos cargados en el aplicativo ISOLUCION)
/
(# Total de formatos actualizados por los procesos)*100</t>
  </si>
  <si>
    <r>
      <rPr>
        <sz val="12"/>
        <color theme="1"/>
        <rFont val="Arial"/>
      </rPr>
      <t xml:space="preserve">Cargue de formatos actualizados en Isolucion.  </t>
    </r>
    <r>
      <rPr>
        <sz val="12"/>
        <color theme="1"/>
        <rFont val="Arial"/>
      </rPr>
      <t>Algunos formatos pendientes por revisión y aprobación en Isolucion.</t>
    </r>
  </si>
  <si>
    <r>
      <rPr>
        <b/>
        <sz val="12"/>
        <rFont val="Arial"/>
        <family val="2"/>
      </rPr>
      <t>Conclusiones:</t>
    </r>
    <r>
      <rPr>
        <sz val="12"/>
        <rFont val="Arial"/>
        <family val="2"/>
      </rPr>
      <t xml:space="preserve"> De acuerdo al seguimiento a la gestion realizada, se verifico los avances de las actividades del plan de mejoramiento a la gestion encontrandose, el cumplimento del 50% de acuerdo  la meta trazada.
</t>
    </r>
    <r>
      <rPr>
        <b/>
        <sz val="12"/>
        <rFont val="Arial"/>
        <family val="2"/>
      </rPr>
      <t>Evidencias:</t>
    </r>
    <r>
      <rPr>
        <sz val="12"/>
        <rFont val="Arial"/>
        <family val="2"/>
      </rPr>
      <t xml:space="preserve"> seguimentos realizado durante el año 2022- primer seguimiento
</t>
    </r>
    <r>
      <rPr>
        <b/>
        <sz val="12"/>
        <rFont val="Arial"/>
        <family val="2"/>
      </rPr>
      <t>Recomendaciones: N/A</t>
    </r>
    <r>
      <rPr>
        <sz val="12"/>
        <rFont val="Arial"/>
        <family val="2"/>
      </rPr>
      <t xml:space="preserve">
</t>
    </r>
  </si>
  <si>
    <t>Desconocimiento en el uso de la herramienta Secop por parte supervisores de que información debe ingresar en el aplicativo secop.</t>
  </si>
  <si>
    <t>Solicitar a la secretaría general capacitación  a los supervisores  en el uso del SECOP II.</t>
  </si>
  <si>
    <t>Responsable: Kelly Sierra
Cargo: Contratista</t>
  </si>
  <si>
    <t>1 capacitación realizada</t>
  </si>
  <si>
    <t>No de supervisores capacitados/total de supervisores convocados</t>
  </si>
  <si>
    <t>La solicitud de capacitación no fue necesaria debido a que la secretaría General envió invitación a los supervisores para capacitarlos en en el uso de la herramienta Secop.
Los supervisores resivieron capacitación teórica-práctica en el manejo de la plataforma SECOP II, dirigida a la gestión propia de los Supervisores de los contratos el día 11 de Marzo de 2022</t>
  </si>
  <si>
    <t>Cambio en el formato y directrices de la politica de administración de Riesgos</t>
  </si>
  <si>
    <t xml:space="preserve">Realizar seguimiento trimestral a la matriz de Riesgos </t>
  </si>
  <si>
    <t>Resposable:Mailin Claro
Cargo: Contratista</t>
  </si>
  <si>
    <t>4 seguimientos realizados</t>
  </si>
  <si>
    <t>Matriz de Riesgos</t>
  </si>
  <si>
    <t xml:space="preserve">Se han realizó dos seguimientos trimestrales a los riesgos de la dependencia.  
Se envió a Sec. Planeación para revisión: matriz DOFA, la redacción de riesgos y 
de los controles para mitigar dichos riesgos.
Asistencia a capacitación sobre política de administración de riesgos del 25/05/2022
</t>
  </si>
  <si>
    <t>Realizar en coordinación con la Gerencia TIC la identificación, priorización, publicación y actualización del conjunto de datos abiertos de su dependencia de acuerdo al plan de apertura datos</t>
  </si>
  <si>
    <t>Dudas e Inquietudes al momento de identificar la información relacionada a los datos abiertos.</t>
  </si>
  <si>
    <t>Solicitar reunión con la gerencia TIC para la identificación y priorización del conjunto de datos abiertos de la dependencia</t>
  </si>
  <si>
    <t>Responsable:Mailin Claro
Cargo: Contratista</t>
  </si>
  <si>
    <t>No reuniónes realiazadas</t>
  </si>
  <si>
    <t>En conversación realizada telefonicamente con el funcionario de la secretaría de las Tics, se estableció reunión para el 26 de Julio de 2022 para revisar el tema de datos abiertos.</t>
  </si>
  <si>
    <r>
      <rPr>
        <b/>
        <sz val="12"/>
        <rFont val="Arial"/>
        <family val="2"/>
      </rPr>
      <t>Conclusiones:</t>
    </r>
    <r>
      <rPr>
        <sz val="12"/>
        <rFont val="Arial"/>
        <family val="2"/>
      </rPr>
      <t xml:space="preserve"> De acuerdo al seguimiento a la gestion realizada, se verifico los avances de las actividades del plan de mejoramiento a la gestion encontrandose, el cumplimento del 50% de acuerdo  la meta trazada.
</t>
    </r>
    <r>
      <rPr>
        <b/>
        <sz val="12"/>
        <rFont val="Arial"/>
        <family val="2"/>
      </rPr>
      <t>Evidencias:</t>
    </r>
    <r>
      <rPr>
        <sz val="12"/>
        <rFont val="Arial"/>
        <family val="2"/>
      </rPr>
      <t xml:space="preserve"> seguimentos realizado durante el año 2022 - primer semestre
</t>
    </r>
    <r>
      <rPr>
        <b/>
        <sz val="12"/>
        <rFont val="Arial"/>
        <family val="2"/>
      </rPr>
      <t>Recomendaciones: N/A</t>
    </r>
    <r>
      <rPr>
        <sz val="12"/>
        <rFont val="Arial"/>
        <family val="2"/>
      </rPr>
      <t xml:space="preserve">
</t>
    </r>
  </si>
  <si>
    <t>Revisar los datos abiertos publicados.</t>
  </si>
  <si>
    <t>100% de datos abiertos revisados</t>
  </si>
  <si>
    <t>Registro de los datos abiertos públicados</t>
  </si>
  <si>
    <t>100% de los datos abiertos publicados</t>
  </si>
  <si>
    <t>Se revisó la informaciíon de la secretría Distrital de Educación publicada en la pagina de datos abiertos, se espera reunión para determinar si hay más información que se deba públicar.</t>
  </si>
  <si>
    <r>
      <rPr>
        <b/>
        <sz val="12"/>
        <rFont val="Arial"/>
        <family val="2"/>
      </rPr>
      <t>Conclusiones:</t>
    </r>
    <r>
      <rPr>
        <sz val="12"/>
        <rFont val="Arial"/>
        <family val="2"/>
      </rPr>
      <t xml:space="preserve"> De acuerdo al eguimiento a la gestion realizada, se verifico los avances de las actividades del plan de mejoramiento a la gestion encontrandose, el cumplimiento del 80% de acuerdo  la meta trazada.
</t>
    </r>
    <r>
      <rPr>
        <b/>
        <sz val="12"/>
        <rFont val="Arial"/>
        <family val="2"/>
      </rPr>
      <t>Evidencias:</t>
    </r>
    <r>
      <rPr>
        <sz val="12"/>
        <rFont val="Arial"/>
        <family val="2"/>
      </rPr>
      <t xml:space="preserve"> seguimentos realizado durante el año 2022- primer semestre
</t>
    </r>
    <r>
      <rPr>
        <b/>
        <sz val="12"/>
        <rFont val="Arial"/>
        <family val="2"/>
      </rPr>
      <t>Recomendaciones: N/A</t>
    </r>
    <r>
      <rPr>
        <sz val="12"/>
        <rFont val="Arial"/>
        <family val="2"/>
      </rPr>
      <t xml:space="preserve">
</t>
    </r>
  </si>
  <si>
    <t>Actualizar los datos abiertos publicados.</t>
  </si>
  <si>
    <t>100% de los datos abiertos públicados</t>
  </si>
  <si>
    <t>Registro de actualización de datos abiertos públicados</t>
  </si>
  <si>
    <t>100% de datos abiertos publicados</t>
  </si>
  <si>
    <t>15/062022</t>
  </si>
  <si>
    <t>No se ha realizado la actualización, en espera de la reunión.que se realizará el día 26 de Julio.</t>
  </si>
  <si>
    <r>
      <rPr>
        <b/>
        <sz val="12"/>
        <rFont val="Arial"/>
        <family val="2"/>
      </rPr>
      <t>Conclusiones:</t>
    </r>
    <r>
      <rPr>
        <sz val="12"/>
        <rFont val="Arial"/>
        <family val="2"/>
      </rPr>
      <t xml:space="preserve"> De acuerdo al seguimiento a la gestion realizada, se verifico los avances de las actividades del plan de mejoramiento a la gestion encontrandose, el cumplimento del 0% de acuerdo  la meta trazada, esto debido a que dicha reunion se llevara a cabo el di 26de julio del año 2022
</t>
    </r>
    <r>
      <rPr>
        <b/>
        <sz val="12"/>
        <rFont val="Arial"/>
        <family val="2"/>
      </rPr>
      <t>Evidencias:</t>
    </r>
    <r>
      <rPr>
        <sz val="12"/>
        <rFont val="Arial"/>
        <family val="2"/>
      </rPr>
      <t xml:space="preserve"> seguimentos realizado durante el año 2022- primer semestre
</t>
    </r>
    <r>
      <rPr>
        <b/>
        <sz val="12"/>
        <rFont val="Arial"/>
        <family val="2"/>
      </rPr>
      <t>Recomendaciones: N/A</t>
    </r>
    <r>
      <rPr>
        <sz val="12"/>
        <rFont val="Arial"/>
        <family val="2"/>
      </rPr>
      <t xml:space="preserve">
</t>
    </r>
  </si>
  <si>
    <t>Nuevas directrices para la expedición de actos administrativos de la dependencia</t>
  </si>
  <si>
    <t>Socializar a los funcionarios encargados de proyectar actos administrativos el decretro 0096 de 2021</t>
  </si>
  <si>
    <t>Responsable:Francisco Romero
Cargo: Contratista</t>
  </si>
  <si>
    <t>1 socialización realizada</t>
  </si>
  <si>
    <t>No de funcionarios capacitados/No de funcionarios convocados</t>
  </si>
  <si>
    <t>Se realizó socialización a los funcionarios encargados de proyectar actos administrativos en el decretro 0096 de 2021.</t>
  </si>
  <si>
    <t>Poca socialización a los funcionarios sobrel uso correcto de la imagen institucional.</t>
  </si>
  <si>
    <t>Realizar capacitación sobre el  uso correcto de la imagen institucional en los documentos oficiales, prendas de vestir y aplicaciones implementadas en la dependencia</t>
  </si>
  <si>
    <t>Responsable: Alisson Guerrero
Cargo:Contratista</t>
  </si>
  <si>
    <t>Se envió a Secretaría de Comunicaciones el 04/05/2022, solicitud de actualización del membrete institucional de la Secretaría Distrital de Educación.
Se divulgaron dos cápsulas informativas sobre correcto uso de colores y logos institucionales en las prendas de vestir; y sobre el nuevo membrete institucional para uso en documentos oficiales de la Secretaría de Educación.</t>
  </si>
  <si>
    <t>Cambios generdos en la última vigencia</t>
  </si>
  <si>
    <t>Realizar reuniones con los procesos para verificar si se han realizado cambios en los procedimientos asociados a trámites.</t>
  </si>
  <si>
    <t>Julio 13 2022</t>
  </si>
  <si>
    <t xml:space="preserve">Se han realizado dos seguimietos a los diferentes procesos de la Secretaría Distrial de Educación  en donde se verifica si se han presentado cambios en los procedimientos.
Actualización de procedimientos. </t>
  </si>
  <si>
    <r>
      <rPr>
        <b/>
        <sz val="12"/>
        <rFont val="Arial"/>
        <family val="2"/>
      </rPr>
      <t>Conclusiones:</t>
    </r>
    <r>
      <rPr>
        <sz val="12"/>
        <rFont val="Arial"/>
        <family val="2"/>
      </rPr>
      <t xml:space="preserve"> De acuerdo al seguimiento a la actualizacion de procedimientos cuando surja, se verifico los avances de las actividades del plan de mejoraminto a la gestion encontrandose, el cumplimento del 50% de acuerdo  la meta trazada.
</t>
    </r>
    <r>
      <rPr>
        <b/>
        <sz val="12"/>
        <rFont val="Arial"/>
        <family val="2"/>
      </rPr>
      <t>Evidencias:</t>
    </r>
    <r>
      <rPr>
        <sz val="12"/>
        <rFont val="Arial"/>
        <family val="2"/>
      </rPr>
      <t xml:space="preserve"> seguimentos realizado durante el año 2022 -primer semestre
</t>
    </r>
    <r>
      <rPr>
        <b/>
        <sz val="12"/>
        <rFont val="Arial"/>
        <family val="2"/>
      </rPr>
      <t>Recomendaciones: N/A</t>
    </r>
    <r>
      <rPr>
        <sz val="12"/>
        <rFont val="Arial"/>
        <family val="2"/>
      </rPr>
      <t xml:space="preserve">
</t>
    </r>
  </si>
  <si>
    <t>Actualizar los procedimientos que requieran cambios</t>
  </si>
  <si>
    <t>100% de los procedimientos actualizados</t>
  </si>
  <si>
    <t>Procedimiento actualizado</t>
  </si>
  <si>
    <t>No de procedimientos actualizados/No de procedimientos que requieran cambios*100</t>
  </si>
  <si>
    <t>Actualización de procedimientos cada vez que surja la necesidad.</t>
  </si>
  <si>
    <r>
      <rPr>
        <b/>
        <sz val="12"/>
        <rFont val="Arial"/>
        <family val="2"/>
      </rPr>
      <t>Conclusiones:</t>
    </r>
    <r>
      <rPr>
        <sz val="12"/>
        <rFont val="Arial"/>
        <family val="2"/>
      </rPr>
      <t xml:space="preserve"> De acuerdo al seguimiento a la actualizacion de procedimientos cuando surja, se verifico los avances de las actividades del plan de mejoramiento a la gestion encontrandose, el cumplimento del 50% de acuerdo  la meta trazada.
</t>
    </r>
    <r>
      <rPr>
        <b/>
        <sz val="12"/>
        <rFont val="Arial"/>
        <family val="2"/>
      </rPr>
      <t>Evidencias:</t>
    </r>
    <r>
      <rPr>
        <sz val="12"/>
        <rFont val="Arial"/>
        <family val="2"/>
      </rPr>
      <t xml:space="preserve"> seguimentos realizado durante el año 2022 -primer semestre
</t>
    </r>
    <r>
      <rPr>
        <b/>
        <sz val="12"/>
        <rFont val="Arial"/>
        <family val="2"/>
      </rPr>
      <t>Recomendaciones: N/A</t>
    </r>
    <r>
      <rPr>
        <sz val="12"/>
        <rFont val="Arial"/>
        <family val="2"/>
      </rPr>
      <t xml:space="preserve">
</t>
    </r>
  </si>
  <si>
    <t>Se realiza entrenamiento al personal que ingresa a la SED.</t>
  </si>
  <si>
    <t>Proyectar en el cronograma de actividades de GEFI- gestión organizacional las fechas para realizar visitas trimestrales a las dependencias de la sed.</t>
  </si>
  <si>
    <t>Responsable: Margarita Jacquin- lideres de proceso.
Cargo: Técnico operativo-Jefes de Oficina</t>
  </si>
  <si>
    <t>1 cronograma</t>
  </si>
  <si>
    <t xml:space="preserve">Cronograma de actividades </t>
  </si>
  <si>
    <t>N° de Cronograma realizado</t>
  </si>
  <si>
    <t>Se incluyo en el cronograma de gestión organizacional inducción al personal de la sed</t>
  </si>
  <si>
    <r>
      <rPr>
        <b/>
        <sz val="12"/>
        <rFont val="Arial"/>
        <family val="2"/>
      </rPr>
      <t>Conclusiones:</t>
    </r>
    <r>
      <rPr>
        <sz val="12"/>
        <rFont val="Arial"/>
        <family val="2"/>
      </rPr>
      <t xml:space="preserve"> De acuerdo al seguimiento al cronograma de la gestión organizacional induccion al personal de la sed, se verifico los avances de las actividades del plan de mejoramiento a la gestion encontrandose, el cumplimento del 50% de acuerdo  la meta trazada.
</t>
    </r>
    <r>
      <rPr>
        <b/>
        <sz val="12"/>
        <rFont val="Arial"/>
        <family val="2"/>
      </rPr>
      <t>Evidencias:</t>
    </r>
    <r>
      <rPr>
        <sz val="12"/>
        <rFont val="Arial"/>
        <family val="2"/>
      </rPr>
      <t xml:space="preserve"> seguimentos realizado durante el año 2022 -primer semestre
</t>
    </r>
    <r>
      <rPr>
        <b/>
        <sz val="12"/>
        <rFont val="Arial"/>
        <family val="2"/>
      </rPr>
      <t>Recomendaciones: N/A</t>
    </r>
    <r>
      <rPr>
        <sz val="12"/>
        <rFont val="Arial"/>
        <family val="2"/>
      </rPr>
      <t xml:space="preserve">
</t>
    </r>
  </si>
  <si>
    <t>Convocar para inducción SGC a los  funcionarios o contratistas que han ingresado para la vigencia en la dependencia.</t>
  </si>
  <si>
    <t>1 inducción realizada</t>
  </si>
  <si>
    <t>Enviar solicitud</t>
  </si>
  <si>
    <t>N° de solicitudes enviadas/N° solicitudes planificadas</t>
  </si>
  <si>
    <t>Convocatoria de personal para la  inducción el dia 14 de febrero de 2022</t>
  </si>
  <si>
    <r>
      <rPr>
        <b/>
        <sz val="12"/>
        <rFont val="Arial"/>
        <family val="2"/>
      </rPr>
      <t>Conclusiones:</t>
    </r>
    <r>
      <rPr>
        <sz val="12"/>
        <rFont val="Arial"/>
        <family val="2"/>
      </rPr>
      <t xml:space="preserve"> De acuerdo al  seguimiento a la convocatoria de personal para la inducción, se verifico los avances de las actividades del plan de mejoramiento a la gestion encontrandose, el cumplimento del 50% de acuerdo  la meta trazada.
</t>
    </r>
    <r>
      <rPr>
        <b/>
        <sz val="12"/>
        <rFont val="Arial"/>
        <family val="2"/>
      </rPr>
      <t>Evidencias:</t>
    </r>
    <r>
      <rPr>
        <sz val="12"/>
        <rFont val="Arial"/>
        <family val="2"/>
      </rPr>
      <t xml:space="preserve"> seguimentos realizado durante el año 2022 -primer semestre
</t>
    </r>
    <r>
      <rPr>
        <b/>
        <sz val="12"/>
        <rFont val="Arial"/>
        <family val="2"/>
      </rPr>
      <t>Recomendaciones: N/A</t>
    </r>
    <r>
      <rPr>
        <sz val="12"/>
        <rFont val="Arial"/>
        <family val="2"/>
      </rPr>
      <t xml:space="preserve">
</t>
    </r>
  </si>
  <si>
    <t>Realizar inducción SGC y de las actividades a realizar en el puesto de trabajo del personal que ingrese.</t>
  </si>
  <si>
    <t>N° de Inducciones realizadas/N° de inducciones planificadas</t>
  </si>
  <si>
    <t>Listado de asistencia inducción el dia 14 de febrero de 2023</t>
  </si>
  <si>
    <r>
      <rPr>
        <b/>
        <sz val="12"/>
        <rFont val="Arial"/>
        <family val="2"/>
      </rPr>
      <t>Conclusiones:</t>
    </r>
    <r>
      <rPr>
        <sz val="12"/>
        <rFont val="Arial"/>
        <family val="2"/>
      </rPr>
      <t xml:space="preserve"> De acuerdo al seguimiento a la gestion realizada, se verifico los avances de las actividades del plan de mejoramiento a la gestion encontrandose, el cumplimento del 100% de acuerdo  la meta trazada.
</t>
    </r>
    <r>
      <rPr>
        <b/>
        <sz val="12"/>
        <rFont val="Arial"/>
        <family val="2"/>
      </rPr>
      <t>Evidencias:</t>
    </r>
    <r>
      <rPr>
        <sz val="12"/>
        <rFont val="Arial"/>
        <family val="2"/>
      </rPr>
      <t xml:space="preserve"> seguimentos realizado durante el año 2022 -primer semestre
</t>
    </r>
    <r>
      <rPr>
        <b/>
        <sz val="12"/>
        <rFont val="Arial"/>
        <family val="2"/>
      </rPr>
      <t>Recomendaciones: N/A</t>
    </r>
    <r>
      <rPr>
        <sz val="12"/>
        <rFont val="Arial"/>
        <family val="2"/>
      </rPr>
      <t xml:space="preserve">
</t>
    </r>
  </si>
  <si>
    <t>Desconocimiento en  la fecha de publicación  de la declaración de bienes y rentas</t>
  </si>
  <si>
    <t>Realizar campañas  recordando a los funcionarios de la importancia de públicar la declaración de rentas y conflicto de intereses(en los casos que aplique) en el aplicativo establecido por la función pública.</t>
  </si>
  <si>
    <t>Responsable: Mailin Claro
Cargo:Contratista</t>
  </si>
  <si>
    <t>2 campañas realizadas</t>
  </si>
  <si>
    <t>No de campañas realizadas</t>
  </si>
  <si>
    <t>Se envió por correo electrónico cápsula informativa: Servidor público, actualiza tu declaración de bienes y rentas en SIGEP II.
Se divulgó por chat institucional video tutorial para declaración de bienes y rentas en SIGEP II.</t>
  </si>
  <si>
    <t>Impulsar el avance de las metas que se encuentran por debajo de lo
esperado en el cuatrienio.</t>
  </si>
  <si>
    <t>Incorporar al aplicativo SECOP II la información completa relacionada con
la supervisión de los contratos dentro de los tiempos establecidos</t>
  </si>
  <si>
    <t>Continuar con el cumplimiento a los lineamientos impartidos por Colombia
Compra Eficiente en las Circulares 1 y 2 de 2019, con relación a la
obligatoriedad de gestionar todos los procesos de contratación
exclusivamente en el SECOP ll.</t>
  </si>
  <si>
    <t xml:space="preserve"> Mediante la circulares Distritales N° 003 , 005 y 009 -2020, la Secretaria General delagatatria de la contratación del distruto de Barranquilla, hizo extensiva la obligatoriedad  del uso del SECOP II, para la contrattación en sus desde ese mismo mes ,</t>
  </si>
  <si>
    <t>Continuar con el uso del SECOP II para toda la contratación en sus diferentes modalidades  adelante la Alcaldía de Barranquilla .</t>
  </si>
  <si>
    <t xml:space="preserve">Jose Caicedo 
Jefe Oficina de Contratación </t>
  </si>
  <si>
    <t>100% procesos surtidos en la Plataforma SECOP II</t>
  </si>
  <si>
    <t>Reporte de cuadro con la relacion de la numeracion de contratos los cuales pueden ser verificados en la plataforma Secop II de la publicacion del 100% de la contratacion que desarrolle la oficicina</t>
  </si>
  <si>
    <t>Número de procesos surtidos a través de SECOP II</t>
  </si>
  <si>
    <t xml:space="preserve">3.965 contratos publicados. Se generan reportes de los contratos a corte 30 de  junio 2022, los cuales en su totalidad son publicados en la plataforma SECOP II, siguiendo la obligatoriedad del uso de la polataforma, </t>
  </si>
  <si>
    <r>
      <rPr>
        <b/>
        <sz val="12"/>
        <rFont val="Arial"/>
        <family val="2"/>
      </rPr>
      <t>Conclusiones:</t>
    </r>
    <r>
      <rPr>
        <sz val="12"/>
        <rFont val="Arial"/>
        <family val="2"/>
      </rPr>
      <t xml:space="preserve"> Se evidencia el registro de los proyectos en el aplicativo SECOP II, dando cumplimiento a los lineamientos del Gobienro nacional. 
</t>
    </r>
    <r>
      <rPr>
        <b/>
        <sz val="12"/>
        <rFont val="Arial"/>
        <family val="2"/>
      </rPr>
      <t>Evidencia:</t>
    </r>
    <r>
      <rPr>
        <sz val="12"/>
        <rFont val="Arial"/>
        <family val="2"/>
      </rPr>
      <t xml:space="preserve"> Se revisaron los contratos en la plataforma correspondiente a la emprsa de vigilancia y servicios generales de la Alcaldia, los cuales estan cargados en su totalidad con los soportes correponcientes. 
</t>
    </r>
    <r>
      <rPr>
        <b/>
        <sz val="12"/>
        <rFont val="Arial"/>
        <family val="2"/>
      </rPr>
      <t xml:space="preserve">Recomendaciones: </t>
    </r>
    <r>
      <rPr>
        <sz val="12"/>
        <rFont val="Arial"/>
        <family val="2"/>
      </rPr>
      <t>N/A</t>
    </r>
  </si>
  <si>
    <t xml:space="preserve">Continuar con la capacitación a los diferentes actores que participan en el sistema de compras y contratación publicas en el uso la plataforma SECOP II . </t>
  </si>
  <si>
    <t xml:space="preserve">100% del equipo que adelanta la contratacion publica capacitado en el uso de la plataforma SECOP II. </t>
  </si>
  <si>
    <t>Relacion de correos e invitaciones de reuniones virtuales de capacitaciones organizadas por Diana Diaz - Enlace de Secop II  y de los abogados del equipo de contratacion.</t>
  </si>
  <si>
    <t>Numero de capacitaciones realizadas</t>
  </si>
  <si>
    <t xml:space="preserve">Realizamos 7 jornadas de capacitaciones en la plataforma SECOP II, en el cual participaron un total de 120 supervisores de 30 dependencias en el Distrito. Evidencia listado de asistencia y fotografias. En ese mismo orden, se mantiene una constante comunicación con el enlace de SECOP II, para cualquier acualización o guia que se requiera en la plataforma, </t>
  </si>
  <si>
    <r>
      <rPr>
        <b/>
        <sz val="12"/>
        <rFont val="Arial"/>
        <family val="2"/>
      </rPr>
      <t>Conclusiones:</t>
    </r>
    <r>
      <rPr>
        <sz val="12"/>
        <rFont val="Arial"/>
        <family val="2"/>
      </rPr>
      <t xml:space="preserve"> Se evidencia el cumplimiento en la ejecucion de las actividades de capacitacion a los funcionarios y contratitas de la dependencia.
</t>
    </r>
    <r>
      <rPr>
        <b/>
        <sz val="12"/>
        <rFont val="Arial"/>
        <family val="2"/>
      </rPr>
      <t>Evidencia:</t>
    </r>
    <r>
      <rPr>
        <sz val="12"/>
        <rFont val="Arial"/>
        <family val="2"/>
      </rPr>
      <t xml:space="preserve"> Cuentan con los registros de capacitacion correspondientes.
</t>
    </r>
    <r>
      <rPr>
        <b/>
        <sz val="12"/>
        <rFont val="Arial"/>
        <family val="2"/>
      </rPr>
      <t xml:space="preserve">Recomendaciones: </t>
    </r>
    <r>
      <rPr>
        <sz val="12"/>
        <rFont val="Arial"/>
        <family val="2"/>
      </rPr>
      <t>A pesar de haber cumplido con las capacitaciones, se recomienda continuar con las charlas y actividades de capacitacion con el fin de afianzar los conocimientos y fortalecer las competencias.</t>
    </r>
  </si>
  <si>
    <t>Continuar con el seguimiento del cumplimiento de
los requisitos legales para el perfeccionamiento, ejecución y publicidad de los contratos derivados de las diferentes
modalidades de contratación en la plataforma de SECOP II</t>
  </si>
  <si>
    <t>100% procesos revisados</t>
  </si>
  <si>
    <t xml:space="preserve">Reportes del flujo de aprobacion del Seguimiento al cumplimiento de requisitos legales de  los contratos publicados en la plataforma SECOP II </t>
  </si>
  <si>
    <t>Número de procesos  revisados y aprobados  a través de SECOP II</t>
  </si>
  <si>
    <t xml:space="preserve">3.965 contratos revisados y publicados. Este paso se evidencia en el flujo o fase de aprobación, donde el abogado asignado al contrato revisa los puntos publicados en SECOP II. </t>
  </si>
  <si>
    <r>
      <rPr>
        <b/>
        <sz val="12"/>
        <rFont val="Arial"/>
        <family val="2"/>
      </rPr>
      <t xml:space="preserve">Conclusiones: </t>
    </r>
    <r>
      <rPr>
        <sz val="12"/>
        <rFont val="Arial"/>
        <family val="2"/>
      </rPr>
      <t xml:space="preserve">Se realiza el ejercicio permanente de revision en la plataaforma.
</t>
    </r>
    <r>
      <rPr>
        <b/>
        <sz val="12"/>
        <rFont val="Arial"/>
        <family val="2"/>
      </rPr>
      <t>Evidencia:</t>
    </r>
    <r>
      <rPr>
        <sz val="12"/>
        <rFont val="Arial"/>
        <family val="2"/>
      </rPr>
      <t xml:space="preserve"> Contratos cargados en la plataforma SECOP II.
</t>
    </r>
    <r>
      <rPr>
        <b/>
        <sz val="12"/>
        <rFont val="Arial"/>
        <family val="2"/>
      </rPr>
      <t>Recomendaciones:</t>
    </r>
    <r>
      <rPr>
        <sz val="12"/>
        <rFont val="Arial"/>
        <family val="2"/>
      </rPr>
      <t xml:space="preserve"> Realizar auditorias aleatorias a las evidencias de los avances de los contratos.</t>
    </r>
  </si>
  <si>
    <t>Establecer las acciones correspondientes para dar cumplimiento a los
lineamientos frente a contratos de prestación de servicios profesionales o
apoyo a la gestión, impartidas en la Directiva Presidencial 01 de 2022.</t>
  </si>
  <si>
    <t xml:space="preserve">Verificar que los contratos de prestación de servicios, apoyo a la gestión y profesionales, cumplan con la entrega del formato de hoja de vida SIGEP  debidamente diligenciada y aprobada. </t>
  </si>
  <si>
    <t>Continuar con la verificación del formato de hoja de vida SIGEP, debidamente aprobado y pulicado SECOP II. .</t>
  </si>
  <si>
    <t>100% de los contratistas con la hoja de vida presentada y aprobada SIGEP.</t>
  </si>
  <si>
    <t xml:space="preserve">Publicación del 100% de los contratistas con la aprobación de la hojas de vida en la plataforma SECOP II. </t>
  </si>
  <si>
    <t xml:space="preserve">Contratos publicados con relación a las hojas de vida aprobadas, que puede ser consultadas en la plataforma SECOP II.  </t>
  </si>
  <si>
    <t xml:space="preserve">3.965 revisiones, este paso puede ser verificado en el punto 4 DOCUMENTOS DEL PROVEEDOR, donde como documentación soporte el contratista debe cargar la aprobación hoja de vida SIGEP. </t>
  </si>
  <si>
    <r>
      <rPr>
        <b/>
        <sz val="12"/>
        <rFont val="Arial"/>
        <family val="2"/>
      </rPr>
      <t>Conclusiones:</t>
    </r>
    <r>
      <rPr>
        <sz val="12"/>
        <rFont val="Arial"/>
        <family val="2"/>
      </rPr>
      <t xml:space="preserve"> Se realiza el ejercicio de verificacion de las hojas de vida en el aplicativo SIGEP por parte de los contatistas.
</t>
    </r>
    <r>
      <rPr>
        <b/>
        <sz val="12"/>
        <rFont val="Arial"/>
        <family val="2"/>
      </rPr>
      <t>Evidencia:</t>
    </r>
    <r>
      <rPr>
        <sz val="12"/>
        <rFont val="Arial"/>
        <family val="2"/>
      </rPr>
      <t xml:space="preserve"> Se realizo la revision de la hoja de vida del contratistas Dary Luz Sierra, la cual se encuentra cargada y debidamente diligenciada.
</t>
    </r>
    <r>
      <rPr>
        <b/>
        <sz val="12"/>
        <rFont val="Arial"/>
        <family val="2"/>
      </rPr>
      <t>Recomendaciones</t>
    </r>
    <r>
      <rPr>
        <sz val="12"/>
        <rFont val="Arial"/>
        <family val="2"/>
      </rPr>
      <t>:N/A</t>
    </r>
  </si>
  <si>
    <t>Avanzar en el seguimiento y monitoreo al cumplimiento de las normas
archivísticas en los expedientes de los contratos y convenios suscritos por
la Entidad, con el fin de garantizar que la información se encuentre
completa y actualizada.</t>
  </si>
  <si>
    <t>De acuerdo al cumplimiento del programa 0 papael , los archivos surtidos en la contratación 2022, se manejará unicamente por medio digital, a travez de la plataforma SECOP II .</t>
  </si>
  <si>
    <t xml:space="preserve">Todos los documentos relacionados con la  contración se seguiran cargando en la plataforma SECOP II. </t>
  </si>
  <si>
    <t xml:space="preserve">100% de contratos celebrados y sus documentos soportes  publicados en SECOP II </t>
  </si>
  <si>
    <t xml:space="preserve">Consultas en SECOP II </t>
  </si>
  <si>
    <t xml:space="preserve">Numeros de contratos publicados con sus anexos / numero de contratos </t>
  </si>
  <si>
    <t xml:space="preserve">3.965 contratos publicados en la plataforma SECOP II, en ese orden, toda la contratación se realiza de manera digital. </t>
  </si>
  <si>
    <r>
      <rPr>
        <b/>
        <sz val="12"/>
        <rFont val="Arial"/>
        <family val="2"/>
      </rPr>
      <t>Conclusiones:</t>
    </r>
    <r>
      <rPr>
        <sz val="12"/>
        <rFont val="Arial"/>
        <family val="2"/>
      </rPr>
      <t xml:space="preserve"> Se implementa la politica de cero papel, posterior a la pandemia se siguen manejando en medio digital los expedientes y soportes de los contratos.
</t>
    </r>
    <r>
      <rPr>
        <b/>
        <sz val="12"/>
        <rFont val="Arial"/>
        <family val="2"/>
      </rPr>
      <t>Evidencia:</t>
    </r>
    <r>
      <rPr>
        <sz val="12"/>
        <rFont val="Arial"/>
        <family val="2"/>
      </rPr>
      <t xml:space="preserve"> Contratos cargados en el aplicativo SECOP II.
</t>
    </r>
    <r>
      <rPr>
        <b/>
        <sz val="12"/>
        <rFont val="Arial"/>
        <family val="2"/>
      </rPr>
      <t>Recomendaciones:</t>
    </r>
    <r>
      <rPr>
        <sz val="12"/>
        <rFont val="Arial"/>
        <family val="2"/>
      </rPr>
      <t xml:space="preserve"> N/A</t>
    </r>
  </si>
  <si>
    <t xml:space="preserve">Impulsar las compras públicas sostenibles en la Alcaldía Distrital de
Barranquilla, de conformidad con las fichas técnicas del programa
ambiental establecido para tal fin. </t>
  </si>
  <si>
    <t xml:space="preserve">Criterios ambientales surtidos en los procesos de contratación. </t>
  </si>
  <si>
    <t xml:space="preserve">Criterios ambientales en los procesos de contratación. </t>
  </si>
  <si>
    <t xml:space="preserve">Aumentar a 1 el numero de productos sustitutos o con criterios ambientales en los procesos de contratación. </t>
  </si>
  <si>
    <t xml:space="preserve">Producto sustituto o con cirterios ambientales </t>
  </si>
  <si>
    <t xml:space="preserve">Pliego de condiciones donde se describa el producto sustituto o con criterios ambientales. </t>
  </si>
  <si>
    <t>Se adelantó la licitación pública No. LP-008-2021 mediante la cual se introdujo como criterio ambiental ponderable, el tratamiento de los aceites de cocina utilizados para la preparación de los alimentos. El tratamiento de dichos aceites es verificado por la autoridad ambiental competente, barranquilla verde, quien emite una resolución que certifica el proceso de disposición de ACUs. El producto introducido con criterio ambiental fue el tratamiento y disposición de aceites de cocina utilizados para la preparación de alimentos - ACUs</t>
  </si>
  <si>
    <r>
      <rPr>
        <b/>
        <sz val="12"/>
        <rFont val="Arial"/>
        <family val="2"/>
      </rPr>
      <t>Conclusiones:</t>
    </r>
    <r>
      <rPr>
        <sz val="12"/>
        <rFont val="Arial"/>
        <family val="2"/>
      </rPr>
      <t xml:space="preserve"> Se evidencia el cumplimiento en la ejecucion de la contratacion del nuevo proveedor el cual cumple con los requerimientos establecidos.
</t>
    </r>
    <r>
      <rPr>
        <b/>
        <sz val="12"/>
        <rFont val="Arial"/>
        <family val="2"/>
      </rPr>
      <t>Evidencia:</t>
    </r>
    <r>
      <rPr>
        <sz val="12"/>
        <rFont val="Arial"/>
        <family val="2"/>
      </rPr>
      <t xml:space="preserve"> Contrato y resolucion de cumplimiento.
</t>
    </r>
    <r>
      <rPr>
        <b/>
        <sz val="12"/>
        <rFont val="Arial"/>
        <family val="2"/>
      </rPr>
      <t xml:space="preserve">Recomendaciones: </t>
    </r>
    <r>
      <rPr>
        <sz val="12"/>
        <rFont val="Arial"/>
        <family val="2"/>
      </rPr>
      <t>A pesar de haber cumplido con la meta, se recomienda seguir con la busqueda de nuevos contratistas que cumplan con criterios de compras publicas sostenibles para futuros contratos con la entidad.</t>
    </r>
  </si>
  <si>
    <t>Implementar estrategias para fortalecer en todas las dependencias de la
Entidad la labor de supervisión de los contratos y la descripción soportada
de las actividades realizadas por los contratistas.</t>
  </si>
  <si>
    <t xml:space="preserve">Falta de implementación de actualización de la norma por parte de los supervisores. </t>
  </si>
  <si>
    <t xml:space="preserve">Continuar con la divulgación de las actualización de las normas vigentes para el ejercicio de las supervisiónn de contratación. </t>
  </si>
  <si>
    <t xml:space="preserve">Divulgación de las actualización de las normas vigentes con relación a la supervisión de contratos. </t>
  </si>
  <si>
    <t xml:space="preserve">Ciculares expedidas por la Secretaría General del Distrito. </t>
  </si>
  <si>
    <t>Números de circulares expedidas.</t>
  </si>
  <si>
    <t xml:space="preserve">Para este primer semestre la Secretaria General a divulgado y publicado las ciruclares N° 001, 002, 003, 004 005. por los medios institucionales. (Registro de las circulares en el libro interno) </t>
  </si>
  <si>
    <r>
      <rPr>
        <b/>
        <sz val="12"/>
        <rFont val="Arial"/>
        <family val="2"/>
      </rPr>
      <t>Conclusiones:</t>
    </r>
    <r>
      <rPr>
        <sz val="12"/>
        <rFont val="Arial"/>
        <family val="2"/>
      </rPr>
      <t xml:space="preserve"> Se videncia la divulgacion y comunicación de los requerimientos contractuales a cumplir por parte de los contratistas, Jefes y supervisores.
</t>
    </r>
    <r>
      <rPr>
        <b/>
        <sz val="12"/>
        <rFont val="Arial"/>
        <family val="2"/>
      </rPr>
      <t>Evidencia:</t>
    </r>
    <r>
      <rPr>
        <sz val="12"/>
        <rFont val="Arial"/>
        <family val="2"/>
      </rPr>
      <t xml:space="preserve"> Circulares emitidas a traves de canales institucionales.
</t>
    </r>
    <r>
      <rPr>
        <b/>
        <sz val="12"/>
        <rFont val="Arial"/>
        <family val="2"/>
      </rPr>
      <t>Recomendaciones:</t>
    </r>
    <r>
      <rPr>
        <sz val="12"/>
        <rFont val="Arial"/>
        <family val="2"/>
      </rPr>
      <t xml:space="preserve"> Es importante que estas actividades se realicen de manera especifica y mas directa por medio de capacitaciones en aquellos procesos donde se identifiquen falencias y oportunidades de mejora en el proceso.</t>
    </r>
  </si>
  <si>
    <t>Implementar acciones dirigidas a los contratistas de la Entidad obligados
por la Ley 2013 de 2019 a publicar la declaración de bienes, rentas y
conflicto de intereses en el aplicativo de la Función Pública, consolidando
cuatrimestralmente las estadísticas del reporte.</t>
  </si>
  <si>
    <t xml:space="preserve">Cumplimiento de la ley 190 de 1995 conforme a formulario unico de declaración juramentada de bienes y rentas y actividades economicas privada.  </t>
  </si>
  <si>
    <t xml:space="preserve">Continuar con el cumplimiento de los requisitos legales vigentes, entre estos el formato de bienes y rentas. </t>
  </si>
  <si>
    <t xml:space="preserve">100% de contratos con soprtes del formulario declaración juramentada. </t>
  </si>
  <si>
    <t xml:space="preserve">Publicación del 100% de los contratistas con la declaración de bienes y rentas debidamente diligenciadas y firmadas en la plataforma SECOP II. </t>
  </si>
  <si>
    <t xml:space="preserve">Contratos publicados con relación al formulario de bienes y rentas, que puede ser consultadas en la plataforma SECOP II.  </t>
  </si>
  <si>
    <t xml:space="preserve">3.965 revisiones, este paso puede ser verificado en el punto 4 DOCUMENTOS DEL PROVEEDOR, donde como documentación soporte el contratista debe cargarel formato en mención. </t>
  </si>
  <si>
    <r>
      <rPr>
        <b/>
        <sz val="12"/>
        <rFont val="Arial"/>
        <family val="2"/>
      </rPr>
      <t>Conclusiones:</t>
    </r>
    <r>
      <rPr>
        <sz val="12"/>
        <rFont val="Arial"/>
        <family val="2"/>
      </rPr>
      <t xml:space="preserve"> Se evidencia el avance y cumplimiento de esta actividad por parte del proceso.
</t>
    </r>
    <r>
      <rPr>
        <b/>
        <sz val="12"/>
        <rFont val="Arial"/>
        <family val="2"/>
      </rPr>
      <t>Evidencia</t>
    </r>
    <r>
      <rPr>
        <sz val="12"/>
        <rFont val="Arial"/>
        <family val="2"/>
      </rPr>
      <t xml:space="preserve">: Informacion presentada y entregada en el ejercicio.
</t>
    </r>
    <r>
      <rPr>
        <b/>
        <sz val="12"/>
        <rFont val="Arial"/>
        <family val="2"/>
      </rPr>
      <t>Recomendaciones:</t>
    </r>
    <r>
      <rPr>
        <sz val="12"/>
        <rFont val="Arial"/>
        <family val="2"/>
      </rPr>
      <t xml:space="preserve"> N/A</t>
    </r>
  </si>
  <si>
    <t>Complementar el mapa de aseguramiento de la entidad con las actividades
que debe reportar el área de Contratación, de acuerdo con la metodología
establecida</t>
  </si>
  <si>
    <t xml:space="preserve">No se encuentra actualiuzado el mapa de aseguramiento para el prcoceso de contratación. </t>
  </si>
  <si>
    <t xml:space="preserve">Realizar junto con la Gerencia de control interno la actualización del mapa de aseguramiento del proceso de contratación. </t>
  </si>
  <si>
    <t xml:space="preserve">Mapa de aseguramiento actualizado. </t>
  </si>
  <si>
    <t xml:space="preserve">Actualmente nos encontramos en la construcción de la nueva versión del mapa, sin embargo estamos realizando el seguimiento en la versión anterior. </t>
  </si>
  <si>
    <t>Adoptar el manual de contratación con los formatos correspondientes y realizar la respectiva socialización a las partes interesadas.</t>
  </si>
  <si>
    <t>Cumplimiento de las funcionesestablecidas en el  DECRETO ACORDAL No. 0801 de 2020 (7 de diciembre de 2020) .</t>
  </si>
  <si>
    <t xml:space="preserve">Actualización y adopción del Manual de contratación. </t>
  </si>
  <si>
    <t xml:space="preserve">Mediante la RESOLUCIÓN N° 0007 DE 2022, con asunto:  MANUAL DE CONTRATACIÓN, INTERVENTORÍA Y SUPERVISIÓN DISTRITO ESPECIAL, INDUSTRIAL Y PORTUARIO DE BARRANQUILLA 2022 2022, la Secretaria General del Distrito, realizó la Divulgación  en los medios institucionales. Así mismo, se compartió por medio del correo instutcional a los enlaces asignados por dependiencia. </t>
  </si>
  <si>
    <r>
      <rPr>
        <b/>
        <sz val="12"/>
        <rFont val="Arial"/>
        <family val="2"/>
      </rPr>
      <t>Conclusiones:</t>
    </r>
    <r>
      <rPr>
        <sz val="12"/>
        <rFont val="Arial"/>
        <family val="2"/>
      </rPr>
      <t xml:space="preserve"> Se evidencia el avance y cumplimiento de esta actividad por parte del proceso.
</t>
    </r>
    <r>
      <rPr>
        <b/>
        <sz val="12"/>
        <rFont val="Arial"/>
        <family val="2"/>
      </rPr>
      <t>Evidencia</t>
    </r>
    <r>
      <rPr>
        <sz val="12"/>
        <rFont val="Arial"/>
        <family val="2"/>
      </rPr>
      <t xml:space="preserve">: Manual de Contratacion. 
</t>
    </r>
    <r>
      <rPr>
        <b/>
        <sz val="12"/>
        <rFont val="Arial"/>
        <family val="2"/>
      </rPr>
      <t>Recomendaciones:</t>
    </r>
    <r>
      <rPr>
        <sz val="12"/>
        <rFont val="Arial"/>
        <family val="2"/>
      </rPr>
      <t xml:space="preserve"> N/A</t>
    </r>
  </si>
  <si>
    <t>PERIODO/VIGENCIA: 01 de enero a 31 de diciembre de 2022</t>
  </si>
  <si>
    <t>DEPENDENCIA Y PROCESO: Secretaría Distrital de Gobierno.</t>
  </si>
  <si>
    <t>Establecer acciones eficaces para dar cumplimiento a la gestion de las PQRSD de la dependencia.</t>
  </si>
  <si>
    <t>Falta de conocimiento de la correcta gestión de las PQRSD.</t>
  </si>
  <si>
    <t>Capacitar a los enlaces y funcionarios a cargo de tramitar las PQRSD para la correcta gestión de las mismas.</t>
  </si>
  <si>
    <t>Yeison Roncallo - Profesional Universitario</t>
  </si>
  <si>
    <t>Jornadas de capacitación y/o talleres.</t>
  </si>
  <si>
    <t>Actas y/o registro de asistencia a capacitaciones.</t>
  </si>
  <si>
    <t>A la fecha no se han adelantado acciones al respecto.</t>
  </si>
  <si>
    <t xml:space="preserve">Conclusión: No se evidencia la ejecución de actividades </t>
  </si>
  <si>
    <t>Falta de seguimiento y/o control estricto y más frecuente de la trazabilidad de las PQRSD.</t>
  </si>
  <si>
    <t>Revisar con mayor frecuencia la trazabilidad de las PQRSD, y sobre los resultados de este control, determinar las siguientes acciones a implementar.</t>
  </si>
  <si>
    <t>Informe de resultados del control y acciones implementadas.</t>
  </si>
  <si>
    <t>Informe de la gestión lograda con el control implementado.</t>
  </si>
  <si>
    <t xml:space="preserve">No. De informes </t>
  </si>
  <si>
    <t>Según lo constatado en los informes, se puede apreciar una mejora en los resultados, pero se hace necesario intensificar las acciones para lograr estar en los mínimos esperados. Se reforzará el seguimiento y la determinación de causas para subsanar lo pertinente de manera oportuna.</t>
  </si>
  <si>
    <t xml:space="preserve">Conclusión: Se realiza seguimiento semanal a respuesta a PQRSD
Evidencia: Informes de seguimiento PQRSD  </t>
  </si>
  <si>
    <t>Fortalecer el conocimiento e implementacion de los sistemas de gestion y MIPG en las sedes, oficinas y centros de trabajo de la dependencia.</t>
  </si>
  <si>
    <t>Fortalecer la socialización de los sistemas de gestión y MIPG, por parte de los agentes de cambio y líderes de proceso, al personal adscrito en cada una de las sedes y/o dependencias de la Secretaría.</t>
  </si>
  <si>
    <t>Gestionar actividades de capacitación sobre los sistemas de gestión y MIPG, para los agentes de cambio y líderes de proceso.</t>
  </si>
  <si>
    <t>Jornada de capacitación en sistemas de gestión y MIPG.</t>
  </si>
  <si>
    <t>Acta y/o registro de asistencia a las jornadas de capacitación.</t>
  </si>
  <si>
    <t>Replicar en cada una de las sedes y/o dependencias de la Secretaría, las capacitaciones sobre los sistemas de gestión y MIPG.</t>
  </si>
  <si>
    <t>Luis Eduardo Rodríguez Marmolejo - Profesional Especializado</t>
  </si>
  <si>
    <t>Consolidar la informacion y evidencias de los planes de acción suscritos con los entes de control.</t>
  </si>
  <si>
    <t>En los seguimientos realizados por la Gerencia de Control Interno de Gestión, no se reportaron oportunamente por el responsable, la información y evidencias de los planes de acción suscritos con los entes de control.</t>
  </si>
  <si>
    <t>Realizar la consolidación de la información y evidencias de los planes de acción suscritos con los entes de control, y reportarlos oportunamente cuando se solicite por parte de la Gerencia de Control Interno de Gestión.</t>
  </si>
  <si>
    <t>Luis Olivo Gómez</t>
  </si>
  <si>
    <t>100% de informes consolidados de los planes de acción suscritos con los entes de control.</t>
  </si>
  <si>
    <t>Informes consolidados de los planes de acción suscritos con los entes de control.</t>
  </si>
  <si>
    <t>No. De informes consolidados reportados</t>
  </si>
  <si>
    <t>Impulsar el avance de las metas que se encuentran por debajo de lo esperado en el cuatrienio, priorizar y establecer acciones claras para la consecusion de recursos y ejecucion de los proyectos que no se lograron ejecutar en la vigencia 2021.</t>
  </si>
  <si>
    <t>Falta de un mayor autocontrol para establecer contingencias que permitan un mayor porcentaje de cumplimiento de las metas.</t>
  </si>
  <si>
    <t xml:space="preserve">Sensibilizar al personal sobre la cultura del autocontrol.                                                    </t>
  </si>
  <si>
    <t>Yeison Roncallo - Profesional Universitario, Luis Eduardo Rodríguez Marmolejo - Profesional Especializado, Paula Olivares Rosero - Técnico Operativo</t>
  </si>
  <si>
    <t>100% de los líderes de programas y proyectos sensibilizados en la cultura del autocontrol.</t>
  </si>
  <si>
    <t>Acta y/o registro de asistencia a las jornadas de sensibilizaciones.</t>
  </si>
  <si>
    <t>No. De sensibilizaciones</t>
  </si>
  <si>
    <t>Realizar seguimiento a las desviaciones presentadas en las metas de los proyectos de inversión.</t>
  </si>
  <si>
    <t>Seguimiento al 100% de las metas de los proyectos adscritos a la Secretaría de Gobierno.</t>
  </si>
  <si>
    <t>Informes y/o actas de seguimiento.</t>
  </si>
  <si>
    <t>No. De informes y/o actas de seguimiento</t>
  </si>
  <si>
    <t>Falta de asignación de presupuesto.</t>
  </si>
  <si>
    <t>Realizar las acciones administrativas pertinentes para gestionar los recursos necesarios para la ejecución de los proyectos.</t>
  </si>
  <si>
    <t>Jeniffer Villarreal De Hoyos - Secretaria de Despacho, William Estrada - Jefe de Oficina, Deivy Casseres Cañate - Jefe de Oficina, David Montero Jalil - Jefe de Oficina</t>
  </si>
  <si>
    <t>100% de acciones administrativas requeridas para la gestión de asignación de recursos.</t>
  </si>
  <si>
    <t>Solicitudes realizadas para la asignación de recursos.</t>
  </si>
  <si>
    <t>Realizar la actualización de todos los formatos utilizados en la dependencia, con el fin de poder cumplir con el 100% del cargue en el aplicativo Isolucion.</t>
  </si>
  <si>
    <t xml:space="preserve">Falta de diligencia por parte de los agentes de cambio para tener actualizados el 100% de los formatos cargados en el aplicativo Isolución. </t>
  </si>
  <si>
    <t xml:space="preserve">Actualizar el 100% de los formatos cargados en el aplicativo Isolución.  </t>
  </si>
  <si>
    <t>100% de los formatos cargados en el aplicativo Isolución, actualizados.</t>
  </si>
  <si>
    <t>Formatos actualizados en Isolución.</t>
  </si>
  <si>
    <t>No. De formatos actualizados / No. De formatos cargados en el aplicativo Isolución</t>
  </si>
  <si>
    <t>Se han actualizado la mayoría de los formatos de la Secretaría, a la espera de actualizar algunos membretes de dependencias adscritas para actualizar los restantes.</t>
  </si>
  <si>
    <t xml:space="preserve">Conclusión: Se ajustaron los membretes de los formatos del proceso. 
Evidencia: Formatos actualizados   </t>
  </si>
  <si>
    <t>Falta de seguimiento que permita establecer las necesidades de actualizaciones a desarrollar.</t>
  </si>
  <si>
    <t>Cargar al aplicativo Isolución todos los formatos utilizados en la dependencia, de acuerdo a la necesidad y según las directrices impartidas en la entidad.</t>
  </si>
  <si>
    <t>Cargar el 100% de los formatos utilizados en la dependencia de acuerdo a la necesidad.</t>
  </si>
  <si>
    <t>Formatos cargados en Isolución.</t>
  </si>
  <si>
    <t>No. Formatos cargados en Isolución</t>
  </si>
  <si>
    <t>Se cargaron al aplicativo Isolución los formatos actualizados.</t>
  </si>
  <si>
    <t xml:space="preserve">Conclusión: Se cargaron los formatos actualizados en ISOLUCION
Evidencia: Modulo de docuemntación ISOLUCION   </t>
  </si>
  <si>
    <t>Incorporar al aplicativo SECOP II la información completa relacionada con la supervisión de los contratos dentro de los tiempos establecidos.</t>
  </si>
  <si>
    <t>Desconocimiento / falta de capacitación en la ejecución de la supervisión de contratos.</t>
  </si>
  <si>
    <t>Establecer las capacitaciones a ejecutar (programa de capacitación).</t>
  </si>
  <si>
    <t>1 cronograma de capacitación aprobado.</t>
  </si>
  <si>
    <t>Cronograma de capacitación.</t>
  </si>
  <si>
    <t>N° Cronograma de capacitación aprobado</t>
  </si>
  <si>
    <t>Se han adelantado gestiones pero a la fecha no se han definido las capacitaciones a ejecutar.</t>
  </si>
  <si>
    <t xml:space="preserve">Ejecutar las capacitaciones de acuerdo al cronograma. </t>
  </si>
  <si>
    <t>Actas y/o registro de asistencia a capacitaciones y/o talleres.</t>
  </si>
  <si>
    <t>Falta de seguimiento a la infración de la supervisión en el aplicativo SECOP II.</t>
  </si>
  <si>
    <t>Establecer cronograma de seguimiento a los contratos en el aplicativo SECOP II.</t>
  </si>
  <si>
    <t>1 cronograma de seguimiento aprobado.</t>
  </si>
  <si>
    <t>Cronograma de seguimiento.</t>
  </si>
  <si>
    <t>N° Cronograma de seguimiento aprobado</t>
  </si>
  <si>
    <t>Generar informes bimestrales del estado de los contratos en el aplicativo SECOP II (información de supervision).</t>
  </si>
  <si>
    <t>4 informes al año del estado de los contratos en el aplicativo SECOP II</t>
  </si>
  <si>
    <t>Informes de seguimiento.</t>
  </si>
  <si>
    <t>N° Informes reportados / N° de  informes programados</t>
  </si>
  <si>
    <t xml:space="preserve">Fortalecer la política de administración de riesgos de la entidad, implementando las nuevas directrices derivadas de la actualización.
</t>
  </si>
  <si>
    <t>Solicitar acompañamiento a la Secretaría Distrital de Planeación  para la actualización del mapa de riesgos del proceso.</t>
  </si>
  <si>
    <t>1 Solicitud de acompañamiento realizada.</t>
  </si>
  <si>
    <t>Comunicación solicitud de acompañamiento.</t>
  </si>
  <si>
    <t>Se actualizó el mapa de riesgos, siguiendo la directriz y acompañamiento de la Secretaría Distrital de Planeación.</t>
  </si>
  <si>
    <t xml:space="preserve">Conclusión: Se trabajó la actualización del mapa de riesgos de acuerdo a la politica y la guía de administración de riesgos de procesos con el acomoañamiento de la Secretaría Distrital de Paneación 
Evidencia: Matriz de riesgos.    </t>
  </si>
  <si>
    <t>1 Mapa de riesgos actualizado alineado a la política de administración de riesgos.</t>
  </si>
  <si>
    <t>Mapa de riesgos actualizado.</t>
  </si>
  <si>
    <t>No. Mapa de riesgos actualizados</t>
  </si>
  <si>
    <t>Fortalecer el conjunto de datos abiertos de la dependencia de acuerdo al plan de apertura de datos.</t>
  </si>
  <si>
    <t>Actualizar el conjunto de datos abiertos de acuerdo al plan y directriz de la Gerencia TIC.</t>
  </si>
  <si>
    <t>100% Datos abiertos actualizados.</t>
  </si>
  <si>
    <t>Relación conjunto de datos abiertos actualizados.</t>
  </si>
  <si>
    <t xml:space="preserve"> No. Conjunto de datos abiertos actualizados</t>
  </si>
  <si>
    <t>Se consolidó el conjunto de datos abiertos publicados en la vigencia anterior, y se encuentra en proceso de revisión y aprobación para actualizarlos.</t>
  </si>
  <si>
    <t xml:space="preserve">Conclusión: Se actaulizó conjunto de datos abiertos  
Evidencia: Matriz de datos abiertos de la dependencia </t>
  </si>
  <si>
    <t>Realizar proceso de publicación de los nuevos conjuntos de datos identificados y priorizados.</t>
  </si>
  <si>
    <t>Publicación del 100% de los nuevo datos abiertos identificados y priorizados.</t>
  </si>
  <si>
    <t>Relación de nuevos conjuntos de datos publicados.</t>
  </si>
  <si>
    <t>No. Conjunto de datos abiertos publicados</t>
  </si>
  <si>
    <t>A la fecha no se han identificado nuevos conjuntos de datos a publicar.</t>
  </si>
  <si>
    <t>Suministrar la información requerida por la Gerencia TIC para mantener actualizado el inventario de activos de tecnología de su dependencia.</t>
  </si>
  <si>
    <t>Fortalecer el inventario de activos de tecnología de la dependencia, manteniéndolo actualizado.</t>
  </si>
  <si>
    <t>Actualizar el inventario de activos de tecnología de acuerdo a los lineamientos requeridos por la Gerencia TIC.</t>
  </si>
  <si>
    <t>100% Inventario de activos de tecnología actualizado.</t>
  </si>
  <si>
    <t>Formato Matriz Actualizado.</t>
  </si>
  <si>
    <t>Porcentaje de inventario de activos de tecnología actualizado</t>
  </si>
  <si>
    <t>Se actualizó y se remitió el inventario de activos de tecnología de la Secretaría a la Gerencia TIC.</t>
  </si>
  <si>
    <t xml:space="preserve">Conclusión: Se actaulizó inventario de activos de tecnología   
Evidencia: Inventario de activos enviado a Gerencia de las Tics  </t>
  </si>
  <si>
    <t>Fortalecer la aplicación de las directrices de técnica normativa contenidas en el Decreto 0096 de 2021 para la expedición de actos administrativos proyectados por su dependencia.</t>
  </si>
  <si>
    <t>Ejercer a través del equipo jurídico de la dependencia un primer filtro y remitir a una segunda revisión con la Secretaría Jurídica, para que los actos administrativos se proyecten con base a las directrices de técnica normativa contenidas en el Decreto 0096 de 2021.</t>
  </si>
  <si>
    <t>100% Actos administrativos expedidos bajo las directrices de técnica normativa contenidas en el Decreto 0096 de 2021.</t>
  </si>
  <si>
    <t>Actos administrativos expedidos bajo las directrices de técnica normativa.</t>
  </si>
  <si>
    <t>Porcentaje de actos administrativos expedidos bajo las directrices de técnica normativa</t>
  </si>
  <si>
    <t>Todo acto administrativo expedido desde la Secretaría es analizado por el equipo jurídico y remitido para validación de la Secretaría Jurídica.</t>
  </si>
  <si>
    <t xml:space="preserve">Conclusión: Se revisa por el equipo jurídico los actos administrativos emitidos, en atención al Decreto 0096 de 2021   
Evidencia: Flujo de revisión de proyectos de actos administrativos   </t>
  </si>
  <si>
    <t>Desconocimiento del manual de estilo e imagen institucional.</t>
  </si>
  <si>
    <t>Realizar jornada de inducción del manual de estilo e imagen institucional al personal adscrito a la Secretaría.</t>
  </si>
  <si>
    <t>Jornadas de inducción al personal adscrito a la Secretaría.</t>
  </si>
  <si>
    <t>Acta y/o registro de asistencia a las jornadas de inducción realizadas.</t>
  </si>
  <si>
    <t>No. de Jornadas de inducción realizadas</t>
  </si>
  <si>
    <t>La Oficina de Participación Ciudadana, realizó inducción de sus procesos, dentro del cual se dieron las directrices respectivas del manual de estilo e imagen institucional.</t>
  </si>
  <si>
    <t xml:space="preserve">Conclusión: Se socializó manual de estilo por parte de la oficinade participación ciudadana 
Evidencia: Registros de asistencia   </t>
  </si>
  <si>
    <t>Falta de compromiso en el correcto uso de la imagen institucional.</t>
  </si>
  <si>
    <t>Sensibilizar al personal adscrito a la secretaría en el correcto uso de la imagen institucional.</t>
  </si>
  <si>
    <t>Involucrar a los enlaces de oficinas para que apoyen las sensibilizaciones sobre el correcto uso de la imagen institucional.</t>
  </si>
  <si>
    <t>Relación de sensibilizaciones realizadas.</t>
  </si>
  <si>
    <t>No. De sensibilizaciones realizadas</t>
  </si>
  <si>
    <t>La Oficina de Participación Ciudadana, realizó inducción de sus procesos, y la sensibilización sobre el correcto uso de la imagen institucional.</t>
  </si>
  <si>
    <t>Promocionar con el apoyo de comunicaciones los trámites y otros procedimientos administrativos disponibles en línea y parcialmente en línea para incrementar su uso y fortalecer las estrategias de transparencia.</t>
  </si>
  <si>
    <t>Fortalecer la promoción con el apoyo de comunicaciones, de los trámites y otros procedimientos administrativos disponibles en línea y parcialmente en línea.</t>
  </si>
  <si>
    <t>Promocionar con el apoyo de comunicaciones, los trámites y otros procedimientos administrativos disponibles en línea y parcialmente en línea.</t>
  </si>
  <si>
    <t>Publicaciones en redes y micrositio, promocionando  los trámites y otros procedimientos administrativos disponibles en línea y parcialmente en línea.</t>
  </si>
  <si>
    <t>Publicaciones en redes y consulta en el micrositio.</t>
  </si>
  <si>
    <t>No. de trámites y otros procedimientos administrativos promocionados.</t>
  </si>
  <si>
    <t>Se está a la espera de actualizar todo lo referente a página WEB y SUIT, para hacer la promoción de los mismos.</t>
  </si>
  <si>
    <t xml:space="preserve">Conclusión: Se trabaja en la actualización de todo lo referente a página WEB y SUIT 
Evidencia: Mesas de trabajo   </t>
  </si>
  <si>
    <t>Revisar y/o ajustar los procedimientos asociados a los trámites, teniendo en cuenta los cambios generados en la última vigencia.</t>
  </si>
  <si>
    <t xml:space="preserve">
Falta de control que permita establecer las necesidades de actualizaciones a desarrollar.</t>
  </si>
  <si>
    <t>Identificar los procedimientos asociados a los trámites, que requieran ser ajustados.</t>
  </si>
  <si>
    <t>Revisar cada procedimiento asociado a los trámites para determinar los cambios a realizar y ajustarlos a los cambios generados en la última vigencia.</t>
  </si>
  <si>
    <t>Diagnóstico de procedimientos asociados a los trámites que requieran ser ajustados.</t>
  </si>
  <si>
    <t>No. Diagnóstico realizado</t>
  </si>
  <si>
    <t>Debido a que a la fecha se están actualizando los trámites, no se ha procedido a la actualización de los procedimientos asociados.</t>
  </si>
  <si>
    <t xml:space="preserve">Conclusión: Se trabaja en la actualización de los procedimientos del proceso
Evidencia: Mesas de trabajo   </t>
  </si>
  <si>
    <t>Actualizar todos los procedimientos asociados a los trámites de la dependencia, de acuerdo a la necesidad y según las directrices impartidas en la entidad.</t>
  </si>
  <si>
    <t>100% de los procedimientos asociados a los trámites debidamente actualizados.</t>
  </si>
  <si>
    <t>Procedimientos asociados a los trámites actualizados en la plataforma respectiva.</t>
  </si>
  <si>
    <t xml:space="preserve">No. De procedimientos actualizados / No. De procedimientos a cargo de la dependencia
</t>
  </si>
  <si>
    <t>Verificar en su área el efectivo entrenamiento en puesto de trabajo al personal que ingresa.</t>
  </si>
  <si>
    <t>Fortalecer el proceso de inducción al personal que ingresa a la dependencia.</t>
  </si>
  <si>
    <t>Realizar jornada de inducción al personal que ingresa a la dependencia de acuerdo a lo establecido en la entidad y según disposiciones del jefe inmediato.</t>
  </si>
  <si>
    <t>Jornadas de inducción al personal recién vinculado.</t>
  </si>
  <si>
    <t xml:space="preserve">No. de Jornadas de Inducción Realizadas
</t>
  </si>
  <si>
    <t xml:space="preserve">Conclusión: Se realizó jornada de inducción por parat de la oficina de participacion ciudadana 
Evidencia: registros de asistencia   </t>
  </si>
  <si>
    <t>Publicar la declaración de bienes y rentas y conflicto de interés en el aplicativo establecido por Función Pública, de conformidad con la Ley 2013 de 2019 y el Decreto 830 de 2021.</t>
  </si>
  <si>
    <t>Desconocimiento por parte de los funcionarios, en la actualización de la hoja de vida y la realización de la declaración de bienes y rentas.</t>
  </si>
  <si>
    <t xml:space="preserve">Socializar la Ley 2013 de 2019 y el Decreto 830 de 2021 con los funcionarios. </t>
  </si>
  <si>
    <t>Jornadas de socialización de la Ley 2013 de 2019 y el Decreto 830 de 2021.</t>
  </si>
  <si>
    <t xml:space="preserve">Soportes de socialización Ley 2013 de 2019 y el Decreto 830 de 2021.
</t>
  </si>
  <si>
    <t>No. Socialización Ley 2013 de 2019 y el Decreto 830 de 2021</t>
  </si>
  <si>
    <t>Se llevará a cabo la socialización de la Ley 2013 de 2019 y el Decreto 830 de 2021, el día 25 de julio de 2022.</t>
  </si>
  <si>
    <t>Falta de compromiso por parte de los funcionarios, en la actualización de la hoja de vida y la realización de la declaración de bienes y rentas.</t>
  </si>
  <si>
    <t xml:space="preserve">Sensibilizar al personal en el diligenciamiento de la declaración de bienes y rentas en las fechas establecidas y la actulización de la hoja de vida anualmente. </t>
  </si>
  <si>
    <t>Involucrar a los enlaces de oficinas para que apoyen en el cumplimiento de las actulizaciones de hojas de vidas y de la declaración de bienes y rentas en los tiempos establecidos.</t>
  </si>
  <si>
    <t>Secretaría Distrital de Gobierno</t>
  </si>
  <si>
    <t xml:space="preserve">Yeniffer Villareal </t>
  </si>
  <si>
    <t>Ivan Ojito Castro</t>
  </si>
  <si>
    <t>DEPENDENCIA Y PROCESO: SECRETARÍA DISTRITAL DE OBRAS PÚBLICAS - DISEÑO Y CONTROL DE OBRAS.</t>
  </si>
  <si>
    <t>1. Impulsar acciones para avanzar en los proyectos cuyas metas se encuentran por debajo de lo esperado en el cuatrienio, como son: Mejoramiento de vivienda, Barrios a la Obra-Infraestructura construida, Recuperación integral de la Ciénaga de Mallorquín, Conectividad Isla Salamanca, Recuperación integral de rondas de caños, arroyos y cuerpos de agua.</t>
  </si>
  <si>
    <t>ME: Por la demora en el proceso de contratación y legalización de los contratos de obra e interventoría para iniciar la ejecución de las obras.</t>
  </si>
  <si>
    <t>Impulsar y Documentar  las acciones de mejoramiento necesarias para el avance de los proyectos en los cuales las metas esten por debajo de lo esperado en el cuatrienio, proyectos tales como: Mejoramiento de vivienda, Barrios a la Obra, Recuperación de la Cienaga de Mallorquin, Conectividad Isla de Salamanca, Recuperación integral de rondas de caños, arroyos y cuerpor de agua, Drenaje pluvial efectivo.</t>
  </si>
  <si>
    <t>Despacho, Oficina de Programación y Control de Obras y EMC de la Secretaría de Obras Públicas.</t>
  </si>
  <si>
    <t>Impulsar y Documentar en un 100%  las acciones de mejoramiento necesarias para el avance de los proyectos en los cuales las metas esten por debajo de lo esperado en el cuatrienio.</t>
  </si>
  <si>
    <t>1. Plan de Acción 2022 de la Secretaría. 2. Seguimientos trimestrales del Plan de Acción 2022.                                          3. Informes mensuales de avance gestión supervisor de los proyectos referenciados.</t>
  </si>
  <si>
    <t>No. de Informes realizados / No. de Informes programados.</t>
  </si>
  <si>
    <t>En el primer y segundo seguimiento trimestral de enero a junio 30 de 2022, se realizaron las siguientes actividades:                                                              1.Se elaboró Plan de Acción 2022 de la Secretaría y se envió oprtunamente a la Secrettaría de Planeación antes de enero 30.                                                   2.Se realizó oportunamente el primer y segundo seguimiento trimestral del Plan de Acción 2022 de la dependencia en el aplicativo MiPLAN.                      3.Los funcionarios de apoyo en la supervisión de los contratos de obras, están entregando los informes mensuales de supervisión y de interventoría para su escaneo y digitalización en las carpetas de los contratos de obras.                                                 4.Se realizó y se envió oficio radicado sigob (Quilla-22-052108) en marzo, a las Seccretarías de Hacienda y Planeación, informando y recordando los recursos de los proyectos cuyas metas están por debajo de lo programado en el Plan de Desarrollo.                      5.Se realizaron reuniones del Equipo de Mejoramiento Continuo de la Secretaría en el primer semestre 2022 para tratar los temas en referencia.</t>
  </si>
  <si>
    <t>ME: Porque la emergencia sanitaria por la pandemia del COVID-19 presentada, afectó el cumplimiento de las metas de los proyectos en la Secretaría.</t>
  </si>
  <si>
    <t>Realizar los ajustes necesarios y Adicionar actividades administrativas a los proyectos referenciados anteriormente en el Plan de Acción 2022 de la dependencia, con el fin de aumentar la gestión, seguimiento y avance de los mismos.</t>
  </si>
  <si>
    <t>Realizar los ajustes necesarios y Adicionar actividades administrativas en un 100% a los proyectos referenciados anteriormente en el Plan de Acción 2022 de la Secretaría.</t>
  </si>
  <si>
    <t>1. Plan de Acción 2022 de la Secretaría. 2. Seguimientos trimestrales del Plan de Acción 2022.                                          3. Informes mensuales de avance gestión supervisor de los proyectos referenciados.                                         4. Actas de reuniones del EMC.</t>
  </si>
  <si>
    <t>2. Realizar Declaración de conflicto de intereses por parte del nivel directivo.</t>
  </si>
  <si>
    <t xml:space="preserve">MO: Por la poca cultura institucional en el Distrito para hacer la Declaración de conflicto de intereses por parte del nivel directivo.             </t>
  </si>
  <si>
    <t xml:space="preserve">Apoyar en la elaboración de la  Declaración de conflicto de intereses por parte del nivel directivo de la Dependencia en el aplicativo establecido. </t>
  </si>
  <si>
    <t>Realizar en un 100% la Declaración de conflicto de intereses por parte del nivel directivo de la Secretaría de Obras Públicas en el aplicativo establecido.</t>
  </si>
  <si>
    <t>1. Diligenciamiento del documento y/o formato en el aplicativo SIGEP.                2. Reporte consulta de la Declaración referenciada en el aplicativo SIGEP.</t>
  </si>
  <si>
    <t>No. de directivos con declaración de conflicto de interés actualizada / No. de directivos obligados a presentar declaración de conflicto de interés</t>
  </si>
  <si>
    <t>En el primer y segundo  seguimiento trimestral 2022, este punto se encuentra en proceso. El Gerente Público de la Secretaría está realizando la actividad de la declaración de conflicto de intereses en el aplicativo sigep, debido a la migración del sigep I al sigep II, el tramite está en proceso de ejecución.</t>
  </si>
  <si>
    <t>3. Fortalecer la gestión archivística y actualizar el inventario documental del archivo de gestión de la dependencia</t>
  </si>
  <si>
    <t>MO: Falta de divulgación, sensibilización y capacitación en la entidad del manejo de la gestión archivistica y de la actualización del inventario documental del archivo de gestión.</t>
  </si>
  <si>
    <t>Solicitar a Gestión Documental capacitaciones y más socialización sobre la gestión archivistica en la Secretaría.            Incrementar con la llegada de nuevos funcionarios a la dependencia, la actualización del inventario documental del archivo de gestión.</t>
  </si>
  <si>
    <t>Realizar una (1) reunión  o capacitación trimestral con los funcionarios de la Secretaría responsables de esta labor para fortalecer el tema archivístico.           Actualizar el inventario documental con los nuevos funcionarios llegados a la dependencia.</t>
  </si>
  <si>
    <t>1. Listado de capacitación trimestral.     2. Reporte avance de actualización del inventario documental.</t>
  </si>
  <si>
    <t>No. de capacitación trimestral realizada / No. de capacitación trimestral programada.              No. de Reporte actualización inventario documental presentado trimestralmente / No. de reporte programado.</t>
  </si>
  <si>
    <t>En el primer y segundo seguimiento trimestral de enero a junio 30 de 2022 se realizaron las siguientes actividades:                                                               1.Se solicitó por correo electronico a la oficina de Gestión Documental capacitación sobre el tema para los funcionarios que manejan el archivo en la dependencia.                                                            2.La Oficina de Gestión Documental en el mes de marzo brindo capacitación sobre archivo y tablas de retención a los funcionarios en cargados del tema en la Secretaría.                                                   3.Reporte de los funcionarios encargados del archivo: El área de archivo de la secretaria de Obras públicas, durante el primer semestre de enero a junio del 2022, realizo recopilación de documentos físicos, los cuales han sido escaneados, luego guardados en cajas en su respectivo orden cronológico para ser recibidos por la secretaria de gestión documental, donde se realiza la entrega a Archivo Central.           4. Se han realizado varios requerimientos a la oficina de Gestión Documental por correo electronico, para el retiro de cajas con documentación de archivos que corresponden a archivos desde el año 2009.</t>
  </si>
  <si>
    <t>4. Adecuar el mapa de riesgos de su proceso, de conformidad con la nueva política de administración de riesgos adoptada en la entidad y realizar la evaluación de los controles para definir si es necesario replantear riesgos o fortalecer con nuevos controles.</t>
  </si>
  <si>
    <t>MO: Por la baja cultura institucional en el Distrito para elaborar el Mapa de Riesgos con los seguimientos, monitoreos y controles de los riesgos establecidos.</t>
  </si>
  <si>
    <t>Realizar el Mapa de Riesgos 2022 en la dependencia y hacer  trimestralmente el seguimiento, monitoreo y controles de los riesgos y oportunidades que se presenten en la Secretaría de Obras Públicas.</t>
  </si>
  <si>
    <t>Nombre: Néstor Paternina  Cargo: Profesional Universitario.                     CON EL AVAL DEL EQUIPO DE MEJORAMIENTO CONTINÚO.</t>
  </si>
  <si>
    <t>Realizar  cuatro (4)  Seguimientos trimestrales de los riesgos y oportunidades en la Secretaría.</t>
  </si>
  <si>
    <t>1. Mapa de Riesgos 2022.                      2. Cuatro (4) seguimientos trimestrales de Riesgos.</t>
  </si>
  <si>
    <t>No. de seguimiento trimestral de Riesgos realizado / No. de seguimiento trimestral de Riesgos programado.</t>
  </si>
  <si>
    <t>En el primer y segundo seguimiento trimestral 2022 se han realizado las siguientes actividades:                       1.En enero 2022 por solicitud de la Secretaría de Planeación se actualizó el Mapa de Riesgos 2022 de la Secretaría de Obras Públicas.                              2.La Secretaría de Planeación en marzo 31 y mayo 25 de 2022 realizó capacitaciones a los Agentes de Cambio sobre Politica de Administración de Riesgos en el Distrito, y colocó plazo de abril 22 para la entrega de la Matriz DOFA y la Actualización del Mapa de Riesgos en junio 6.                                                                  3.La secretaría de Obras Públicas en abril 20 envió la información solicitada a Planeación y a la Gerencia de Control Interno y en junio 17 envió el mapa de riesgos 2022 ajustado.</t>
  </si>
  <si>
    <t>5. Definir e impulsar la estrategia de implementación de back up en el equipo que maneja la información de los expedientes de los contratos de obra.</t>
  </si>
  <si>
    <t>ME: Por la baja cultura institucional en la implementación de back up en los equipos que manejan la información confidencial de las oficinas.</t>
  </si>
  <si>
    <t>Implementar el esquema de almacenamiento en la nube en cuenta creada a nombre de la Secretaría de Obras Públicas, para que toda la documentación que sea escaneada automáticamente se almacene en la nube y en el disco duro del computador designado para esta tarea.</t>
  </si>
  <si>
    <t>Nombre: Antonio Cotamo  Cargo: Profesional Universitario.                     CON EL AVAL DEL EQUIPO DE MEJORAMIENTO CONTINÚO.</t>
  </si>
  <si>
    <t>Realizar back up de forma mensual al equipo que maneja la información de los contratos de obra en la Secretaría.</t>
  </si>
  <si>
    <t>1. Once (11) back up al año.</t>
  </si>
  <si>
    <t>No. de back up mensual realizado / No. de back up mensual programado.</t>
  </si>
  <si>
    <t>En el primer y segundo seguimiento trimestral 2022, se han realizado las actividades de back up al computador que maneja la información de los contratos de obra en la Secretaría.</t>
  </si>
  <si>
    <t>6. Incorporar al aplicativo SECOP II la información completa relacionada con la supervisión de los contratos dentro de los tiempos establecidos.</t>
  </si>
  <si>
    <t xml:space="preserve">MO: Por falta de vigilancia o control de la documentacion subida al aplicativo SECOP II por parte de los contratistas. </t>
  </si>
  <si>
    <t>Implementar un listado de chequeo de la documentacion que deben subir los contratistas, de acuerdo al tipo de contrato o convenio, para tener un control de la documentacion que se sube al SECOP II.</t>
  </si>
  <si>
    <t>Realizar el control mensual de la documentacion subida al  aplicativo SECOP II.</t>
  </si>
  <si>
    <t>1. Reporte SECOP II de acuerdo a cada contratista.</t>
  </si>
  <si>
    <t>No. de reporte mensual realizado / No. de reporte mensual programado.</t>
  </si>
  <si>
    <t>En el primer y segundo seguimiento trimestral 2022, se han realizado las actividades de reporte SECOP II de acuerdo con la información de cada contratista, control mensual de la documentación subida al SECOP II.</t>
  </si>
  <si>
    <t xml:space="preserve">7. Realizar en coordinación con la Gerencia TIC la identificación, priorización, publicación y actualización del conjunto de datos abiertos de su dependencia de
acuerdo al plan de apertura de datos. </t>
  </si>
  <si>
    <t>MO: Baja cultura institucional en la entidad para hacer la identificación, priorización, publicación y actualización del conjunto de datos abiertos.</t>
  </si>
  <si>
    <t>Realizar la actualización de los Datos Abiertos de la Secretaría, teniendo en cuenta las indicaciones de la Gerencia TIC.</t>
  </si>
  <si>
    <t>Actualizar semestralmente en un 100% los dos (2) Datos Abiertos de la dependencia</t>
  </si>
  <si>
    <t>1. Reporte semestral.                                                                 2. Correos electrónicos.</t>
  </si>
  <si>
    <t>No. de datos abiertos de la dependencia actualizados / No. de datos abiertos de la dependencia.</t>
  </si>
  <si>
    <t>En el primer y segundo seguimiento trimestral 2022, se han realizado las actividades referenciadas, en coordinación con la Gerencia TICS se actualizaron los Datos Abiertos de la dependencia.</t>
  </si>
  <si>
    <t>8.Suministrar la información requerida por la Gerencia TIC para mantener actualizado el inventario de archivos de tecnología de su dependencia.</t>
  </si>
  <si>
    <t>MA: Porque algunas veces resulta dificil la actualización el inventario TIC en la entidad</t>
  </si>
  <si>
    <t>Proporcionar a la Gerencia TIC, la información del sistema de información y/o inventario TIC utilizado en la Secretaría de Obras Públicas.</t>
  </si>
  <si>
    <t>Proporcionar en un 100% el inventario TIC en la Dependencia.</t>
  </si>
  <si>
    <t>1. Formato suministrado por Gerencia TIC con Inventario diligenciado: Hoja No. 1 PC y Portatiles; Hoja No. 2 Software.</t>
  </si>
  <si>
    <t>1 inventario actualizado</t>
  </si>
  <si>
    <t>En el primer y segundo seguimiento trimestral 2022, en coordinación con la Gerencia TICS se realizó el inventario TICS de la dependencia, en marzo 10 se envió por correo electronico el formato suministrado por Gerencia tics diligenciado con la información del inventario tics de la Secretaría. Actividad realizada al 100%.</t>
  </si>
  <si>
    <r>
      <rPr>
        <b/>
        <sz val="12"/>
        <rFont val="Arial"/>
        <family val="2"/>
      </rPr>
      <t>Conclusiones:</t>
    </r>
    <r>
      <rPr>
        <sz val="12"/>
        <rFont val="Arial"/>
        <family val="2"/>
      </rPr>
      <t xml:space="preserve"> De acuerdo al seguimiento a la gestion realizada, se verifico los avances de las actividades del plan de mejoramiento a la gestion encontrandose, el cumplimento del 100% de acuerdo  la meta trazada.
</t>
    </r>
    <r>
      <rPr>
        <b/>
        <sz val="12"/>
        <rFont val="Arial"/>
        <family val="2"/>
      </rPr>
      <t>Evidencias:</t>
    </r>
    <r>
      <rPr>
        <sz val="12"/>
        <rFont val="Arial"/>
        <family val="2"/>
      </rPr>
      <t xml:space="preserve"> seguimentos realizado durante el año 2022-primer semestre
</t>
    </r>
    <r>
      <rPr>
        <b/>
        <sz val="12"/>
        <rFont val="Arial"/>
        <family val="2"/>
      </rPr>
      <t>Recomendaciones: N/A</t>
    </r>
    <r>
      <rPr>
        <sz val="12"/>
        <rFont val="Arial"/>
        <family val="2"/>
      </rPr>
      <t xml:space="preserve">
</t>
    </r>
  </si>
  <si>
    <t>9.Aplicar las directrices de técnica normativa contenidas en el Decreto 0096 de 2021 para la expedición de actos administrativos proyectados por su dependencia.</t>
  </si>
  <si>
    <t>ME: Los actos administrativos deben contener una unidad de materia y deben ceñirse a las directrices indicadas desde la Secretaría Jurídica Distrital</t>
  </si>
  <si>
    <t>Llevar a cabo con el equipo jurídico de la Secretaría Distrital de Obras Públicas la socialización del decreto No. 096 de 2021</t>
  </si>
  <si>
    <t>Realizar el envío a través del correo electrónico a los funcionarios de la dependencia la metodología que se debe emplear para la elaboración de los actos administrativos</t>
  </si>
  <si>
    <t>1. Dos (2) Correos electrónicos, uno (1) cada semestre recordando las indicaciones impartidas en el Decreto.</t>
  </si>
  <si>
    <t>No. de correo electrónico enviado por semestre con lineamientos Decreto referenciado / No. de corrreo electronico por semestre programado con lineamientos decreto referenciado.</t>
  </si>
  <si>
    <t>En el primer y segundo seguimiento trimestral 2022, se realizó la actividad de enviar correo electronico a los funcionarios y contratistas de la dependencia, socializando para el primer semestre los lineamientos y el Decreto referenciado.</t>
  </si>
  <si>
    <t>10..Realizar uso correcto de la imagen institucional por parte del proceso en los documentos oficiales, prendas de vestir y aplicaciones implementadas en la dependencia.</t>
  </si>
  <si>
    <t>ME: Pocas veces por olvido o desconocimiento de usar correctamente la imagen institucional en la dependencia.</t>
  </si>
  <si>
    <t>Impulsar y Recordar a los funcionarios de la Secretaría el uso correcto de la imagen institucional (Documentos oficiales, prendas de vestir, aplicaciones, etc.) en la Alcaldía Distrital de Barranquilla.</t>
  </si>
  <si>
    <t>Realizar el envío de mensajes alusivos por chats, correos electrónicos a los funcionarios de la dependencia, sobre el correcto uso de la imagen institucional de la entidad.</t>
  </si>
  <si>
    <t>1. Once (11) mensajes alusivos enviados.</t>
  </si>
  <si>
    <t>No. de mensajes alusivos enviados / No. de mensajes alusivos programados.</t>
  </si>
  <si>
    <t>En el primer y segundo seguimiento trimestral 2022, se han enviado mensualmente a funcionarios y contratistas de la dependencia, mensajes alusivos por correo electronico y por chat interno en el primer semestre 2022, socialización uso correcto de la imagen institucional en el Distrito.</t>
  </si>
  <si>
    <t>11. Verificar en su área el efectivo entrenamiento en puesto de trabajo al personal que ingresa.</t>
  </si>
  <si>
    <t>ME: Por falta de inducción o entrenamiento en el puesto de trabajo a los funcionarios que ingresan.</t>
  </si>
  <si>
    <t>Revisar en la Secretaría que se realice el entrenamiento o inducción a los funcionarios que ingresan por la Dependencia responsable.</t>
  </si>
  <si>
    <t>Realizar la revisión semestral que se este cumpliendo el entrenamiento a los funcionarios que ingresan.</t>
  </si>
  <si>
    <t>1. Revisión semestral.</t>
  </si>
  <si>
    <t>No. de revisión semestral realizada / No. de revisión semestral programada.</t>
  </si>
  <si>
    <t>En el primer y segundo seguimiento trimestral 2022, se realizaron actividades de revisión semestral, para el cumplimiento del entrenamiento a los funcionarios que ingresan a la dependencia: Se envió correo electronico a la Secretaría de Talento Humano sobre el tema, Se brindó capacitación en febrero y marzo a los funcionarios que ingresaron recientemente en el puesto de trabajo y Gestión documental les realizó capacitación sobre archivo y tablas de retención. Actividad realizada al 100%.</t>
  </si>
  <si>
    <t>12. Publicar la declaración de bienes y rentas y conflicto de interés en el aplicativo establecido por Función Pública, de conformidad con la Ley 2013 de 2019 y el Decreto 830 de 2021</t>
  </si>
  <si>
    <t xml:space="preserve">MO: Por la poca cultura institucional en el Distrito para realizar la Declaración de bienes y rentas y conflicto de interés en el aplicativo establecido para ello.       </t>
  </si>
  <si>
    <t>Apoyar en la elaboración y publicación de la  Declaración de bienes y rentas y conflicto de interés en el aplicativo establecido para ello, por parte de los funcionarios de la Dependencia que apliquen para este tema.</t>
  </si>
  <si>
    <t>Realizar la publicación en un 100% de la Declaración de bienes y rentas y conflicto de interés de los funcionarios que apliquen en la Secretaría de Obras Públicas en el aplicativo destinado para este fin.</t>
  </si>
  <si>
    <t>1. Diligenciamiento del documento y/o formato en el aplicativo establecido.                2. Reporte consulta de la Declaración referenciada en el aplicativo establecido.</t>
  </si>
  <si>
    <t>No. de funcionarios de la dependencia con presentación de Declaración de bienes y rentas / No. de funcionarios de la dependencia obligados a presentar declaración de bienes y rentas.</t>
  </si>
  <si>
    <t>En el primer y segundo  seguimiento trimestral 2022, este punto se encuentra en proceso. La actividad de la publicación de la declaración de bienes y rentas y conflicto de intereses por parte de los funcionarios y contratistas de la dependencia en el aplicativo sigep II está en proceso de ejecución. Se han enviado correos electronico a los funcionarios y contratistas socializando sobre el tema. Debido a la migración del sigep I al sigep II, el tramite está en proceso de ejecución, los servidores publicos de los entes territoriales el plazo está entre junio 1 y julio 31 de 2022 para su publicación.</t>
  </si>
  <si>
    <t>SECRETARÍA DISTRITAL DE OBRAS PÚBLICAS</t>
  </si>
  <si>
    <t>RAFAEL LAFONT DE SALES - SECRETARIO DE DESPACHO - EMC.</t>
  </si>
  <si>
    <t>DEPENDENCIA Y PROCESO: Secretaría de Planeación / Direccionamiento Estratégico</t>
  </si>
  <si>
    <t>1- Continuar con las acciones y estrategias necesarias para asegurar la respuesta oportuna a las PQRSD en cumplimiento del marco normativo fijado en la Ley 1755 de 2015 que regula el Derecho Fundamental de Petición</t>
  </si>
  <si>
    <t>Atraso en el seguimiento a las PQRS</t>
  </si>
  <si>
    <t>Realizar la socialización de circular o informe mensual con jefes de oficina y funcionarios sobre estado de PQRSD</t>
  </si>
  <si>
    <t>Luis Gelvez
Asesor</t>
  </si>
  <si>
    <t>1 informe o circular mensual</t>
  </si>
  <si>
    <t>Informe o circular enviada por correo electrónico sobre PQRS</t>
  </si>
  <si>
    <t>No. Circulares socializadas</t>
  </si>
  <si>
    <t>En este trimestre se ha socializdo con los funcionarios de la Secretaríade Planeación lo siguiente: 
Circular 005, 007 y 008 correspondiente a los seguimientos de las pqrs y un archivo excel con el resumen de pqrs asignadas a la Secretría y su respectivo avance. Adicionalmente se envió Circular 006 sobre  que da instrucciones sobre los términos a tener en cuenta para la revisión del SIGOB y traslados de peticiones a través de SIGOB.</t>
  </si>
  <si>
    <t>Se evidencia un 96,30 % de cumplimiento de gestion de PQRSD, para el II semestre 2022</t>
  </si>
  <si>
    <t>Falta de personal para seguimiento</t>
  </si>
  <si>
    <t>Adelantar reuniones mensuales entre el Secretario, jefes y funcionarios de la Secretaría de  Planeación</t>
  </si>
  <si>
    <t>1 acta mensual</t>
  </si>
  <si>
    <t>Actas de las reuniones, grabaciones o registros fotográficos</t>
  </si>
  <si>
    <t>Reuniones realizadas / reuniones programadas *100</t>
  </si>
  <si>
    <t>Se realizaron dos reuniones (26 de abril y 21 de junio) para discutir del estado de las prs de cada oficina, avances de los proyectos y en geenral la gestión de la Secretaría de Planeación. Como evidencia se tienen las grabaciones de las reuniones.</t>
  </si>
  <si>
    <t xml:space="preserve">se describe en la meta un acta mensual, y hasta la verificacion del cumplimiento se tienen dos reuniones realizadas, se recomienda </t>
  </si>
  <si>
    <t>2- Establecer las estrategias y acciones necesarias para operacionalizar el Sistema de Gestión de Calidad y dinamizar el Comité Técnico SIGAB según lo establecido en el Decreto No 0289 de 2021 “por el cual se crea el Sistema Integrado de Gestión de la Alcaldía Distrital de Barranquilla” en los artículos 7 y 11.</t>
  </si>
  <si>
    <t xml:space="preserve">Contribuir a la mejora continua </t>
  </si>
  <si>
    <t>Realizar 2 Comité Técnico SIGAB al año</t>
  </si>
  <si>
    <t>2  acta y/o evidencia fotográfica</t>
  </si>
  <si>
    <t>Acta del comité y/o evidencia fotográfica</t>
  </si>
  <si>
    <t>No. Comités realizados</t>
  </si>
  <si>
    <t>El Comité se realizará el 27 de julio, y previo a esto se está organizando una mesa de trabajo en donde se profundicen los temas a aprobar en el Comité.</t>
  </si>
  <si>
    <t xml:space="preserve">Se revisara para el proximo seguimiento semestral (Enero) </t>
  </si>
  <si>
    <t xml:space="preserve">Socializar la información referente al SIGAB con todos los funcionarios (Política, Objetivos, mapa de procesos) </t>
  </si>
  <si>
    <t>Daniela Ramírez
Contratista</t>
  </si>
  <si>
    <t>Información SIGAB socializada</t>
  </si>
  <si>
    <t>Evidencia de la socialización (pantallazos)</t>
  </si>
  <si>
    <t>Información socializada por correo.</t>
  </si>
  <si>
    <t>La Secretaría de Comunicaciones ha difundido a los funcionarios la información por correo de los sistemas de gestión que están implementados y certificados y también de quienes son los responsables de los mismos. Estas piezas han sido revisadas y aprobadas por el equipo de Planeación.</t>
  </si>
  <si>
    <r>
      <t>3- Continuar fortaleciendo las metodologias e instrumentos para la evaluación a los resultados que permita cuantificar los beneficios y efectos positivos (impacto) sobre las comunidades en las dimensiones economica, de bienestar social y la protección ambiental en la ciudad. -</t>
    </r>
    <r>
      <rPr>
        <i/>
        <sz val="12"/>
        <rFont val="Arial"/>
        <family val="2"/>
      </rPr>
      <t xml:space="preserve"> Determinación del impacto de los planes, programas, proyectos monitoreados y evaluados desde la Secretaría Distrital de Planeación. Criterio: Departamento Nacional de Planeación – Presupuesto orientado a resultados</t>
    </r>
  </si>
  <si>
    <t>Fortalecer metodologías e instrumentos para la evaluación a los resultados que permitan cuantificar los impactos positivos de los proyectos</t>
  </si>
  <si>
    <t>Realizar y evaluar proyectos de investigación mensualmente</t>
  </si>
  <si>
    <t xml:space="preserve">Luis Monroy
Asesor </t>
  </si>
  <si>
    <t xml:space="preserve">8 informes de evaluación </t>
  </si>
  <si>
    <t xml:space="preserve">Informe de evaluación </t>
  </si>
  <si>
    <t>No. Proyectos publicados / No. Proyectos evaluados *100</t>
  </si>
  <si>
    <t>Elaboración de Documento DTP: “Evaluación socioeconómica de los proyectos de infraestructura en la ciudad de Barranquilla (2020-2023).
Elaboración de Documento DTP: “Juegos Panamericanos y Parapanamericanos Barranquilla 2027: Una estimación del movimiento económico y el legado esperado”.
Elaboración documento Coyuntura Inversiones para la mejor prestación de servicio de energía eléctrica en el Caribe. 
Elaboración documento nota Proyectos Emblematicos de Cofinanciación con la Nación.</t>
  </si>
  <si>
    <t>Se verifica el cumplimiento de la meta (se revisa publicaciones en pagina web)</t>
  </si>
  <si>
    <t>Realizar la publicación en la página web de las evaluaciones de los proyectos mensualmente</t>
  </si>
  <si>
    <t>8 publicaciones</t>
  </si>
  <si>
    <t>Publicaciones en pag web</t>
  </si>
  <si>
    <t>Los documentos están en revisión y luego de esto se publicarían en la página web institucional (en 3er trimestre).</t>
  </si>
  <si>
    <t>4- Impulsar el avance de las metas que se encuentran por debajo de lo esperado en el cuatrienio</t>
  </si>
  <si>
    <t>Porcentaje de cumplimiento por debajo de lo esperado</t>
  </si>
  <si>
    <t>Adelantar reuniones quincenales con los jefes y asesores de cada oficina para discutir sobre el avance de los proyectos del PDD</t>
  </si>
  <si>
    <t>Jefes de Oficina</t>
  </si>
  <si>
    <t>2 Actas mensuales</t>
  </si>
  <si>
    <t>Acta de las reuniones</t>
  </si>
  <si>
    <t>5- Adecuar el mapa de riesgos de su proceso, de conformidad con la nueva política de administración de riesgos adoptada en la entidad.</t>
  </si>
  <si>
    <t>Fortalecer la gestión del riesgo en la entidad</t>
  </si>
  <si>
    <t>Realizar el mapa de riesgos del proceso para la vigencia 2022 con base en la nueva politica de administracion de riesgos</t>
  </si>
  <si>
    <t>Jose Torres
Profesional Universitario</t>
  </si>
  <si>
    <t>1 mapa de riesgos</t>
  </si>
  <si>
    <t>Mapa de riesgos actualizado de acuerdo a Política de Riesgos</t>
  </si>
  <si>
    <t>Ajustes mapa de riesgos</t>
  </si>
  <si>
    <t>En seguimiento 1</t>
  </si>
  <si>
    <t xml:space="preserve">Se verifica la formulacion de mapa de riesgos de gestion, los cuales se encuentran identificados </t>
  </si>
  <si>
    <t>Realizar cargue de riesgos del proceso a ISOLUCION como prueba</t>
  </si>
  <si>
    <t>Riesgos en Isolucion</t>
  </si>
  <si>
    <t>Mapa de riesgos cargado en ISOLUCION en el módulo de riesgos</t>
  </si>
  <si>
    <t>No. Riesgos cargados en Isolucion</t>
  </si>
  <si>
    <t>Se realizó una solicitud de ajuste a Isolucion Bogotá del parámetro de acciones a tomar. Realizaron el ajuste y ya se visualiza cuando el riesgo residual es medio o alto, la sección de acciones a tomar con unas opciones habilitadas para agregar información.</t>
  </si>
  <si>
    <t>Se verifica el desarrollo del modulo de riesgos en la aplicación isolucion</t>
  </si>
  <si>
    <t>Realizar acompañamiento/ capacitaciones a las distintas dependencias en ISOLUCION</t>
  </si>
  <si>
    <t>Acompañamiento / Capacitaciones realizadas</t>
  </si>
  <si>
    <t>Acta de las capacitaciones y/o registro fotográfico</t>
  </si>
  <si>
    <t>No. De capacitaciones programadas / No. Capacitaciones realizadas</t>
  </si>
  <si>
    <t>Se informó en reunión de selección de agentes de cambio para Comité SIGAB que quien tuviera inquietudes sobre el manejo de ISOLUCION, se brindaban asesorias personalizadas por Luis Fernando Consuegra. Además para el mes de julio se decidieron programar unas asesorias de algunas dependencias.</t>
  </si>
  <si>
    <t xml:space="preserve">6- Realizar en coordinación con la Gerencia TIC la identificación, priorización, publicación y actualización del conjunto de datos abiertos de su dependencia de acuerdo al plan de apertura de datos. </t>
  </si>
  <si>
    <t>Mantener informada a la ciudadanía sobre los indicadores sectoriales de gran relevancia, dejándolos disponibles en la página web de la entidad y en datos abiertos</t>
  </si>
  <si>
    <t>Solicitar información de indicadores a las distintas dependencias</t>
  </si>
  <si>
    <t>Eytel Viñas
Profesional Universitario</t>
  </si>
  <si>
    <t xml:space="preserve">Correos </t>
  </si>
  <si>
    <t>Correos enviados</t>
  </si>
  <si>
    <t>No. de dependencias a las que se solicita información</t>
  </si>
  <si>
    <t>Actividad para 3er trimestre</t>
  </si>
  <si>
    <t>Consolidar la información recibida y enviar al responsable TICS para publicación</t>
  </si>
  <si>
    <t>1 base de datos</t>
  </si>
  <si>
    <t>Base de datos en excel</t>
  </si>
  <si>
    <t>Base de datos enviada.</t>
  </si>
  <si>
    <r>
      <t>7- Suministrar la información requerida por la Gerencia TIC para mantener actualizado el inventario de archivos de tecnología de su dependencia</t>
    </r>
    <r>
      <rPr>
        <b/>
        <sz val="10"/>
        <rFont val="Arial"/>
        <family val="2"/>
      </rPr>
      <t xml:space="preserve"> </t>
    </r>
    <r>
      <rPr>
        <b/>
        <sz val="10"/>
        <color rgb="FFFF0000"/>
        <rFont val="Arial"/>
        <family val="2"/>
      </rPr>
      <t>(ESTA ACCIÓN AÚN NO ESTÁ IMPLEMENTADA POR LA SECRETARÍA RESPONSABLE-GESTION DOCUMENTAL/TICS)</t>
    </r>
  </si>
  <si>
    <t xml:space="preserve">Mantener actualizado el archivo de tecnología </t>
  </si>
  <si>
    <t>Se recomiendaverificar con la Gerencia de la TICS</t>
  </si>
  <si>
    <t>8- Aplicar las directrices de técnica normativa contenidas en el Decreto 0096 de 2021 para la expedición de actos administrativos proyectados por su dependencia.</t>
  </si>
  <si>
    <t>Cumplir con los requisitos legales</t>
  </si>
  <si>
    <t xml:space="preserve">Verificar el cumplimiento del Decreto 0096 de 2021, una vez los actos administrativos llegan a Despacho y los que se generen en esta dependencia </t>
  </si>
  <si>
    <t xml:space="preserve">Abogados Oficinas </t>
  </si>
  <si>
    <t>Actas de reunion / evidencia fotográfica</t>
  </si>
  <si>
    <t>Acta de la reunión y/o revidencia fotográfica</t>
  </si>
  <si>
    <t>En este trimestre se firmaron 281 actos administrativos, previamente revisados verificando que estuvieran acorde al  Decreto 0096 de 2021.</t>
  </si>
  <si>
    <t xml:space="preserve">Se verifica el cumplimiento de la meta, teniendo en cuenta que se verifica I semestre </t>
  </si>
  <si>
    <t xml:space="preserve">Revisiones periodicas de autoevaluación y retroalimentación en la proyección de actos administrativos </t>
  </si>
  <si>
    <t>Luis Solano
Abogado</t>
  </si>
  <si>
    <t>Actos administrativos</t>
  </si>
  <si>
    <t>Acto administrativo aprobado</t>
  </si>
  <si>
    <t>Actos administrativos aprobados / actos administrativos generados</t>
  </si>
  <si>
    <t>Se han realizado las revisiones de acuerdo a la necesidad, mediante herramientas como Control de Cambios, comentarios y ajustes de documentos de texto, para que los proyectos cumplan con unos presupuestos básicos de argumentación jurídica.</t>
  </si>
  <si>
    <t>9- Realizar uso correcto de la imagen institucional por parte del proceso en los documentos oficiales, prendas de vestir y aplicaciones implementadas en la dependencia</t>
  </si>
  <si>
    <t>Uso de imagen institucional incorrecta</t>
  </si>
  <si>
    <t>Verificar el correcto uso de la imagen institucional en los formatos, procedimientos y documentos libres del proceso publicados en ISOLUCION</t>
  </si>
  <si>
    <t>Daniela Ramirez
Contratista</t>
  </si>
  <si>
    <t xml:space="preserve">45 documentos revisados </t>
  </si>
  <si>
    <t>Documentos del proceso con la imagen institucional correcta</t>
  </si>
  <si>
    <t>No. total de documentos del proceso en Isolucion / No. de documentos con la imagen institucional correcta *100</t>
  </si>
  <si>
    <t>De 45 documentos en Isolucion del proceso de Direccionamiento Estratégico, 13 están pendientes por actualizar, entre formatos y documentos libres. Se excluyen los procedimientos, que se encuentran revisados y no hay ajustes de ellos.</t>
  </si>
  <si>
    <t xml:space="preserve">Se verifica el cumpliemiento de la meta, y se deja como observacion la revision de los documentos que tienen como estado Borrador. </t>
  </si>
  <si>
    <t>Verificar el correcto uso de la imagen institucional en las aplicaciones implementadas en la dependencia</t>
  </si>
  <si>
    <t>Oscar Abril
Asesor</t>
  </si>
  <si>
    <t>4 aplicaciones con imagen institucional correcta</t>
  </si>
  <si>
    <t>Pantallazo de aplicaciones con imagen institucional correcta</t>
  </si>
  <si>
    <t>No. de aplicaciones de la dependencia / No. de aplicaciones con la imagen institucional correcta</t>
  </si>
  <si>
    <t>Imagen institucional actualizada en las plataformas y aplicativos de la Secretaría.</t>
  </si>
  <si>
    <t>10- Promocionar con el apoyo de comunicaciones los trámites y otros procedimientos administrativos disponibles en línea y parcialmente en línea para incrementar su uso y fortalecer las estrategias de transparencia.</t>
  </si>
  <si>
    <t>Fomentar las estrategias de transparencia</t>
  </si>
  <si>
    <t>Contar con un canal de comunicación con la oficina de Comunicaciones para atender las inquitudes de la ciudadanía sobre trámites SISBEN</t>
  </si>
  <si>
    <t>Sandra Villalba
Asesora de Comunicaciones Oficina de Sisben</t>
  </si>
  <si>
    <t>Canal de comunicación establecido</t>
  </si>
  <si>
    <t>Pantallazos de lo referente a la Oficina de Sisben que se atiende en el canal de comunicaciones</t>
  </si>
  <si>
    <t>No. de canales de comunicación establecidos</t>
  </si>
  <si>
    <t xml:space="preserve">Contamos con el canal de comunicaciones entre la oficina de Sisbén y comunicación, por el cual se realizan las publicaciones de las actividades que se realizan en las redes sociales y en la página web. </t>
  </si>
  <si>
    <t>Realizar la publicación en las redes de información referente a Sisbén</t>
  </si>
  <si>
    <t>12 publicaciones</t>
  </si>
  <si>
    <t>Una publicación mensual</t>
  </si>
  <si>
    <t>No. de publicaciones en la pag web</t>
  </si>
  <si>
    <t xml:space="preserve">Se realizaron las publicaciones mensuales del Sisbén en los meses de abril, mayo y junio </t>
  </si>
  <si>
    <t>Se verifica el cumplimiento de la meta acorde al I semestre</t>
  </si>
  <si>
    <t>Elaborar y socializar infografías (flyers) sobre información Sisben en los puntos de atención</t>
  </si>
  <si>
    <t>Flyers generados mensualmente</t>
  </si>
  <si>
    <t>Flyers con información Sisbén</t>
  </si>
  <si>
    <t>No. de flyers elaborados</t>
  </si>
  <si>
    <t xml:space="preserve">Contamos con flyers los cuales se siguen distribuyendo en punto de atención y las actividades realizadas. </t>
  </si>
  <si>
    <t>Brindar atención a los usuarios a través de ALBA sobre solicitud de trámites Sisbén</t>
  </si>
  <si>
    <t>Diana De Vega
Asesora</t>
  </si>
  <si>
    <t xml:space="preserve"> Información Sisbén incluida en ALBA</t>
  </si>
  <si>
    <t>Pantallazos de información Sisbén incluida en ALBA</t>
  </si>
  <si>
    <t>Informacion de Sisbén incluida en ALBA</t>
  </si>
  <si>
    <t>A traves de la plataforma Alba los ciudadanos pueden solicitar información esencial sobre todos los trámites y servicios pertinentes de la oficina de Sisben, adicional pueden solicitar citar para realizar sus trámites personalmente en el punto de atención o resolver inquietudes. Se tienen como evidencia los pantallazos.</t>
  </si>
  <si>
    <t>11- Revisar y/o ajustar los procedimientos asociados a los trámites, teniendo en cuenta los cambios generados en la última vigencia</t>
  </si>
  <si>
    <t>Cambios según directrices DNP</t>
  </si>
  <si>
    <t>Actualizar, aprobar y divulgar los procedimientos de acuerdo con las directrices establecidas por DNP</t>
  </si>
  <si>
    <t>Diana De Vega y personal de apoyo</t>
  </si>
  <si>
    <t>Total de procedimientos de trámites revisados</t>
  </si>
  <si>
    <t>Procedimientos de trámites revisados y/o ajustados</t>
  </si>
  <si>
    <t>No. de procedimientos revisados / No. Total de procedimientos *100</t>
  </si>
  <si>
    <t xml:space="preserve"> La oficina de Sisbén en miras de prestar un mejor servicio, se unió a otras Secretarias de la Alcaldía de Barranquilla, para implementar nuevos programas, con el propósito que más personas puedan acceder a la base de datos del Sisben IV, de esta forma se crearon nueva estrategia para una gestión optima. Se encuentran en revisión 3 procedimientos.</t>
  </si>
  <si>
    <t>Revisar el procedimiento de los trámites OPT de acuerdo con los cambios normativos</t>
  </si>
  <si>
    <t>Angie Montes</t>
  </si>
  <si>
    <t>7 procedimientos revisados</t>
  </si>
  <si>
    <t>Los trámites de OPT se encuentran actualizados en Isolucion</t>
  </si>
  <si>
    <t>12- Elaborar las tablas de retención documental del sistema integrado de gestión, con el apoyo de la oficina de gestión documental</t>
  </si>
  <si>
    <t>Facilitar el acceso y manejo de la información</t>
  </si>
  <si>
    <t>Mantener actualizado el archivo de la dependencia aplicando las tablas de retención documental</t>
  </si>
  <si>
    <t>Jackeline Guevara
Secretaria Ejecutiva</t>
  </si>
  <si>
    <t>Archivo actualizado</t>
  </si>
  <si>
    <t>Se está realizando el inventario de la información digital. En vista de que la responsable del archivo físico y digital ya no hace parte de la Secretaría, quienes se harán cargo del tema, se encuentran realizando un diagnostico del archivo digital.</t>
  </si>
  <si>
    <t>13- Verificar en su área el efectivo entrenamiento en puesto de trabajo al personal que ingresa</t>
  </si>
  <si>
    <t>Facilitar la adaptación del nuevo personal y fomentar el rapido aprendizaje de sus funciones</t>
  </si>
  <si>
    <t>Comprobar que el personal nuevo haya realizado inducción según sus funciones.</t>
  </si>
  <si>
    <t>No. total de funcionarios nuevos que realizan inducción</t>
  </si>
  <si>
    <t>Inducción realizada por parte de nuevos funcionarios</t>
  </si>
  <si>
    <t>No. De funcionarios que realizaron inducción / No. total de funcionarios nuevos *100</t>
  </si>
  <si>
    <t>Se está acordando con Gestión Humana de hacer la socialización del acta de entrega del puesto de trabajo con el nivel directivo.</t>
  </si>
  <si>
    <t xml:space="preserve">se recomienda verificar las observaciones de la dependecia; la meta es sobre induccion de puestos de trabajo. </t>
  </si>
  <si>
    <t>14- Publicar la declaración de bienes y rentas y conflicto de interés en el aplicativo establecido por Función Pública, de conformidad con la Ley 2013 de 2019 y el Decreto 830 de 2021</t>
  </si>
  <si>
    <t>Motivar al personal a cumplir con la declaración de bienes y rentas en  el plazo establecido</t>
  </si>
  <si>
    <t>Socializar circular remitida por Gestion Humana anualmente</t>
  </si>
  <si>
    <t>Nijireb Cortes
Técnico operativo</t>
  </si>
  <si>
    <t xml:space="preserve">1 circular enviada </t>
  </si>
  <si>
    <t>Circular remitida por GH y correos de socialización</t>
  </si>
  <si>
    <t>No. de circulares enviadas.</t>
  </si>
  <si>
    <t>Se realiza en el 3er trimtesre</t>
  </si>
  <si>
    <t>15- Incorporar al aplicativo SECOP II la información completa relacionada con la supervisión de los contratos dentro de los tiempos establecidos</t>
  </si>
  <si>
    <t>Comprobar el cumplimiento de las obligaciones contractuales del personal a cargo</t>
  </si>
  <si>
    <t xml:space="preserve">Verificar por parte de los supervisores de contrato, la información subida en el SECOP para su respectiva aprobación </t>
  </si>
  <si>
    <t>Supervisores de conC18:D37trato</t>
  </si>
  <si>
    <t>Información subida a SECOP mensualmente aprobada</t>
  </si>
  <si>
    <t>Información subida en SECOP por contratistas, aprobada por supervisor de contrato</t>
  </si>
  <si>
    <t>Información aprobada</t>
  </si>
  <si>
    <t>Esta actividad se realiza permanentemente previo a la radicaicon de las cuentas de cobro de los contratistas, por los supervisores en cada dependencia.</t>
  </si>
  <si>
    <t>Secretaría de Planeación</t>
  </si>
  <si>
    <t>Karina Cuello Rodriguez</t>
  </si>
  <si>
    <t>DEPENDENCIA Y PROCESO: SECRETARIA PRIVADA</t>
  </si>
  <si>
    <t xml:space="preserve">Diseñar e implementar desde el nivel directivo actividades lúdicas y pedagógicas tendientes a la promoción y apropiación del Código de Integridad en la dependencia </t>
  </si>
  <si>
    <t>desarrollar temas concernientes  del codigo de etica al interior de la secretaria</t>
  </si>
  <si>
    <t xml:space="preserve">socializar , mediante actividades la gestion eticadurante el año según las directrices que desarrollara el lider de gestion etica, desarrollando los  preceptos del codigo de etica </t>
  </si>
  <si>
    <t>NAYIBE GARCIA -Profesional Especializado.</t>
  </si>
  <si>
    <t>Desarrollar Actividades de gestion etica 100% haciendo reujniones de teletrabajo o presencial de acuerdo ald esarrollo de las actividades COVIC -19</t>
  </si>
  <si>
    <t xml:space="preserve">1. Actas de reuniones o actividades realizadas.                                                                      2. Seguimiento trimestral Plan de Acción 2021 Gestión Administrativa parte ética                                                   3. Evidencias fotograficas o videos </t>
  </si>
  <si>
    <t>Numero de actividades realizadas de Gestion Etica/Numero de actividades programadas de Gestion Etica</t>
  </si>
  <si>
    <t>Se realizaron reuniones correspondiente al primer semester,   utilizando plataforma Teams o presencial para las diferentes reuniones de planecion, seguimos en   pandemia COVIC 19 , se efectauaron reuniones haciendo enfasis en los criterios de la  integridad, se realizandose  jornadas con los funcionarios de la Alcaldia y de  capacitacion de la Funcion Publica.</t>
  </si>
  <si>
    <t xml:space="preserve">Se evidencia cumplimiento de las actividades. </t>
  </si>
  <si>
    <t>Socializar al interior del proceso la información relacionada con el SGC (Sistema de Gestión de Calidad), SGA (Sistema de Gestión Ambiental), implementados en la Entidad</t>
  </si>
  <si>
    <t xml:space="preserve">Implementacion de las normas del SGA, acorde a LA Gerencia  de control interno , </t>
  </si>
  <si>
    <t>Disposicion de residuos según la RESOLUCION 2181DE 2019</t>
  </si>
  <si>
    <t>LAUIRA CUEVA - PROFESIONAL UNIVERSITARIO</t>
  </si>
  <si>
    <t>Desarrollar Actividades de gestion Ambiental 100% haciendo reuniones de teletrabajo o presencial de acuerdo a las disposicones de pandemia Covic 19</t>
  </si>
  <si>
    <t>1. Actas de reuniones o actividades realizadas.                                                                                                                       2. Evidencias fotograficas  o videos                            3.  Lista de Asistentes a la actividad</t>
  </si>
  <si>
    <t xml:space="preserve">Numero de actividades realizadas para socializacion/Numero de actividades programadas de socializacion </t>
  </si>
  <si>
    <t>Reunion  utilizando plataforma Teams o presencial acorde el avance de la pandemia COVIC 19- se encuentran evidencias de las reuniones y fotografia de los eventos,  se fectupo jornada en la semana de integridad.</t>
  </si>
  <si>
    <t>Realizar seguimiento, monitoreo y control de los riesgos y oportunidades, acorde con la Política de Administración de Riesgos de la Entidad y las directrices del DAFP</t>
  </si>
  <si>
    <t>Porque es necesario mantener los riesgos del proceso controlados.</t>
  </si>
  <si>
    <t>Hacer seguimiento cada tres meses a los controles establecidos para los riesgos.</t>
  </si>
  <si>
    <t xml:space="preserve">BLAS CEPEDA- Asesor </t>
  </si>
  <si>
    <t xml:space="preserve"> Desarrollar al 100% las actividades definidas para el control de Riesgos)</t>
  </si>
  <si>
    <t>Cuadro de seguimiento trimestral de Riesgos</t>
  </si>
  <si>
    <t>Numero de seguimientos de riesgos realizadas/Numero de seguimientos de riesgos programada</t>
  </si>
  <si>
    <t>Sentido de pertenencia  por su entidad donde se labora,  se recalca  riesgos de tener cuidado con los coreos maliciosos.</t>
  </si>
  <si>
    <t xml:space="preserve">Realizar periódicamente ejercicios de autocontrol en el proceso, efectuando análisis de causas e implementando acciones de mejora y reportando trimestralmente a la Gerencia de Control Interno de Gestión la formulación y seguimiento de las acciones implementadas. </t>
  </si>
  <si>
    <t xml:space="preserve">Fomentar el autocontrol en su área, efectuando análisis de causas e implementación de acciones trimestralmente por el no cumplimiento de las metas del plan de acción y por los seguimientos a pqrsd y riesgos </t>
  </si>
  <si>
    <t>Fomentar el autocontrol a traves de actividades que faciliten el levantamiento de acciones de mejora.</t>
  </si>
  <si>
    <t>Todos Funcionarios  de la Secretaria Privada</t>
  </si>
  <si>
    <t xml:space="preserve">Socializar al 100% ejercicios de autocontrol </t>
  </si>
  <si>
    <t>1. Informe de acciones de mejora</t>
  </si>
  <si>
    <t>Numero de acciones realizadas para el autocontrol /Numero de acciones programada para el autocontrol</t>
  </si>
  <si>
    <t>capacitacion virtual por parte de los funcionarios de control interno.</t>
  </si>
  <si>
    <t>Efectuar las evaluaciones de desempeño laboral en los aplicativos dispuestos por la Entidad y en los tiempos establecidos para tal fin.  Se hará dos veces en el periodo establecido</t>
  </si>
  <si>
    <t>Las evaluciones de desempeño laboral  se vienen realizando en el aplicativo G+ desde el año 2019.</t>
  </si>
  <si>
    <t xml:space="preserve">Diligenciar de manera oportuna y en los tiempos establecidos por la Secretaria de Gestion Humana los formatos de desempeño laboral semestralmente. </t>
  </si>
  <si>
    <t>BLAS CEPEDA  -Asesor</t>
  </si>
  <si>
    <t>100% de los funcionarios evaluados en el aplicativo G+</t>
  </si>
  <si>
    <t>1.Formatos de Evaluacion de desempeño laboral. (2 semestres)                                                    2.Registro de Calificacion en la aplicacion G+</t>
  </si>
  <si>
    <t xml:space="preserve">Número de Concertaciones de funcionarios realizadas / Número de Concertaciones de funcionarios programadas. </t>
  </si>
  <si>
    <t xml:space="preserve">Se efectua la evaluacion del desempeño </t>
  </si>
  <si>
    <t>Mantener actualizada la información del SGC en el aplicativo ISOLUCION y ajustar los formatos con la nueva imagen institucional</t>
  </si>
  <si>
    <t xml:space="preserve">Ingresar al isolucion  las actividades que se desarrolen en la secretaria </t>
  </si>
  <si>
    <t>solicitar apoyo para la aplicación</t>
  </si>
  <si>
    <t>TATIANA SALAMANCA TECNICO</t>
  </si>
  <si>
    <t>Aplicativo ISOLUCION</t>
  </si>
  <si>
    <t>Solicitud de Capacitacion a la herranienta Isolucion</t>
  </si>
  <si>
    <t>Como la sec privada es  de tramite, se da tramite a  la correspondencia del Despacho del Alcalde.</t>
  </si>
  <si>
    <t xml:space="preserve">Apropiar e implementar en su área las estrategias definidas por gestión documental para avanzar proceso de organización de archivos electrónicos </t>
  </si>
  <si>
    <t>se hace la solicitud de las TRD del personal de la oficina capacitacion por Sigob en organización de archivos digitales</t>
  </si>
  <si>
    <t>Archivos electronicos, Se hace la solicitud de las TRD del personal de la oficina  en la organización de archivos digitales</t>
  </si>
  <si>
    <t>LAURA CUEVA  Profesional especializado</t>
  </si>
  <si>
    <t xml:space="preserve">Capacitacion de la herramienta SIGOB del 100% de los funcionarios </t>
  </si>
  <si>
    <t xml:space="preserve">1. Actas de reuniones                                                         2. Lista de asistentes                                             3. Evidencias fotograficas o videos </t>
  </si>
  <si>
    <t>Numero de funcionarios capacitados/Numero de funcionarios programados para capacitacion</t>
  </si>
  <si>
    <t xml:space="preserve">Envian a la oficina de control interno  los  informes correspondientuno de los funcionarios  </t>
  </si>
  <si>
    <t>Implementar estrategias para mejorar el nivel de cumplimiento en la respuesta de las PQRSD recibidas por la dependencia. Mejorar el tiempo de respuesta de los PQRSD</t>
  </si>
  <si>
    <t>Realizar análisis y evaluación de los resultados de cumplimiento en oportunidad de respuesta a PQRSD en su área y enviar mensualmente a la Gerencia de Control Interno de Gestión la formulación y seguimiento.</t>
  </si>
  <si>
    <t>Seguir fortaleciendo el cumplimiento de respuestas de PQRSD con respecto al año anterior en un 100%</t>
  </si>
  <si>
    <t xml:space="preserve">Cumplir al 100% con la gestión de las PQRSD entregando respuestas oportunas y de calidad.                                      </t>
  </si>
  <si>
    <t xml:space="preserve"> 1. Informes correspondientes al análisis de cumplimiento de términos de respuestas a PQRS de los meses de enero a diciembre</t>
  </si>
  <si>
    <t xml:space="preserve"> Numero de PQRSD respondidas oportunamente / Numero de  PQRSD radicadas en la dependencia.        </t>
  </si>
  <si>
    <t>se hace los seguimeintos a los PQRSD por parte  del despacho, tenidendo una efec tividad del 95% en el traslado de la correspondnecia entregada y enviada</t>
  </si>
  <si>
    <t>Se evidencia cumplimiento de las actividades. % de cumpliemiento 81,82</t>
  </si>
  <si>
    <t>DEPENDENCIA Y PROCESO: SECRETARIA DE SALUD DISTRITAL</t>
  </si>
  <si>
    <r>
      <t xml:space="preserve">FÓRMULA INDICADOR DE </t>
    </r>
    <r>
      <rPr>
        <b/>
        <sz val="11"/>
        <rFont val="Arial"/>
        <family val="2"/>
      </rPr>
      <t>CUMPLIMIENTO</t>
    </r>
  </si>
  <si>
    <t>1. Hacer seguimiento a las metas del PDD salud que tienen un cumplimiento atrasado de acuerdo al semáforo del cuatrienio.</t>
  </si>
  <si>
    <t>Se encontraron en la matriz de seguimiento al Plan de Desarrollo, 10 metas semaforizadas en rojo, producto de un error en la medición, debido a que no se ajustaban a lo programado en el Plan Indicativo</t>
  </si>
  <si>
    <t>Ajustar la fórmula de medición de avance de las metas del Plan de Desarrollo con la programación del plan indicativo para su respectivo control y seguimiento.</t>
  </si>
  <si>
    <t>Gestión Estratégica</t>
  </si>
  <si>
    <t>Matriz de seguimiento ajusta en el 100% de las metas programadas con el Plan Indicativo para el 2022</t>
  </si>
  <si>
    <t>Matriz de seguimiento ajustada a las  metas PDD 2022 ajustada</t>
  </si>
  <si>
    <t>Número de metas ajustadas al Plan Indicativo/ Total de metas programadas en la vigencia 2022</t>
  </si>
  <si>
    <t>Se verificó en la matriz de seguimiento del Plan de Desarrollo, se revisaron las fórmulas para establecer el avance de la meta de producto del Plan de Desarrollo, se ajustó para que fuera acorde con el plan indicativo, resultando que 8 de las 10 metas identificadas como retrasadas en la vigencia 2021, cumplían con el avance programado</t>
  </si>
  <si>
    <t>Conclusión: Se ajustó la fórmula de medición de avance de las metas del Plan de Desarrollo con la programación del plan indicativo para su respectivo control y seguimiento.
Evidencia: Matriz de seguimiento plan indicativo</t>
  </si>
  <si>
    <t>No se logró la meta programada del 78% para el 2021, alcanzando al cierre de la vigencia el 75% de cobertura de vacunación antirrábica</t>
  </si>
  <si>
    <t>Gestionar oportunamente el suministro de insumos y materiales necesario para el desarrollo normal de las actividades programadas</t>
  </si>
  <si>
    <t>Jefe de Salud Pública</t>
  </si>
  <si>
    <t>Lograr el cumplimiento del 79% de la meta programada para la vigencia 2022</t>
  </si>
  <si>
    <t>Informe de gestión del programa de zoonosis</t>
  </si>
  <si>
    <t>Cobertura de vacunación logrado / Cobertura de vacunación programado</t>
  </si>
  <si>
    <t>Se ha desarrollado la actividad de vacunación con los insumos necesarios y adecuados para su cumplimiento.</t>
  </si>
  <si>
    <t>Conclusión: Se gestionó los insumos para desarrollar el plan de vacunación antirábica  
Evidencia: Informe de gestión del programa de zoonosis</t>
  </si>
  <si>
    <t>Implementar la vacunación Antirrábica a través de estrategia de barrido casa a casa, punto fijo, vacunación compartida con establecimientos veterinarios y/o asociaciones organizadas en la atención de perros y gatos</t>
  </si>
  <si>
    <t>Se ha desarollado la actividad de vacunacion mediante la metodología barrido casa a casa, atención a requerimientos de la comunidad y vacunación compartida con los establecimientos veterinarios, lo que nos ha permitido el cumplimiento de la meta propuesta para este periodo.</t>
  </si>
  <si>
    <t>Conclusión: Se ha ejecutado el plan de vacunación antirábica mediante metodología barrido casa a casa  
Evidencia: Informe de gestión del programa de zoonosis</t>
  </si>
  <si>
    <t>Realizar campañas de vacunación antirrábica en las cinco (5) localidades del Distrito</t>
  </si>
  <si>
    <t>Se ha trabajado en las jornadas de vacunación al parque en distintas localidades como son Suroriente, Suroccidente y Riomar.</t>
  </si>
  <si>
    <t>Conclusión: Se ha ejecutado el plan de vacunación antirábica al parque   
Evidencia: Informe de gestión del programa de zoonosis</t>
  </si>
  <si>
    <t>La entrega de las ayudas técnicas para personas priorizadas con discapacidad para la vigencia 2021 no se cumplió, debido a que los recursos programados no se ejecutaron por falta de gestión administrativa para el proceso de adquisición de las ayudas técnicas</t>
  </si>
  <si>
    <t>Asignar los recursos necesarios para ejecución del proyecto en la vigencia y llevar a cabo el control en la ejecución de las actividades programadas</t>
  </si>
  <si>
    <t>Secretario de Despacho</t>
  </si>
  <si>
    <t>Lograr el 100% del cumplimiento de la meta establecida para la entrega de las ayudas técnicas</t>
  </si>
  <si>
    <t>Informe de ejecución del proyecto</t>
  </si>
  <si>
    <t>Número de ayudas técnicas entregadas / Total Programado</t>
  </si>
  <si>
    <t>Esta actividad se tiene programada para el tercer trimestre, la cual fue adjudicada a un proveedor local, se puede consultar el proceso en https://community.secop.gov.co/Public/App/AnnualPurchasingPlanEditPublic/View?id=171991Para la vigencia de 2022 se ha realizado la identificación de 100 beneficiarios en condición de discapacidad motriz para ser beneficiarios de las ayudas técnicas que se entregarán en el 3er trimestre del presente año; A través del proceso de contratación IMC-015-2022 registrado en el SECOP II, se avanzó en la compra de los elementos de ayudas técnicas para 100 beneficiarios en el 2022</t>
  </si>
  <si>
    <t>Conclusión: Se adquirieron las ayudas técnicas para 100 perosnas con discapacidad
Evidencia: Informes de supervisión del contrato IMC-015-2022</t>
  </si>
  <si>
    <t>2. Continuar con el seguimiento a los derechos de peticiòn que estan generando acciones de tutela, realizar analisis y proponer acciòn de mejora.</t>
  </si>
  <si>
    <t xml:space="preserve">Fortalecer las acciones de  Inspección y Vigilancia realizadas por la Secretaria Distrital de Salud a las Empresas Administradoras de Planes de Beneficios (EAPB), relacionadas con las acciones de tutela presentadas en contra de las aseguradoras por inconformidades de los afiliados en la prestación de servicios de salud. </t>
  </si>
  <si>
    <t xml:space="preserve">Realizar acciones de IV a las EAPB, según el motivo o causa  de la Tutela que limiten el acceso efectivo y con calidad  a los servcios de salud.
</t>
  </si>
  <si>
    <t xml:space="preserve">Jefe de Aseguramiento </t>
  </si>
  <si>
    <t>Realizar el 100% de acciones de IV frente a tutelas relacionadas a barreras de acceso al aseguramiento.</t>
  </si>
  <si>
    <t>Informes de seguimiento</t>
  </si>
  <si>
    <t>Número de acciones de IV a las EAPB realizadas en el 2022/ Número de tutelas Referidas con barreras de acceso al aseguramiento en el 2022</t>
  </si>
  <si>
    <t xml:space="preserve">Desde esta oficina se está realizando los seguimientos a los fallos de Tutela de la vigencia 2022 donde se vincula a la Secretaria Distrital de Salud para que conozca de los hechos que expone el accionante, fallos que son remitidos desde el área jurídica de tutelas de la SDS; efectuando así requerimientos a las EAPB ante las posibles barreras de acceso a los servicios de Salud del afiliado de la EPS.
Se realizo auditorías a las EAPB bajo la aplicación de la herramienta de guía GAUDI de la SNS bajo el criterio auditar de fallos de tutela en contra de las EPAB por PBS; fue posible así efectuar acciones de seguimiento sobre los consolidados de las Tutelas de la vigencia 2021, remitidos por área jurídica para seguimiento a PLM. Se señala que solo se realizó seguimiento a los fallos de tutelas por tecnologías en salud incluidas en el plan de beneficios, aun así permitió realizar retroalimentación con las EPS de las obligaciones que tienen para garantizar a sus afiliados el acceso efectivo a las tecnologías en salud para el cumplimiento de sus necesidades y finalidad del servicio de ese afiliado a través de su red de prestadores, para que no lleguen a accionar y poder minimizar el impacto sobre esta recomendación de los fallos de Tutelas en contra de las EPS.
</t>
  </si>
  <si>
    <t>Conclusión: Se realizó seguimiento al 100% de acciones de IV frente a tutelas relacionadas a barreras de acceso al aseguramiento.
Evidencia: Informes de seguimiento</t>
  </si>
  <si>
    <t>Mantener las acciones del aseguramiento según el nuevo contexto normativo del Estatuto Temporal de Proteccion para Migrantes Venezolano y con ello que las población que se encuentre regularizada en Barranquilla accedan al Plan de Beneficios en Salud (PBS), minimizando con ello poblaciones no atendidas por situacion de status migratorio.</t>
  </si>
  <si>
    <t xml:space="preserve">Dar continuidad al modelo de aseguramiento en salud para la poblacion migrante que involucra los diferentes actores y sectores que tienen población objeto al migrante venezolano de acuerdo al plan de trabajo dirigido a esta población.
Continuar con el fortalecimiento de acciones del aseguramiento dirigidas al nuevo contexto del Estatuto de Protección de Migrantes </t>
  </si>
  <si>
    <t xml:space="preserve">Lograr afiliación del 100% de la población Captada </t>
  </si>
  <si>
    <t>Informes seguimiento de acciones y cobertura del aseguramiento al Plan de Trabajo dirigido a migrantes.</t>
  </si>
  <si>
    <t>Total población migrante afiliada 2022/ No de población captada con PPT en el 2022</t>
  </si>
  <si>
    <t>La entidad en el proceso del aseguramiento a migrante estableció una estrategia de afiliación con un modelo que contempla diferentes modalidades para afiliación que ha permitido afiliaciones masivas y un gran nivel de eficacia a nivel nacional, siendo entre las ciudades capitales la de mayor cobertura.
Se han realizado 20 actividades en barrios y puntos estratégicos para la afiliación y se articular 3 puntos estratégicos en la ciudad que ha permitido con ello asegurar al migrante que recibe el PPT minimizando con ello efectos en el acceso a los servicios de salud.  Además, una coordinación entre el prestador MIRED, migración, y el CILM para los casos puntuales de atención en salud de urgencia vital que aún no hayan surtido el proceso de regularización que permita su atención.</t>
  </si>
  <si>
    <t>Conclusión: Se han realizado 20 actividades en barrios y puntos estratégicos para la afiliación de población migrante 
Evidencia: Informes de seguimiento</t>
  </si>
  <si>
    <t>Mejorar la coordinación interinstitucional para la atención integral en salud de la población migrante irregular en el Distrito de Barranquilla y de la población proveniente de otros municipios, que presentan tutelas como mecanismo de defensa de sus derechos fundamentales.</t>
  </si>
  <si>
    <t>Verificar con la IPS Mired que la atención en salud sea prestada a los  usuarios en tránsito temporal, de municipios anexos o de migrantes de diferente nacionalidad en los términos establecidos por la norma.</t>
  </si>
  <si>
    <t xml:space="preserve">Jefe de Atención Salud  </t>
  </si>
  <si>
    <t xml:space="preserve">Disminuir el número de PQRSD presentadas por fallas en la atención en los  usuarios en tránsito temporal, de municipios anexos o de población migrante. </t>
  </si>
  <si>
    <t>Informe de SAC</t>
  </si>
  <si>
    <t>No de PQRSD presentadas en el 2022 por la atención a migrantes / Total presentadas en el 2021</t>
  </si>
  <si>
    <t>A la fecha se han interpuesto 314 tutelas de las cuales 10 provienen de población migrante con 8 fallos a favor del Distrito de Barranquilla sobre atención en el servicio de salud</t>
  </si>
  <si>
    <t>Conclusión: Se han realizado acciones para mejorar la coordinación interinstitucional para la atención integral en salud de la población migrante 
Evidencia: Informes de SAC</t>
  </si>
  <si>
    <t>3. Realizar la actualización de todos los formatos utilizados en la dependencia, con el fin de poder cumplir con el 100% del cargue en el aplicativo ISOLUCION.</t>
  </si>
  <si>
    <t>Se requiere tener actualizada la información del SGC en el aplicativo ISOLUCION y ajustar los formatos con la nueva imagen institucional, incluidos los formatos de los trámites y servicios dispuestos en el SUIT.</t>
  </si>
  <si>
    <t>Mantener actualizada la información  del SGC en el aplicativo ISOLUCION y ajustar los formatos con la nueva imagen institucional, incluidos los formatos de los trámites y servicios dispuestos en el SUIT.</t>
  </si>
  <si>
    <t>100% de la información del SGC actualizada en el aplicativo ISOLUCION y ajustada a los formatos con la nueva imagen institucional, incluidos los formatos de los trámites y servicios dispuestos en el SUIT.</t>
  </si>
  <si>
    <t>Formatos e informe de herramienta ISOLUCION</t>
  </si>
  <si>
    <t>Información actualizada en la herramienta ISOLUCION/Total de la información del SGC a actualizar.</t>
  </si>
  <si>
    <t>Los procedimientos al periodo informado se han mantenido actualizados, se cumple con la incorporación de la nueva imagen del SGC y se encuentra acorde a los trámites y servicios dispuestos en el SUIT</t>
  </si>
  <si>
    <t>Conclusión: Se han actualizados los formatos y procedimientos del proceso  
Evidencia: aplicativo ISOLUCION</t>
  </si>
  <si>
    <t>4. Incorporar al aplicativo SECOP II la información completa relacionada con la supervisión de los contratos dentro de los tiempos establecidos</t>
  </si>
  <si>
    <t>Se requiere verificar que los contratistas  de prestación de servicio o suministros presenten a tiempo la documentación contractual y se cumpla con los establecido en las Circulares 06 y 07 para las condiciones de trámites antes el aplicativo SECOP II</t>
  </si>
  <si>
    <t>Fortalecer las actividades de supervisión de contratos delegados a los funcionarios, llevando a cabo procesos de capacitación y acompañamiento jurídico en la plataforma SECOP II</t>
  </si>
  <si>
    <t>Asesores Jurídicos Secretaría de Salud para contratación</t>
  </si>
  <si>
    <t>Mantener actualizada la información de los Procesos contractuales de la Secretaría Distrital de Salud, dentro de los tiempos establecidos en la plataforma SECOP II</t>
  </si>
  <si>
    <t>Informe de ejecución contractual de la SDS</t>
  </si>
  <si>
    <t>Número de procesos contractuales informados a tiempo / Total de procesos contractuales</t>
  </si>
  <si>
    <t>Se llevó a cabo por parte de la Secretaría General y Administrativa, capacitación en supervisión de contratos realizada el 25 de marzo, participando 10 funcionarios de la Secretaría de Salud</t>
  </si>
  <si>
    <t>5. Adecuar el mapa de riesgos de su proceso, de conformidad con la nueva política de administración de riesgos adoptada en la entidad.</t>
  </si>
  <si>
    <t xml:space="preserve">Se requiere ajustar el mapa de riesgos de la Secretaría Distrital de Salud, adoptando la nueva Política de Gestión del Riesgo para la Alcaldía Distrital de Barranquilla, </t>
  </si>
  <si>
    <t>Realizar ajustes al mapa de riesgo de la Secretaría Distrital de Salud para su seguimiento y control, conforme a la nueva política adoptada por la administración del riesgo de la entidad</t>
  </si>
  <si>
    <t>Matriz de mapa de riesgo ajustada a la nueva política de gestión de riesgo</t>
  </si>
  <si>
    <t>Mapa de riesgo 2022 de la SDS</t>
  </si>
  <si>
    <t>Matriz ajustada: Si/No</t>
  </si>
  <si>
    <t>Se ha llevado a cabo el segundo seguimiento, se cuenta con la matriz de riesgo actualizada cumpliendo con las nuevas políticas de gestión de riesgo, se han identificado 3 riesgos y se han desarrollado las respectivas actividades para las acciones de control , se ha llevado a cabo las respectivas socializaciones en su implementación a través de los comités de calidad</t>
  </si>
  <si>
    <t xml:space="preserve">Conclusión: Se actualizó la descricpión de los riesgos del proceso. Se  recomienda el ajuste en la descricpión de los controales asociados a los riesgos 
Evidencia: Matriz de riesgos </t>
  </si>
  <si>
    <t>6. Realizar en coordinación con la Gerencia TIC la identificación, priorización, publicación y actualización del conjunto de datos abiertos de su dependencia de acuerdo al plan de apertura de datos.</t>
  </si>
  <si>
    <t>Darle continuidad a la ejecución del plan de apertura de datos, el cual hasta el momento se tienen publicados en datos abiertos tres (3) conjuntos de datos y se requiere completar el proceso con los conjuntos de datos en revisión.</t>
  </si>
  <si>
    <t>Cumplir con el plan de apertura de datos, identificando, priorizando, publicando y actualizando, los  conjuntos de datos de la Secretaría Distrital de Salud</t>
  </si>
  <si>
    <t>Gestión Estratégica (Nestor Javier Guavita)</t>
  </si>
  <si>
    <t xml:space="preserve">Implementar en 100% el Plan de Apertura de Datos de la SDS </t>
  </si>
  <si>
    <t>Informe de ejecución Plan de Apertura de Datos de la SDS</t>
  </si>
  <si>
    <t>Conjunto de Datos publicados / Conjunto de datos identificados</t>
  </si>
  <si>
    <t>Según lo revisado por la referente los conjuntos de datos en revisión no serán autrizados por contener información sensible, el cual se encuentra en el informe evidencial</t>
  </si>
  <si>
    <t>Conclusión: Se ha cumplido con el plan de apertura de datos, identificando, priorizando, publicando y actualizando, los  conjuntos de datos de la Secretaría Distrital de Salud
Evidencia: Informe de ejecución Plan de Apertura de Datos de la SDS</t>
  </si>
  <si>
    <t>7.Suministrar la información requerida por la Gerencia TIC para mantener actualizado el inventario de activos de tecnología de su dependencia</t>
  </si>
  <si>
    <t xml:space="preserve">Se debe actualizar el inventario de activos de tecnología de la dependencia acorde a las acciones de la Gerencia de TIC, Conforme a los riesgos sobre seguridad de la información de la política actualizada para la gestión del riesgo de la entidad, </t>
  </si>
  <si>
    <t>Diligenciar la herramienta dispuesta por la Gerencia de TIC para la identificación y actualización de los activos de tecnología disponibles en la Secretaría Distrital de Salud</t>
  </si>
  <si>
    <t>Herramienta de activos de tecnología, basados en el instructivo dispuesto por la Gerencia de TIC diligencia en un 100%</t>
  </si>
  <si>
    <t>Informe de Inventario de Activos de Tecnología de la Secretaría Distrital de Salud</t>
  </si>
  <si>
    <t xml:space="preserve">Porcentaje de Avance del Inventario de Activos de Tecnología </t>
  </si>
  <si>
    <t>Se entregó el respectivo informe del inventario de activos a la gerencia de TIC en la fecha establecida</t>
  </si>
  <si>
    <t xml:space="preserve">Conclusión: Se diligenció herramienta dispuesta por la Gerencia de TIC para la identificación y actualización de los activos de tecnología disponibles en la Secretaría Distrital de Salud
Evidencia: Informe de inventario de activos de tecnología </t>
  </si>
  <si>
    <t>8.Aplicar las directrices de técnica normativa contenidas en el Decreto 0096 de 2021 para la expedición de actos administrativos proyectados por su dependencia.</t>
  </si>
  <si>
    <t>Mejorar la aplicación de las directrices de la técnica normativa contenidas en el Decreto 0096 de 2021, para los actos administrativos emitidos por la SDS</t>
  </si>
  <si>
    <t>Aplicar el manual para la elaboración de textos normativos y/o proyectos de actos administrativos  en la SDS, acorde al Decreto 0096 de 2021</t>
  </si>
  <si>
    <t>Asesoría Jurídica SDS
(Juan Carlos Caballero)</t>
  </si>
  <si>
    <t>100% de actos administrativos acordes al Decreto 0096 de 2021</t>
  </si>
  <si>
    <t>Libro de registro de actos administrativos</t>
  </si>
  <si>
    <t>Número de Actos administrativos revisados / Número de actos administrativos expedidos</t>
  </si>
  <si>
    <t>Se cuenta con un registro de 15 circulares, 263 resoluciones y 195 Autos de notificación oficiales expedidos Acordes al Decreto 0096 de 2021</t>
  </si>
  <si>
    <t xml:space="preserve">Conclusión: Se han suscrito los actos administrativos acordes al Decreto 0096 de 2021
Evidencia: Libro de registros de actos administrativos </t>
  </si>
  <si>
    <t>9. Realizar uso correcto de la imagen institucional por parte del proceso en los documentos oficiales, prendas de vestir y aplicaciones implementadas en la dependencia</t>
  </si>
  <si>
    <t>Se puede presentar un uso desactualizado de la imagen institucional para los documentos oficiales, prendas de vestir y demás medios de comunicación o información utilizados por la Secretaría Distrital de Salud</t>
  </si>
  <si>
    <t>Cumplir con los dispuesto en el documento "Comunicaciones para el segundo tiempo 2022", de la Secretaría de Comunicaciones, allí se dan las pautas y recomendaciones para le cuidado de nuestra la personal y profesional en prendas de vestir y la imagen institucional</t>
  </si>
  <si>
    <t>Lorena Banda y Jose Restrepo.</t>
  </si>
  <si>
    <t>Implementación delas acciones sobre  la imagen institucional dispuesta en el documento "Comunicaciones para el segundo tiempo 2022"</t>
  </si>
  <si>
    <t>Informe de comunicaciones de la Secretaría Distrial de Salud</t>
  </si>
  <si>
    <t>No. De Acciones implementadas / No. De acciones dispuestas</t>
  </si>
  <si>
    <t xml:space="preserve">Se ha generado una camapña de uso de la imagen institucional "Comunicaciones para el Segundo Tiempo 2022" </t>
  </si>
  <si>
    <t xml:space="preserve">Conclusión: Se realizó campaña de uso de la imagen institucional "Comunicaciones para el Segundo Tiempo 2022" 
Evidencia: Informe de comunicaciones de la dependencia </t>
  </si>
  <si>
    <t>10 Promocionar con el apoyo de comunicaciones los trámites y otros procedimientos administrativos disponibles en línea y parcialmente en línea para incrementar su uso y fortalecer las estrategias de transparencia.</t>
  </si>
  <si>
    <t>La información sobre trámites en línea requiere promocionar su  difusión para la ciudadanía para incrementar su uso</t>
  </si>
  <si>
    <t>A través de las comunicaciones de la Secretaria Distrital de Salud y basados en la estrategia "Educar Informar y Comunicar" garantizar la oportuna comunicación de trámites en línea a la ciudadanía bajo los lineamentos de la Dependencia de Marca de la Secretaria de Comunicaciones, en los diferentes medios de información</t>
  </si>
  <si>
    <t>Cumplir con la estrategia de comunicación de la Secretaría Distrital de Salud</t>
  </si>
  <si>
    <t>Informe de comunicaciones de la Secretaría Distrital de Salud</t>
  </si>
  <si>
    <t>Acciones de comunicación ejecutadas / Acciones de comunicación programada</t>
  </si>
  <si>
    <t>Las comunicaciones internas de la Secretaria Distrital de Salud están basadas en la estrategia "Educar Informar y Comunicar" garantizando la oportuna comunicación de trámites en línea a la ciudadanía bajo los lineamentos de la Dependencia de Marca de la Secretaria de Comunicaciones, en los diferentes medios de información, el cual es actualizado diaramente</t>
  </si>
  <si>
    <t xml:space="preserve">Conclusión: Se realizó promoción de los trámites y otros procedimientos administrativos disponibles en línea y parcialmente en línea 
Evidencia: Informe de comunicaciones de la dependencia </t>
  </si>
  <si>
    <t>11. Revisar y/o ajustar los procedimientos asociados a los trámites, teniendo en cuenta los cambios generados en la última vigencia</t>
  </si>
  <si>
    <t>Se requiere actualizar los procedimientos asociados a trámites de acuerdo a su última vigencia, acorde al SGC en el aplicativo ISOLUCION,.</t>
  </si>
  <si>
    <t>Mantener actualizada la información del SGC en el aplicativo ISOLUCION, actualizando los procedimientos de acuerdo a su última vigencia.</t>
  </si>
  <si>
    <t>Gestión Estratégica.</t>
  </si>
  <si>
    <t>100% de la información del SGC actualizada en el aplicativo ISOLUCION, con todos los procedimientos de acuerdo a su última vigencia.</t>
  </si>
  <si>
    <t>Formatos e informe de herramienta ISOLUCION.</t>
  </si>
  <si>
    <t>12. Verificar en su área el efectivo entrenamiento en puesto de trabajo al personal que ingresa</t>
  </si>
  <si>
    <t>Es necesario implementar las guías de inducción para personal nuevo, o de reinducción para personal actual de la Secretaría Distrital de Salud</t>
  </si>
  <si>
    <t>Adoptar las guías de inducción y reinducción para las dependencias de Secretaría Distrital de Salud</t>
  </si>
  <si>
    <t>100% del personal que ingresa a la SDS, entrenado a través de las guías de inducción en el puesto de trabajo</t>
  </si>
  <si>
    <t>Informe de evaluación de desempeño</t>
  </si>
  <si>
    <t>Personal que ingresa entrenado / Total de personal en ingreso</t>
  </si>
  <si>
    <t>De lo corrido en un año han ingresado 11 nuevos funcionarios de planta a la Secretaría Distrital de Salud, quienes han recibido la respectiva inducción a sus funciones y procedimientos</t>
  </si>
  <si>
    <t xml:space="preserve">Conclusión: Se ha realizado inducción a 11 nuevos funcionarios de la dependencia 
Evidencia: Registros actividades de inducción realizadas </t>
  </si>
  <si>
    <t>DESPACHO - SALUD</t>
  </si>
  <si>
    <t>Dr. Humberto Mendoza Charris</t>
  </si>
  <si>
    <t xml:space="preserve">Iván Dario Ojito Castro </t>
  </si>
  <si>
    <t>PERIODO/VIGENCIA:  2022</t>
  </si>
  <si>
    <t>DEPENDENCIA Y PROCESO: Secretaria Distrital de Hacienda - Gestión Financiera</t>
  </si>
  <si>
    <t>Registrar en el aplicativo SIGOB la trazabilidad de todas las PQRSD que evidencie la gestión realizada, de modo que quede enlazada la respuesta emitida. Se recomienda elaborar de manera mensual informe de gestión de las PQRSD, y conciliar con la oficina de gestión documental el informe que ellos reportan para así de esta manera puedan controlar los fallos que se presentan en la dependencia, y el porcentaje de cumplimiento fue del 89,33%</t>
  </si>
  <si>
    <t>Mejorar el nivel de conciencia de los funcionarios asignados a la Secretaria Distrital de hacienda sobre la importancia de cerrar las solicitudes en el SIGOB y responder dentro de los terminos legales</t>
  </si>
  <si>
    <t>Analizar las PQRS mensualmente con el proposito de identificar fallas en el proceso de respuestas de las mismas, elaborando informes de gestión que permita tomar acciones con los equipos de trabajo</t>
  </si>
  <si>
    <t>Enlaces de PQRS</t>
  </si>
  <si>
    <t>Mejorar los tiempos de respuestas de las PQRS</t>
  </si>
  <si>
    <t>12 informes</t>
  </si>
  <si>
    <t># de informes realizados</t>
  </si>
  <si>
    <t>Se presentaron 6 informes</t>
  </si>
  <si>
    <t>Se presento Informes Mensuales de PQRSD.</t>
  </si>
  <si>
    <t>Para la vigencia del año 2022, cumplir el indicador de gestión de cartera recuperada ya que durante la vigencia 2021 no se cumplió en su totalidad. 17,48% del 18%</t>
  </si>
  <si>
    <t>Factores externos como la pandemia y la dificil situacion economica de los Barranquilleros conllevo que no se alcanzara el 18% de recaudo</t>
  </si>
  <si>
    <t>Desarrollar y ejecutar programas de gestión, recaudación, fiscalización, determinación, discusión, devolución y cobro de los tributos distritales, de acuerdo a la normatividad vigente.</t>
  </si>
  <si>
    <t>Gerencia de Gestión de Ingresos</t>
  </si>
  <si>
    <t>Cumnplir con el indicador de recuperacion de cartera del 19%</t>
  </si>
  <si>
    <t>Seguimiento al indicador de recuperación de cartera</t>
  </si>
  <si>
    <t>Cartera recuperada IPU / Total de la cartera</t>
  </si>
  <si>
    <t>Se logro una recuperación de cartera del 5,28%</t>
  </si>
  <si>
    <t>En el primer semestre de 2022 se ha logrado una recuperación de cartera del 5,28%</t>
  </si>
  <si>
    <t>Falta mejorar la socialización de la imagen institucional</t>
  </si>
  <si>
    <t>Crear mensajes cortos sobre la imagen institucional de la entidad</t>
  </si>
  <si>
    <t>Area de comunicaciones de la Secretaria de Hacienda</t>
  </si>
  <si>
    <t>Dar a conocer mediante estrategias de comunicación la imagen institucional</t>
  </si>
  <si>
    <t>2 estrategias de comunicación</t>
  </si>
  <si>
    <t># de estrategias realizadas/ Total de estrategias planeadas</t>
  </si>
  <si>
    <t>Se dio a conocerel membrete oficial de la entidad y se actualizaron los formatos en isolucion</t>
  </si>
  <si>
    <t>Se comunicó a través de correo los membretes oficiales de la Entidad y se solicito la modificación de los logos de la Gerencia de Gestión de Ingresos y de la Gerencia de Gestión Catastral.</t>
  </si>
  <si>
    <t>Falta de una metodología estandar en los formatos y en la politica de riesgos</t>
  </si>
  <si>
    <t>Planear, adecuar y verificar  el mapa de riesgo de conformidad con la nueva política de administración de riesgos adoptada en la entidad</t>
  </si>
  <si>
    <t>Agentes de cambio</t>
  </si>
  <si>
    <t>Adecuar el mapa de riesgo a la nueva estructura determinada por la entidad</t>
  </si>
  <si>
    <t>Mapa de riesgo actualizado</t>
  </si>
  <si>
    <t>1 mapa de riesgo actualizado</t>
  </si>
  <si>
    <t>Se continuo con el trabajo en la actualizacion del mapa de riesgo bajo la superv isión de la secretaria de planeación</t>
  </si>
  <si>
    <t>Se realizó la modificación del Mapa de Riesgo de los Procesos de la Secretaría Distrital de Hacienda</t>
  </si>
  <si>
    <t>Realizar en coordinación con la Gerencia TIC la identificación, priorización, publicación y actualización del conjunto de datos abiertos de su dependencia de acuerdo al plan de apertura de datos</t>
  </si>
  <si>
    <t>Falta de comunicación y coordinación entre las TIC y los dueños de los procesos</t>
  </si>
  <si>
    <t>Actualización de los datos abiertos y reservados</t>
  </si>
  <si>
    <t>Datos abiertos y resrvados actualizados</t>
  </si>
  <si>
    <t>1 relacion de datos abiertos y reservados actualizados</t>
  </si>
  <si>
    <t>Se realizó la revisión de la actualizacion de los datos abiertos y reservados</t>
  </si>
  <si>
    <t>Datos abiertos revisados y actualizados</t>
  </si>
  <si>
    <t>Secretaria Distrital de Hacienda</t>
  </si>
  <si>
    <t>DEPENDENCIA Y PROCESO: SECRETARIA DE TRÁNSITO Y SEGURIDAD VIAL</t>
  </si>
  <si>
    <t>DESCRIPCIÓN</t>
  </si>
  <si>
    <t xml:space="preserve">1. Continuar con las acciones y estrategias necesarias para asegurar la respuesta oportuna a las PQRSD en cumplimiento del marco normativo fijado en la Ley 1755 de 2015 que regula el Derecho Fundamental de Petición; esto con principal observancia en el Artículo 14 “términos para resolver las distintas modalidades de peticiones”. Criterio. Ley 1755 de 2015. Por medio de la cual se regula el Derecho Fundamental de Petición. </t>
  </si>
  <si>
    <t>Métodología: Los índices de cumplimiento de la secretaria para 2021 no superaron las metas esperadas por la alcaldía a pesar del buen resultado obtenido.
Mediciones: no se realiza el análisis constante de las causas que originaron las PQRSD.
Mano Obra: Personal insuficiente y se requiere el cumplimiento de los términos para resolver las distintas modalidades de peticiones de los ciudadanos definidas en el  articulo 14 de la ley 1755 DE 2015</t>
  </si>
  <si>
    <t>1) Asignar un funcionario de planta para realizar el monitoreo semestral del estado de las PQRSD en gestión de la Secretaría.
2) Elaborar y socializar boletines internos de PQRSD.
3) Realizar análisis semestral de las causas mas frecuentes por las que se reciben PQRSD
4) Establecer acciones correctivas y de mejora correspondiente a las no conformidades identificadas para cada oficina.
5) Hacer seguimiento a la reasignación de las PQRSD en gestión por parte de contratistas a personal de planta cuando se de la terminación de los contratos por algún motivo especifico, así mismo requerir a Gestión Documental la inactivación de sus usuarios para evitar asignar PQRSD posterior a la terminación.</t>
  </si>
  <si>
    <t xml:space="preserve">Jefes de Oficina
Despacho-Equipo de Mejoramiento
</t>
  </si>
  <si>
    <t xml:space="preserve">11 boletines o informes de seguimiento al cumplimiento en la atención de PQRSD.
Informe semestral  de causas frecuentes de recepción de PQRSD </t>
  </si>
  <si>
    <t>Boletines de seguimiento
Acciones correctivas y de mejora  identificadas (Cuando sea el caso)
Informe de análisis de causas de PQRSD</t>
  </si>
  <si>
    <t>Nro. de boletines socializados/11x100
20%
Nro. de informes/2x100
20%
((Índice Cumplimiento Año Actual / Índice Cumplimiento Año Anterior) - 1) X 100
60%</t>
  </si>
  <si>
    <r>
      <t>Durante el primer semestre de 2022 consolidaron y socializaron con jefes y funcionarios 5 informes de cumplimiento en la gestión de PQRSD de la vigencia actual y 1 consolidado de 2021. A corte 30 de junio se ha logrado un cumplimiento del 99,5% en la atención de las PQRSD, 12.7% mas al mismo corte de 2021. Mejorando el cumplimiento esperado. Adicional a los informes se socializa con cada jefe de oficina y funcionarios la relación de PQR con no conformidad con el fin de que subsanen las inconsistencias o no conformidades.Se están implementando las directrices de la circular de lineamientos para la implementación tendientes de a asegurar la gestión oportuna de las PQRSD comunicada por el secretario de despacho a finales de la vigencia anterior. Cada oficina asignó a un funcionario de planta para realizar el monitoreo semestral del estado de las PQRSD en gestión de la Secretaría así: Gestión estrategica- Yeris Gonzalez, Control operativo- Carmen Sofia Calvo
Procesos contravencionales- Laura de la Hoz y Blanca Valencia, Registro de tránsito- Ivonne de León y Leonor, Gestión de tránsito- Raul Fontalvo, Educación vial- Luz Edilma Mosquera
La oficina de gestion de tránsito estableció una acción correctiva  correspondiente a la no conformidad identificada sobre el registro de la gestion de las PQRS en sigob para cada oficina.
Se envió correo recordatorio del vencimiento de los contratos de varios contratistas y se sugiere fortalecer los controles para evitar vencimiento de las PQRS.</t>
    </r>
    <r>
      <rPr>
        <sz val="14"/>
        <rFont val="Arial"/>
        <family val="2"/>
      </rPr>
      <t xml:space="preserve">
Se elaboró un informe de idientifcación de los principales motivos por los cuales los ciudadanos presentan PQRSD atendidas por la Oficina de Procesos Contravencionles, puesto que es la que mayor volumen se le asignan para atención.</t>
    </r>
  </si>
  <si>
    <t xml:space="preserve">Se observó correos electrónicos, por medio de los cuales se asignó a los funcionarios de cada una de las dependencias que realizá el monitoreo de la PQRSD, cinco (5) boletines de cumplimiento de PQRSD, acción correctiva suscrita por no conformidad avidenciada, Informe de análisis de causas frecuentes de radicación de PQRSD en la Oficina de Contranvencionales, circular del 30-03-22 donde se imparten lineamientos internos para la aplicación del Procedimiento de PQRSD, e Informe Semestral de identificación de los motivos más frecuentes por los cuales se radican PQRSD.  </t>
  </si>
  <si>
    <t>2. Impulsar acciones para avanzar en los proyectos cuyas metas que se encuentran por debajo de lo esperado para el cuatrienio</t>
  </si>
  <si>
    <t xml:space="preserve">Equipos: Uno de las metas esperadas para la vigencia 2021 no fue alcanzada por problemas técnicos y tecnológicos que retrasaron el cumplimiento de los objetivos.
</t>
  </si>
  <si>
    <t>(1) Validar los proyectos y metas a cumplir 
(2) Efectuar seguimiento y verificación a la ejecución de proyectos y los encargados del proceso
(3) Implementar los seguimientos definidos, los controles y las acciones correctivas para el cumplimiento de las metas.</t>
  </si>
  <si>
    <t>6 seguimientos al cumplimiento de las metas de los proyectos socializados con los jefes de la oficina responsable.</t>
  </si>
  <si>
    <t>Informes de seguimiento al cumplimiento de las metas de los proyectos del PDD socializados con los jefes de la oficina responsable.</t>
  </si>
  <si>
    <t>(seguimientos realizados/6)x100</t>
  </si>
  <si>
    <t xml:space="preserve">Se han consolidado y socializado, 4 informes de seguimiento a las metas del plan de desarrollo, </t>
  </si>
  <si>
    <t xml:space="preserve">Se observaron cuatro (4) Informes de Seguimiento a las Metas del Plan de Desarrollo, el 14 de enero con corte a 31 de diciembre de 2021, el 6 de mayo con corte marzo de 2022, 20 de mayo con corte a abril de 2022 y 16 de junio de 2022 con corte a mayo de 2022 </t>
  </si>
  <si>
    <t>3. Incorporar al aplicativo SECOP II la información completa relacionada con la supervisión de los contratos dentro de los tiempos establecidos</t>
  </si>
  <si>
    <t xml:space="preserve">Algunos supervisores incorporan la información de supervisión de los contratos a cargo en SECOP II de manera incompleta.
</t>
  </si>
  <si>
    <t>1) Identificar supervisores que incorporan la información de supervisión de los contratos en SECOP II.
2) Realizar capacitaciones a supervisores sobre sus funciones.
3) Enviar semestralmente correo electrónico a los supervisores de contrato, recordando la obligación de incorporar al aplicativo SECOP II la información completa relacionada con la supervisión de los contratos.
4) Hacer seguimiento a la incorporación en el aplicativo SECOP II de los informes de supervisión de los contratos, seleccionando una muestra para verificación.</t>
  </si>
  <si>
    <t xml:space="preserve">Supervisores de contratos
Oficina de Gestión Estratégica - Grupo Contratación
</t>
  </si>
  <si>
    <t xml:space="preserve">Minimo 2 socializaciones al 100% de los supervisores de contratos </t>
  </si>
  <si>
    <t xml:space="preserve">Socializaciones realizadas a los supervisores de contratos
</t>
  </si>
  <si>
    <t>Supervisores de contratos socializados / Total supervisores de contratos x100</t>
  </si>
  <si>
    <r>
      <rPr>
        <sz val="14"/>
        <color theme="1"/>
        <rFont val="Arial"/>
        <family val="2"/>
      </rPr>
      <t>Se identificaron 12 supervisores que incorporan la información de supervisión de los contratos en SECOP II, se envió correo masivo recordando la obligación de incorporar al aplicativo la información completa relacionada con la supervisión de los contratos, se realizó capacitación a supervisores sobre sus funciones y se seleccionó una muestra de los contratos para verificar la incorporación en el aplicativo SECOP II de los informes de supervisión.</t>
    </r>
    <r>
      <rPr>
        <sz val="14"/>
        <color rgb="FFFF0000"/>
        <rFont val="Arial"/>
        <family val="2"/>
      </rPr>
      <t xml:space="preserve">
</t>
    </r>
  </si>
  <si>
    <t>Se observó la citación a capacitación en Gestión Contractual dirigida a los supervisores y lista de asistencia de la capacitación, donde se observa la participación de 16 funcionarios, así mismo, se observó captura de la los contratos que fueron seleccionados y verificados en SECOP y archivo excel en el cual se relacionan los Supervisores que incorporan información de contratos en SECOP.</t>
  </si>
  <si>
    <t>4. Realizar en coordinación con la Gerencia TIC la identificación, priorización, publicación y actualización del conjunto de datos abiertos de su dependencia de acuerdo al plan de apertura de datos.</t>
  </si>
  <si>
    <t>Mantener actualizada la información mensual de los conjuntos de datos abiertos publicada en la plataforma de datos abiertos.</t>
  </si>
  <si>
    <t>1) Programar fechas de publicación de los datos abiertos  
2) Continuar con la publicación y actualización del conjunto de datos abiertos de la Secretaría.
3) Verificar la actualización del conjunto de datos abiertos en la plataforma.</t>
  </si>
  <si>
    <t>Equipo de Mejoramiento</t>
  </si>
  <si>
    <t>12 solicitudes de actualización de los datos abiertos a la Gerencia de TICs o por el medio que se defina para tal fin</t>
  </si>
  <si>
    <t>Datos abiertos publicados y actualizados en la plataforma definida</t>
  </si>
  <si>
    <t>Solicitudes de actualización de datos abiertos realizadas / 12 x 100</t>
  </si>
  <si>
    <t>Se publicó de manera satisfactoria la información actualizada de 6 conjuntos de datos abiertos a corte diciembre de 2021 y para los meses de enero a mayo de 2022. La actualización del mes de junio se hará durante la primera quincena del mes de julio.</t>
  </si>
  <si>
    <t>Se observó correos electrónicos, de los meses de abril y mayo de 2022, en los cuales se remite la actualización de datos abiertos.</t>
  </si>
  <si>
    <t>5. Suministrar la información requerida por la Gerencia TIC para mantener actualizado el inventario de archivos de tecnología de su dependencia</t>
  </si>
  <si>
    <t>Mantener actualizado el inventario de archivos de tecnología de la Secretaría</t>
  </si>
  <si>
    <t>1) Coordinar los recursos requeridos para acualizar el inventario de archivos de tecnología de la Secretaría
2) Diligenciar y enviar el formato respectivo a Gerencia TIC, por parte de la oficina de Gestión Estratégica</t>
  </si>
  <si>
    <t>Oficina Gestión Estratégica (Grupo Sistemas)</t>
  </si>
  <si>
    <t>Formato de inventario de archivos de tecnología diligenciado y enviado a Gerencia de TICs</t>
  </si>
  <si>
    <t>Envío del Formato de inventario de archivos tecnologico actualizado</t>
  </si>
  <si>
    <t>Un Formato de inventario de archivos tecnologico actualizado y enviado</t>
  </si>
  <si>
    <t>En grupo de sistemas envió por correo electronico a Gerencia de TICs el inventario actualizado de activos de tecnología de la Secretaría.</t>
  </si>
  <si>
    <t>Se observó correo electrónico del 25 de abril de 2022, en el cual se remitió inventario de activos de tecnología de la Secretaría Distrital de Tránsito y Seguridad Vial, así como, archivo excel en el que se encuentran relacionados PC y Portátiles y Software.</t>
  </si>
  <si>
    <t>6. Aplicar las directrices de técnica normativa contenidas en el Decreto 0096 de 2021 para la expedición de actos administrativos proyectados por su dependencia.</t>
  </si>
  <si>
    <t xml:space="preserve">Fortalecer la aplicación de los estándares para la expedición de actos administrativos de acuerdo al decreto 0096 de 2021.
</t>
  </si>
  <si>
    <t>1) Revisar el contenido del decreto 0096 de 2021
2) Socializar con las oficinas y funcionarios responsables de dar aplicabilidad al decreto 0096 de 2021.
3) Verificar el cumplimiento del decreto 0096 en una muestra de los actos administrativos expedidos.</t>
  </si>
  <si>
    <t>Despacho - Asesor Legal
Despacho-Equipo de Mejoramiento</t>
  </si>
  <si>
    <t>Una socialización del decreto 0096 de 2021 con las diferentes oficinas y responsables de su aplicación.
Un seguimientos al cumplimiento del decreto, mediante verificación de una muestra de actos administrativos expedidos.</t>
  </si>
  <si>
    <t>Formato asistencia a eventos diligenciado en las socializaciones del decreto 0096 realizadas.
Informe de Seguimiento y verificación al cumplimiento de los lineamientos del decreto 0096 en los actos administrativos expedidos durante 2022</t>
  </si>
  <si>
    <t>(Actos administrativos revisados/ Muestra de Actos administrativos expedidos x 100) x 70% + (Funcionarios con el decreto 0096 socializados / Funcionarios programados para socializar decreto 0096 x 100) x 30%</t>
  </si>
  <si>
    <t xml:space="preserve">Se realizó revisión del contenido del decreto 0096 de 2021 para identificar los puntos que deben contener los actos administrativos expedidos al interior de la Secretaría y posteriormente se socializó con los funcionarios responsables de dar aplicabilidad al decreto 0096 de 2021. Se verificó el cumplimiento del decreto en 5 actos administrativos expedidos durante esta vigencia, arrojando como resultado que los decretos emitidos corresponden a medidas transitorias que carecen de antecedentes normativos y se validó con el funcionario de la oficina jurídica quien confirmó que para este tipo de decretos no se requiere memoria justificativa. Los actos administrativos revisados cumplen con la estructura establecida en el capítulo III "Etapa de Redacción" del Decreto objeto de revisión. 
</t>
  </si>
  <si>
    <t>Se observó, lista de asistencia de la socialización realizada el 19 de mayo de 2022, asi como, presentación en PowerPoint.</t>
  </si>
  <si>
    <t>7. Realizar uso correcto de la imagen institucional por parte del proceso en los documentos oficiales, prendas de vestir y aplicaciones implementadas en la dependencia</t>
  </si>
  <si>
    <t>Fortalecer en conjunto con Gestión Documental, Secretaría de Comunicaciones y Gerencia de Tics, los estándares para el uso de la imagen institucional en los diferentes documentos producidos por la secretaría, para el uso en prendas de vestir y en aplicaciones y softwares desarrollados.</t>
  </si>
  <si>
    <t>1) Solicitar a gestión documental y a secretaria de comunicaciones las pautas y lineamientos para el uso de la imagen institucional en documentos, prendas de vestir y desarrollos web.
2) Socializar lineamientos del uso de la imagen institucional con funcionarios.
3) Hacer seguimiento periódico al uso de la imagen institucional y solicitar actualizaciones de ser necesario.</t>
  </si>
  <si>
    <t>Despacho - Grupo Comunicaciones</t>
  </si>
  <si>
    <t>Minimo 3 Socializaciones realizadas al año</t>
  </si>
  <si>
    <t>Socializaciones realizadas a los funcionarios sobre el uso de la imagen institucional.</t>
  </si>
  <si>
    <t>Número de funcionarios a los que se les socializó lineamientos del uso de la imagen institucional</t>
  </si>
  <si>
    <r>
      <t xml:space="preserve">El grupo de comunicaciones solicitó a Secretaría de Comunicaciones las pautas y lineamientos para el uso de la imagen institucional, posteriormente socializó a los funcionarios mediante correo masivo los lineamientos para el buen uso de la imagen institucional de papeleria actualizada y prendas de vestir y realizó capacitación de la pagina web.
</t>
    </r>
    <r>
      <rPr>
        <sz val="14"/>
        <color rgb="FFFF0000"/>
        <rFont val="Arial"/>
        <family val="2"/>
      </rPr>
      <t xml:space="preserve">
</t>
    </r>
  </si>
  <si>
    <t xml:space="preserve">Se obsevó correo electrónico del 7 de abril de 2022, en el cual se socializó a todos los funcionarios de la Secretaría Distrital de Tránsito y Seguridad Vial, el buen uso de la imagen institucional en las prendas de vestir, y correo electrónico del 3 de mayo de 2022, donde se socializó la papeleria actualizada, la cual fue modificada y comunicada por parte de la Secretaría Distrital de Comuniaciones a la Secretaria el 7 de junio de 2022. </t>
  </si>
  <si>
    <t>8. Promocionar con el apoyo de comunicaciones los trámites y otros procedimientos administrativos disponibles en línea y parcialmente en línea para incrementar su uso y fortalecer las estrategias de transparencia.</t>
  </si>
  <si>
    <t>Mantener a través de redes sociales y demás medios por los que sea posible, la socialización de información relacionada con los trámites de la secretaría que pueden realizarse a través de canales virtuales.</t>
  </si>
  <si>
    <t xml:space="preserve">Publicar en  medios de comunicación, redes sociales y pagina web los trámites y servicios disponibles en línea </t>
  </si>
  <si>
    <t xml:space="preserve">Despacho - Grupo Comunicaciones
</t>
  </si>
  <si>
    <t>Mínimo 4 publicaciones realizadas por mes</t>
  </si>
  <si>
    <t>Publicaciones realizadas</t>
  </si>
  <si>
    <t xml:space="preserve">Se realizaron 4 publicaciones durante el mes de enero, 4 en febrero y 4 en marzo a traves de redes sociales como facebook, twitter e instagram con los enlaces que redireccionan a la pagina web para realizar los trámites en línea. Durante el mes de febrero se dió prioridad a los trámites de renovación de licencia y al pago de la tasa de derechos de tránsito. Para el mes de marzo inció la publicación de información sobre como hacer trámites en linea para aquellos que tienen esta opción, durante el mes de abril se continuaron publicando las piezas de las campañas de tramites en linea y renovación de licencias y se incluyeron piezas sobre el trámite de Salida de vehiculos y  Radicación de cuenta o Radicación de Matricula con el fin de motivar la radicación de la matricula de los vehiculos que tienen placas de otros organismos de tránsito. Durante el mes de mayo y junio se publicaron 4 piezas audiovisulaes correspondientes a los ABC del trámite de Radicación de Cuenta, desembargo de cuenta bancaria, aplicacion y devolucion de titulos judiciales. Estas publicaciones se hacen semanalmente en las redes sociales Instagram, Facebook y Twiter.
</t>
  </si>
  <si>
    <t xml:space="preserve">Se observó las publicaciones realizas por la Secretaría Distrital de Transito y Seguridad Vial, a través de redes sociales en los meses de enero, febrero y marzo, mayo y junio. </t>
  </si>
  <si>
    <t>9. Revisar y/o ajustar los procedimientos asociados a los trámites, teniendo en cuenta los cambios generados en la última vigencia</t>
  </si>
  <si>
    <t xml:space="preserve">Mantener actualizada la información documentada en la herramienta Isolucion, teniendo en cuenta que en la ultima vigencia se han realizado cambios en los trámites y servicios, generando la necesidad de ajustar procedimientos por parte de funcionarios y responsables.
</t>
  </si>
  <si>
    <t>1) Identificar los procedimientos que deben ser actualizados
2) Revisar con los responsables los procedimientos y definir actualizaciones
3) Actualizar y enviar a aprobación en la herramienta Isolución</t>
  </si>
  <si>
    <t>Actualización del 100% de los procedimientos que requieran actualización</t>
  </si>
  <si>
    <t xml:space="preserve">Procedimientos y formatos revisados y actualizados y aprobado cuando se requieran en la herramienta Isolución
</t>
  </si>
  <si>
    <t>Procedimientos actualizados / Procedimientos para los que se realizaron solicitudes de actualización</t>
  </si>
  <si>
    <t>Se han recibido 17 solicitudes de actualización de las cuales 12 fueron actualizados de manera satisfactoria en Isolucion y se solicitaron ajustes a 5 procedimientos.</t>
  </si>
  <si>
    <t>Se obervó, correos electrónicos en el cual se solicita a las Oficinas de la Secretaría Distrital de Tránsito y Seguridad Vial revisar los procedimientos y formatos y determiarn si requieren actualización, así mismo, se evidenció  archivo excel en el cual se relaciona el inventario de la documentación registrada en Isolución, así como, los documentos a actualizar (17 documentos) y cuales a la fecha se encuentran actualizados (12 documetos).</t>
  </si>
  <si>
    <t>10. Verificar en su área el efectivo entrenamiento en puesto de trabajo al personal que ingresa</t>
  </si>
  <si>
    <t xml:space="preserve">No se deja evidencia física de la capacitación que reciben los funcionarios nuevos en sus puestos de trabajo.
</t>
  </si>
  <si>
    <t>1) Socializar formato de asistencia a eventos y su diligenciamiento con jefes y funcionarios del equipo de mejoramiento.
2) Diligenciar formato de asistencia a eventos internos durante cada sesión de entrenamiento en puesto que reciban los funcionarios nuevos.
3) Verificar el diligenciamiento del formato de asistencia o capacitación del entrenamiento en puesto de trabajo a funcionarios nuevos.</t>
  </si>
  <si>
    <t>Formatos de asistencia a eventos internos o capacitación diligenciados durante las jornadas de capacitación realizadas a funcionarios nuevos</t>
  </si>
  <si>
    <t>Formatos de asistencia a eventos o capacitación diligenciado</t>
  </si>
  <si>
    <t>Numero de formatos dligenciados</t>
  </si>
  <si>
    <t>Se socializó a los jefes de oficina el formato de asistencia a diligenciar en las capacitaciones realizadas a servidores públicos nuevos. Se solicitò a cada oficina, los formatos de capacitaciòn diligenciados durante el 1er semestre, se recibieron 7 formatos diligenciados asì: 4 formatos de la oficina de gestiòn de trànsito, 2 de registro de trànsito y 1 de procesos contravencionales.</t>
  </si>
  <si>
    <t>Se observó listas de asistencias, de las diferentes capacitaciones efectuadas durante el primer semestre de 2022, a funcionarios nuevos.</t>
  </si>
  <si>
    <t>11. Publicar la declaración de bienes y rentas y conflicto de interés en el aplicativo establecido por Función Pública, de conformidad con la Ley 2013 de 2019 y el Decreto 830 de 2021</t>
  </si>
  <si>
    <t xml:space="preserve">Algunos funcionarios no cargan la información correspondiente a la declaración de bienes y rentas y lo relacionado al conflicto de intereses en el aplicativo establecido por Función Pública.
</t>
  </si>
  <si>
    <t>1) Enviar correos recordatorios de manera masiva a los funcionarios para efectuar la publicación de la declaración de bienes y rentas en la plataforma donde se debe cargar esta información, antes de la fecha limite.
2) Enviar trimestralmente correos recordatorios de manera masiva a los funcionarios para efectuar la publicación de lo relacionado al conflicto de intereses en el aplicativo establecido por Función Pública.</t>
  </si>
  <si>
    <t xml:space="preserve">Oficina Gestión Estratégica
</t>
  </si>
  <si>
    <t xml:space="preserve">Enviar 3 correos antes de la fecha límite, recordando a los funcionarios efectuar la publicación de la declaración de bienes y rentas. 
Minimo 4 correos en el año recordando a los funcionarios efectuar la publicación de lo relacionado al conflicto de intereses. </t>
  </si>
  <si>
    <t>Correos enviados sobre publicación de declaración de bienes y rentas y lo relacionado al conflicto de intereses</t>
  </si>
  <si>
    <t>(Número de funcionarios a los que se envia el correo / Número de funcionarios de la secretaría) x 100</t>
  </si>
  <si>
    <t>Durante el semestre se realizó envío de 2 correos masivos a 280 funcionarios relacionado con la normativa de conflicto de intereses en el sector público colombiano y publicación de declaración de bienes y rentas 2021, apoyandonos en la informacion publicada en la pagina web de la función pública.</t>
  </si>
  <si>
    <t>Se observó correo electrónico del 30 de marzo de 2022 recordando la normatividad sobre conflicto de intereses, el cual se retero el 21 de junio de 2022 y correo electrónico del 21 de abril de 2022, donde se recuerda a los funcionarios de la Secretaría Distrital de Tránsito y Seguridad Vial la publicación de la declaración de bienes y rentas 2021, el cual se reitero el 21 de junio de 2022.</t>
  </si>
  <si>
    <t>SECRETARÍA DE TRANSITO Y SEGURIDAD VIAL</t>
  </si>
  <si>
    <r>
      <t xml:space="preserve">                                                                             </t>
    </r>
    <r>
      <rPr>
        <b/>
        <sz val="22"/>
        <rFont val="Arial"/>
        <family val="2"/>
      </rPr>
      <t xml:space="preserve"> PLAN DE MEJORAMIENTO A LA GESTIÓN </t>
    </r>
    <r>
      <rPr>
        <b/>
        <sz val="14"/>
        <rFont val="Arial"/>
        <family val="2"/>
      </rPr>
      <t xml:space="preserve">                                                                                                                      Codigo:EC-EC-F-011</t>
    </r>
  </si>
  <si>
    <t>DEPENDENCIA Y PROCESO: SDCUEP - ORDENAMIENTO Y DESARROLLO FÍSICO</t>
  </si>
  <si>
    <t>Registrar en el aplicativo SIGOB la trazabilidad de todas las PQRSD que evidencie la gestión realizada, de modo que quede enlazada la respuesta emitida. Se recomienda elaborar de manera mensual informe de gestión de las PQRSD, y conciliar con la oficina de gestión documental el informe que ellos reportan para así de esta manera puedan controlar los fallos que se presentan en la dependencia,  en este caso el porcentaje de cumplimiento es del 86,98%.</t>
  </si>
  <si>
    <r>
      <rPr>
        <b/>
        <sz val="12"/>
        <rFont val="Arial"/>
        <family val="2"/>
      </rPr>
      <t xml:space="preserve">M: </t>
    </r>
    <r>
      <rPr>
        <sz val="12"/>
        <rFont val="Arial"/>
        <family val="2"/>
      </rPr>
      <t>Diligenciamiento erroneo en la trazabilidad por parte de funcionarios y contratistas al responder las PQRSDT</t>
    </r>
  </si>
  <si>
    <t>Solicitar por dieferentes medios el correcto diligenciamiento en el SIGOB por parte de los funcionarios y contratistas</t>
  </si>
  <si>
    <t xml:space="preserve">Zareth Romero / asesora de despacho </t>
  </si>
  <si>
    <t>Dismnuir a cero (0%) el número de PQRST que aparecen FINALIZADAS NO RESPONDIDAS</t>
  </si>
  <si>
    <t>INFORME DE PQRSDT, CORREOS Y OFICIOS</t>
  </si>
  <si>
    <t>Número de PQRSDT reportadas/ Número de PQRSDT tramitadas</t>
  </si>
  <si>
    <t xml:space="preserve">se evidencio el seguimiento a PQRSD </t>
  </si>
  <si>
    <r>
      <rPr>
        <b/>
        <sz val="12"/>
        <rFont val="Arial"/>
        <family val="2"/>
      </rPr>
      <t>M:</t>
    </r>
    <r>
      <rPr>
        <sz val="12"/>
        <rFont val="Arial"/>
        <family val="2"/>
      </rPr>
      <t xml:space="preserve"> Dilaciones en la incorporación de la información completa de los contratistas por parte de la supervisión </t>
    </r>
  </si>
  <si>
    <t>1.	Envío de circular informativa que conmina a los distintos funcionarios que ejercen actuaciones como supervisores e interventores contractuales para  que realicen el  correcto y eficiente seguimiento técnico, administrativo, financiero, contable y jurídico sobre el cumplimiento del objeto del contrato del cual tienen la supervisión, teniendo en consideración que las actividades concernientes a la supervisión deberán ser ejercidas desde el momento de la designación formal hasta la liquidación del contrato.
2.	Revisiones aleatorias del control y buen manejo de la ejecución de los contratos en SECOP II</t>
  </si>
  <si>
    <t>Reportar al 100% la información relacionada con la supervición de contratos en el SECOP II</t>
  </si>
  <si>
    <t>INFORME DE REPORTES, CIRCULAAR Y REPORTE DE ENTREGA</t>
  </si>
  <si>
    <t>Número de información reportada</t>
  </si>
  <si>
    <t>Se realizaron las actividades programadas</t>
  </si>
  <si>
    <t>Realizar en coordinación con la Gerencia TIC la identificación, priorización, publicación y actualización del conjunto de datos abiertos de su dependencia de acuerdo</t>
  </si>
  <si>
    <r>
      <rPr>
        <b/>
        <sz val="12"/>
        <rFont val="Arial"/>
        <family val="2"/>
      </rPr>
      <t>M</t>
    </r>
    <r>
      <rPr>
        <sz val="12"/>
        <rFont val="Arial"/>
        <family val="2"/>
      </rPr>
      <t>: Desconocimiento acerca de la funcionalidad e importancia del tema</t>
    </r>
  </si>
  <si>
    <t xml:space="preserve">Capacitar al personal acerca de la importancia y funcionalidad del conjunto de datos abiertos </t>
  </si>
  <si>
    <t>Rafael Salzedo-Alfredo Vargas / Agentes de cambio y enlaces por parte de la SCUEP</t>
  </si>
  <si>
    <t>Crear un equipo de enlace que se encargue de suministrar la actualización del conjunto de datos abiertos de la SDCUEP</t>
  </si>
  <si>
    <t>CORREOS Y PORTAL WEB</t>
  </si>
  <si>
    <t>El 100% de la información generada para la actualización de los conjuntos de datos abiertos de la SDCUEP suministrados</t>
  </si>
  <si>
    <t>se realizaron las actividades programadas</t>
  </si>
  <si>
    <r>
      <rPr>
        <b/>
        <sz val="12"/>
        <rFont val="Arial"/>
        <family val="2"/>
      </rPr>
      <t>M</t>
    </r>
    <r>
      <rPr>
        <sz val="12"/>
        <rFont val="Arial"/>
        <family val="2"/>
      </rPr>
      <t>: No contar con las herramientas necesarias  para este proceso</t>
    </r>
  </si>
  <si>
    <t>actualizacion de datos abiertos enviada a la Gerencia de las tics</t>
  </si>
  <si>
    <t>Definir y documentar estrategias y acciones que permitan a la dependencia el cumplimiento de las metas de los proyectos que faltan aún por registrar</t>
  </si>
  <si>
    <r>
      <t>M:</t>
    </r>
    <r>
      <rPr>
        <sz val="12"/>
        <rFont val="Arial"/>
        <family val="2"/>
      </rPr>
      <t xml:space="preserve"> Retraso en el cumplimiento de 8 metas del plan de desarrollo</t>
    </r>
  </si>
  <si>
    <t xml:space="preserve">Ejecutar actividades que propendan por el adecuado cumplimiento de las metas de los proyectos </t>
  </si>
  <si>
    <t>Iván castro / Jefe Oficina de GU - Zareth Romero / Asesora de despacho - María Rubio /Jefe oficina PU - Gina Rodríguez / Asesora Jurídica</t>
  </si>
  <si>
    <t xml:space="preserve">Cumplir con el 100% del porcentaje de ejecución para lograr el cumplimiento superior en la calificación final de la meta </t>
  </si>
  <si>
    <t>MATRIZ DE EVALUACIÓN FINAL DE PLANEACIÓN</t>
  </si>
  <si>
    <t>Número de metas cumplidas en el 2022</t>
  </si>
  <si>
    <t>se han realziado las actividades programadas</t>
  </si>
  <si>
    <r>
      <rPr>
        <b/>
        <sz val="12"/>
        <rFont val="Arial"/>
        <family val="2"/>
      </rPr>
      <t xml:space="preserve">M: </t>
    </r>
    <r>
      <rPr>
        <sz val="12"/>
        <rFont val="Arial"/>
        <family val="2"/>
      </rPr>
      <t>Falta de actualización del mapa</t>
    </r>
  </si>
  <si>
    <t>Actualizar el documento correspondiente con los posibles riesgos analizados</t>
  </si>
  <si>
    <t>Desarrollar una amatriz como mapa de riesgo para la SDCUEP</t>
  </si>
  <si>
    <t>DOCUMENTO EN EXCEL</t>
  </si>
  <si>
    <t>Matriz de mapa de riesgo actualizada</t>
  </si>
  <si>
    <t>mapa de riesgos actualizado</t>
  </si>
  <si>
    <r>
      <rPr>
        <b/>
        <sz val="12"/>
        <rFont val="Arial"/>
        <family val="2"/>
      </rPr>
      <t>M:</t>
    </r>
    <r>
      <rPr>
        <sz val="12"/>
        <rFont val="Arial"/>
        <family val="2"/>
      </rPr>
      <t xml:space="preserve"> Completar las directrices establecidas por el decreto 0096 del 2021</t>
    </r>
  </si>
  <si>
    <t>Implementar todas las directrices establecidas por el decreto 0096 del 2021</t>
  </si>
  <si>
    <t>Gina Rodríguez /  Asesora jurídica</t>
  </si>
  <si>
    <t>Emitir el 100% de los actos administrativos que lo requieran con las directrices establecidas en el decreto 0096 del 2021</t>
  </si>
  <si>
    <t>CORREOS, OFICIOS Y DOCUMENTOS ADMINISTRATIVOS</t>
  </si>
  <si>
    <t>Porcentaje de actos administrativos emitidos cumpliendo lo establecido en el decreto 0096 del 2021</t>
  </si>
  <si>
    <t>se esta aplciando el Decreto 0096 de 2021</t>
  </si>
  <si>
    <r>
      <t xml:space="preserve">Medición: </t>
    </r>
    <r>
      <rPr>
        <sz val="12"/>
        <rFont val="Arial"/>
        <family val="2"/>
      </rPr>
      <t>Deficientes mecanismos de verificación o inspección del cumplimiento</t>
    </r>
  </si>
  <si>
    <t>Mejorar los mecanismos de inspección y verificación del cumplimiento del uso de la imagen institucional</t>
  </si>
  <si>
    <t>Inspeccionar al 100% las diferentes aplicaciones y usos de la imagen institucional dentro de la SDCUEP</t>
  </si>
  <si>
    <t>CORREOS Y OFICIOS</t>
  </si>
  <si>
    <t>Número de acciones realizadas para ejercer la inspección y verificación del uso adecuado de la imagen isntitucioanl en la SDCUEP</t>
  </si>
  <si>
    <t>sensibilizacion a traves de correos y oficios sobre el uso de la imagen instituional</t>
  </si>
  <si>
    <r>
      <rPr>
        <b/>
        <sz val="12"/>
        <rFont val="Arial"/>
        <family val="2"/>
      </rPr>
      <t>M</t>
    </r>
    <r>
      <rPr>
        <sz val="12"/>
        <rFont val="Arial"/>
        <family val="2"/>
      </rPr>
      <t>: No se deja registro de la inducción y el entrenamiento que se realiza del personal que ingresa al puesto de trabajo, inducción e reinducción</t>
    </r>
  </si>
  <si>
    <t xml:space="preserve">Desarrollar una herramienta de soporte para la secretaría como para el empleado y/o contratista con las evidencias de instrucción y entrenamiento requeridas para ejercer las funciones pertinentes. </t>
  </si>
  <si>
    <t>Un documento de verificación de entrenamiento desarrollado y diligenciado</t>
  </si>
  <si>
    <t xml:space="preserve">FORMATO </t>
  </si>
  <si>
    <t>Número de documentos elaborados y diligenciados</t>
  </si>
  <si>
    <t>se cumplio con la actividad programada</t>
  </si>
  <si>
    <r>
      <rPr>
        <b/>
        <sz val="12"/>
        <rFont val="Arial"/>
        <family val="2"/>
      </rPr>
      <t xml:space="preserve">M: </t>
    </r>
    <r>
      <rPr>
        <sz val="12"/>
        <rFont val="Arial"/>
        <family val="2"/>
      </rPr>
      <t>Retraso en el diligenciamiento dl formato de bienes y rentas</t>
    </r>
  </si>
  <si>
    <t xml:space="preserve">Realizar seguimiento a los empleados de l a SDCUEP con respecto al diligencimaiento de los formatos </t>
  </si>
  <si>
    <t xml:space="preserve">Realizar el 100% del seguimiento a los empleados de la SDCUEP </t>
  </si>
  <si>
    <t>FORMATOS EN LINEA</t>
  </si>
  <si>
    <t xml:space="preserve">Número de seguimientos realizados </t>
  </si>
  <si>
    <t>se actualizo sigep por parte de los funcionarios de la secretaria</t>
  </si>
  <si>
    <t>Promocionar con el apoyo de comunicaciones los trámites y otros procedimientos administrativos disponibles en línea y parcialmente en línea para incrementar su</t>
  </si>
  <si>
    <r>
      <rPr>
        <b/>
        <sz val="12"/>
        <rFont val="Arial"/>
        <family val="2"/>
      </rPr>
      <t>M:</t>
    </r>
    <r>
      <rPr>
        <sz val="12"/>
        <rFont val="Arial"/>
        <family val="2"/>
      </rPr>
      <t xml:space="preserve"> Deficiente promoción de los trámites internos ante los usuarios dificulta la correcta presentación o utilización de sus peticiones.</t>
    </r>
  </si>
  <si>
    <t xml:space="preserve">Realizar con el equipo de comunicaciones, campaña de promoción de trámites y servicios prestados por la SCUEP </t>
  </si>
  <si>
    <t>Realizar 2 actividades de promoción de los trámites y srvicios de la SDCUEP en el año</t>
  </si>
  <si>
    <t>FOTOGRAFÍAS, ACTAS, CORREOS, MATERIAL DE CAMPAÑA</t>
  </si>
  <si>
    <t>Número de promociones realizadas</t>
  </si>
  <si>
    <t>se cumplieron las actividades programadas</t>
  </si>
  <si>
    <t xml:space="preserve"> Revisar y/o ajustar los procedimientos asociados a los trámites, teniendo en cuenta los cambios generados en la última vigencia</t>
  </si>
  <si>
    <r>
      <rPr>
        <b/>
        <sz val="12"/>
        <rFont val="Arial"/>
        <family val="2"/>
      </rPr>
      <t>M:</t>
    </r>
    <r>
      <rPr>
        <sz val="12"/>
        <rFont val="Arial"/>
        <family val="2"/>
      </rPr>
      <t xml:space="preserve"> Los procedimientos desactualizados generan confusión al momento de solicitar los servicios por parte de los usuarios</t>
    </r>
  </si>
  <si>
    <t>Realizar trimestralmente las solicitudes sobre las actualizaciones necesarias a que haya lugar en los formatos o trámites para cargarlos a la página web.</t>
  </si>
  <si>
    <t>Rafael Salzedo-Alfredo Vargas / Agentes de cambio</t>
  </si>
  <si>
    <t xml:space="preserve">Realizar 4 solicitudes de actualización referentes a los procedimientos y formatos de los trámites de la SDCUEP </t>
  </si>
  <si>
    <t>OFICIOS</t>
  </si>
  <si>
    <t>Número de solicitudes realizadas</t>
  </si>
  <si>
    <t>informacion actualizada</t>
  </si>
  <si>
    <t>SDCUEP</t>
  </si>
  <si>
    <t xml:space="preserve"> Documentar e impulsar las oportunidades a perseguir por parte del proceso, en la matriz de riesgos y oportunidades.</t>
  </si>
  <si>
    <t>Poca socialización de la metodologia e interiorizacion para la identificacion de las oportunidades y su registro en la matriz de riesgo</t>
  </si>
  <si>
    <t xml:space="preserve">Registrar las oportunidades a perseguir dentro del proceso de gestion juridica en la matriz de riesgos y oportunidades </t>
  </si>
  <si>
    <t xml:space="preserve">Adalberto Palacios </t>
  </si>
  <si>
    <t xml:space="preserve">Dos oportunidades registradas en la matriz de riesgos y oportunidades </t>
  </si>
  <si>
    <t xml:space="preserve"> Matriz de riesgos y oportunidades </t>
  </si>
  <si>
    <t>Numero de oportunidades identificadas / registradas</t>
  </si>
  <si>
    <t xml:space="preserve">Se Registó una oportunidad de mejora en la matriz de riesgos y oportunidades. </t>
  </si>
  <si>
    <t xml:space="preserve"> Continuar con el seguimiento al cumplimiento de la resolución no. 0002 del 18 de enero de 2021 “Por medio de la cual se actualiza
el reglamento del ejercicio del derecho de petición y su trámite interno en la Alcaldía del Distrito Especial, Industrial y Portuario de
Barranquilla. por parte de todos los procesos de la entidad; lo anterior en razón a las acciones de tutela que se generan por derechos
de petición en las dependencias de la Alcaldía Distrital de Barranquilla</t>
  </si>
  <si>
    <t xml:space="preserve">Omision en la tramite de respuestas de manera oportuna, resolución de fondo de los derechos de petición asignados a las diferentes dependencias de la Alcaldia Distrital que terminan en una acción de tutela. </t>
  </si>
  <si>
    <t xml:space="preserve">Convocar a mesas de trabajo y firmas de actas de compromisos con todos los enlaces juridicos de todas las dependencias de la Alcaldia Distrital. </t>
  </si>
  <si>
    <t>Nelcy Mosquera</t>
  </si>
  <si>
    <t xml:space="preserve">Dos mesas de trabajo con los enlaces juridicos de las dependencias </t>
  </si>
  <si>
    <t>Actas de compromiso</t>
  </si>
  <si>
    <t xml:space="preserve"> Acta de compromiso firmada por cada grupo/ numero de grupos convocados</t>
  </si>
  <si>
    <t xml:space="preserve">Se convocaron mesas de trabajo con los enlaces juridicos de cada dependencia, en donde se socializo resultados de analisis de causas realizados a las pqrsd </t>
  </si>
  <si>
    <t xml:space="preserve"> Impulsar el avance de las metas que se encuentran por debajo de lo esperado en el cuatrienio</t>
  </si>
  <si>
    <t>A pesar de las gestiones realizadas  ante los respectivos despachos judiciales que poseen titulos a favor del Distrito  los procesos no surten las etapas dentro de los plazos establecidos, lo cual imposibilita la recuperacion de los titulos con la celeridad requerida</t>
  </si>
  <si>
    <t xml:space="preserve">Realizar las gestiones correspondientes ante los despachos judiciales de manera reiterativa para la obtencion de los titulos judiciales </t>
  </si>
  <si>
    <t xml:space="preserve">Carlos Castro </t>
  </si>
  <si>
    <t xml:space="preserve">Impulsos procesales presentados ante los despachos judiciales </t>
  </si>
  <si>
    <t xml:space="preserve">Impulsos procesales </t>
  </si>
  <si>
    <t xml:space="preserve">Memorial presentado /  numero de  proceso donde haya de reclamarse un titulo judicial </t>
  </si>
  <si>
    <t xml:space="preserve">Memorial de reiteracion en proceso en donde se encontraba titulo judicial por retirar </t>
  </si>
  <si>
    <t>Incorporar al aplicativo SECOP II la información completa relacionada con la supervisión de los contratos dentro de los tiempos
establecidos</t>
  </si>
  <si>
    <t xml:space="preserve">Poca socializacion del manejo del SECOP II  a los contratistas de la dependencia </t>
  </si>
  <si>
    <t>Realizar jornadas de socializacion de la herramienta secop II</t>
  </si>
  <si>
    <t xml:space="preserve">Marcelo Molina </t>
  </si>
  <si>
    <t xml:space="preserve">una jornada de capacitacion a los contratistas </t>
  </si>
  <si>
    <t xml:space="preserve">Lista de asistencia </t>
  </si>
  <si>
    <t>90% de contratistas capacitados</t>
  </si>
  <si>
    <t>Capacitacion programada para segundo semestre de 2022</t>
  </si>
  <si>
    <t>Adecuar el mapa de riesgos de su proceso, de conformidad con la nueva política de administración de riesgos adoptada en la
entidad</t>
  </si>
  <si>
    <t xml:space="preserve">Mantener actualizado el mapa de riesgos de acuerdo con las politicas y lineamientos que imparta la entidad </t>
  </si>
  <si>
    <t xml:space="preserve">Adecuar el mapa de riesgos del proceso a la nueva metodología </t>
  </si>
  <si>
    <t xml:space="preserve">Analisis y adecuacion del mapa de riesgo del proceso de gestion juridica </t>
  </si>
  <si>
    <t xml:space="preserve">Mapa de de riesgo del proceso de gestion juridica actualizado </t>
  </si>
  <si>
    <t xml:space="preserve">Un documento </t>
  </si>
  <si>
    <t xml:space="preserve">Mapa de riesgo actualizado según las indicaciones realizadas por la secretaria de planeacion. </t>
  </si>
  <si>
    <t>Publicar la declaración de bienes y rentas y conflicto de interés en el aplicativo establecido por Función Pública, de conformidad
con la Ley 2013 de 2019 y el Decreto 830 de 2021</t>
  </si>
  <si>
    <t>Mantener actualizada las publicaciones de la declaracion de bienes y rentas y confictos en la pagina que se disponga para tal fin</t>
  </si>
  <si>
    <t>Validar en la fecha respectiva que cada funcionario publiqué  la declaración de bienes y rentas y conflicto de interés en el aplicativo establecido por Función Pública</t>
  </si>
  <si>
    <t xml:space="preserve">Marjorie Pacheco </t>
  </si>
  <si>
    <t xml:space="preserve">Validacion en la fecha respectiva que cada funcionario publiqué  la declaración de bienes y rentas y conflicto de interés en el aplicativo establecido por Función Pública </t>
  </si>
  <si>
    <t xml:space="preserve"> Declaración de bienes y rentas y conflicto de interés en el aplicativo establecido por Función Pública publicadas </t>
  </si>
  <si>
    <t xml:space="preserve">N° de funcionarios / N° Declaraciones publicadas </t>
  </si>
  <si>
    <t>Declaraciones de bienes y rentas presentadas conforme a las fechas de vencimiento</t>
  </si>
  <si>
    <t xml:space="preserve"> Realizar en coordinación con la Gerencia TIC la identificación, priorización, publicación y actualización del conjunto de datos
abiertos de su dependencia de acuerdo al plan de apertura de datos</t>
  </si>
  <si>
    <t xml:space="preserve">fortalecer la identificacion de los datos abiertos de la entidad </t>
  </si>
  <si>
    <t xml:space="preserve">Identificar, publicar y actualizar el cojunto de datos abiertos de la dependencia </t>
  </si>
  <si>
    <t xml:space="preserve">Cojunto de datos abiertos Identificados, actualizados y publicados </t>
  </si>
  <si>
    <t xml:space="preserve">Registro de publicacion de cojunto de datos abiertos </t>
  </si>
  <si>
    <t xml:space="preserve">Registro de datos abiertos publicado </t>
  </si>
  <si>
    <t xml:space="preserve">Cojuntos de datos abiertos publicados según las indicaciones de la gerencia tics </t>
  </si>
  <si>
    <t>Realizar uso correcto de la imagen institucional por parte de los procesos en los documentos oficiales, prendas de vestir y
aplicaciones implementadas en las dependencias</t>
  </si>
  <si>
    <t xml:space="preserve">Fortalecer en los funcionarios el uso correctode la imagen institucional de la entidad </t>
  </si>
  <si>
    <t>Socializar a todos los funcionarios y contratistas sobre los liniamientos institucionales de la imagen institucional de la entidad en prendas de vestir y en documentos oficiales que se tramitan en la dependencia</t>
  </si>
  <si>
    <t xml:space="preserve">Sara Rodriguez </t>
  </si>
  <si>
    <t xml:space="preserve">Una jornada de socializacion con los funcionarios y contratistas sobre la imagen institucional de la Alcaldia de Barranquilla </t>
  </si>
  <si>
    <t xml:space="preserve">Registro fotografico </t>
  </si>
  <si>
    <t>90% de funcionarios capacitados</t>
  </si>
  <si>
    <t xml:space="preserve">Socializacion por correo y por whatsapp de los nuevos logos de la entidad </t>
  </si>
  <si>
    <t>Suministrar la información requerida por la Gerencia TIC para mantener actualizado el inventario de archivos de tecnología de su
dependencia</t>
  </si>
  <si>
    <t xml:space="preserve">Suministrar la informacion de los recursos tecnologicos de la dependencia a la gerencia tic's </t>
  </si>
  <si>
    <t xml:space="preserve">Reporte de Inventario actualizado de los equipos de la dependencia a la gerencia de las Tic's </t>
  </si>
  <si>
    <t>Marjorie Pacheco - Mayerli Lozano</t>
  </si>
  <si>
    <t xml:space="preserve">Intentariar los recursos tecnologicos de la dependencia </t>
  </si>
  <si>
    <t xml:space="preserve">Inventario actualizado y reportado a la gerencia de las Tic's </t>
  </si>
  <si>
    <t xml:space="preserve">90% de inventario actualizado </t>
  </si>
  <si>
    <t>Implementar acciones para la adecuada recepción, direccionamiento, traslado (interno) respuesta y notificación de las PQRSD</t>
  </si>
  <si>
    <t>Desconocimiento de información del destinatario de la respuesta de PQRSD</t>
  </si>
  <si>
    <t>Capacitación en NOTIFICACIONES de las actuaciones administrativas (citación a través de página web y lugar de acceso al público, notificación por aviso, etc)</t>
  </si>
  <si>
    <t>Secretaría Jurídica Distrital</t>
  </si>
  <si>
    <t>1 Programa de Capacitación formulado y aprobado</t>
  </si>
  <si>
    <t>Programa de capacitación aprobado</t>
  </si>
  <si>
    <t>No. Funcionarios capacitados / No. Total de funcionarios de la entidad</t>
  </si>
  <si>
    <t>7/30/2022</t>
  </si>
  <si>
    <t xml:space="preserve">Se prevee que la capacitacion se realice de forma autodidacta a traves de la plataforma de elearning que tiene la alcaldia, por lo que se revisaron y enviaron informacion de los objetivos, indicadores, metodos de evaluacion, objetivos especificos, indivdualizacion de las actividades para ser colgadas </t>
  </si>
  <si>
    <t>DEPENDENCIA Y PROCESO: OFICINA DE LA MUJER, EQUIDAD Y GENERO</t>
  </si>
  <si>
    <t>Impulsar acciones para avanzar en los proyectos cuyas metas están rezagadas con relación al resultado esperado en el cuatrienio, como son: Estrategia de promoción de los derechos y prevención de violencia contra mujeres y niñas, Estrategia de fortalecimiento productivo y competitivo a mujeres y géneros y promoción de la inclusión de mujeres y población LGBTI al trabajo formal, Estrategia para el fomento a la participación social y política de las mujeres para la construcción de ciudadanía y sociedad, Diagnóstico situacional de la población LGBTIQ en Barranquilla y actualización de la política pública de mujeres y género.</t>
  </si>
  <si>
    <t>Necesidad de Implementación del plan de acción de la política pública</t>
  </si>
  <si>
    <t xml:space="preserve">1. Realizar gestiones de articulación con actores claves en cada proyecto de la dependencia para potencializar el cumplimiento de las metas del cuatrienio.
2. Realizar articulación interinstitucional con dependencias del Distrito para la realización de acciones conjuntas que permitan el avance en el cumplimiento de metas.
3. Articular con agencias de cooperación internacional para el apoyo técnico en proyectos de la dependencia.
</t>
  </si>
  <si>
    <t>Jefe de Oficina Mujer, equidad y Genero</t>
  </si>
  <si>
    <t xml:space="preserve">1) 13.700 personas impactadas por la   estrategia de promocion de los derechos y prevención de violencia contra mujeres y niñas y poblacion LGBTI                                                        2) 8 espacios o acciones de ciudad para promoción de la inclusión de mujeres al trabajo formal y sensibilizar a actores del mercado laboral y 500   Mujeres y personas de la población LGBTI cualificadas y fortalecidas en temas productivos y competitivos. 
 3) 1300 Mujeres participando en acciones que promuevan el liderazgo y la participación social y política para la construcción de ciudadanía y sociedad.          
 4) 30% del diagnostico situacional de la poblacion LGBTI                       
5)  50% de la actualizacion de la politica publica de mujeres y genro                           </t>
  </si>
  <si>
    <t>Fichas tecnica, actas de reuniones. Registros fotograficos, registros de asistencias de participantes y beneficiarios, cronogramas e informes de gestion</t>
  </si>
  <si>
    <t xml:space="preserve">1) Numero de sensibilizaciones realizadas/ numero de sensibilizaciones programadas.   2) Espacios de ciudad realizados/ espacios programados.                             3) Acciones de fomento a la  participación social y política de las mujeres realizados/ acciones programadas
              4) y 5) Porcentaje de avance de actualización de política pública y diagnóstico situacional cumplidos/  los programados.            </t>
  </si>
  <si>
    <t>1) 7.126 personas sensibilizadas en los diferentes temas. 2) 4 espacios de ciudad realizados. 3) 1.138 personas participaron en acciones sociales y politicas. 4) 50% de avance de la actualizacion d ela politica publica y el diagnostico situacional de la poblacion LGBTI.</t>
  </si>
  <si>
    <t>De acuerdo al seguimiento a los planes institucionales por parte del auditor, se logró verificar el avance de cumplimiento del mismo.</t>
  </si>
  <si>
    <t xml:space="preserve"> Definir e implementar los parámetros de medición del cumplimiento de la política publica de mujeres y géneros</t>
  </si>
  <si>
    <t>Falta de parámetros de medición con relación a la meta del avance en la actualización de la Política Pública.</t>
  </si>
  <si>
    <t>Definición de parámetros de medición para el avance de la Política Pública de mujeres y equidad de género.</t>
  </si>
  <si>
    <t>Elaborar un cronograma con parametros  de medición para el avance del 50% de  la actualización de la Política Pública elaborado y con seguimiento.</t>
  </si>
  <si>
    <t xml:space="preserve">Cronograma  de medición del avance del 50% de  la actualización de la Política Pública/ </t>
  </si>
  <si>
    <t>Cumplimieto del crocronogramas de avance de la actualización de la Política Pública/ parametro establecido.</t>
  </si>
  <si>
    <t xml:space="preserve">El avance del cronograma para el cumplimiento de la politica publica se encuentra en un 50%. </t>
  </si>
  <si>
    <t>De acuerdo al seguimiento a los planes institucionales por parte del auditor, se logró verificar el avance del porcentaje de cumplimiento del mismo.</t>
  </si>
  <si>
    <t xml:space="preserve">Realizar análisis e implementación de mejoras a partir de las encuestas de percepción realizadas </t>
  </si>
  <si>
    <t>Necesidad de implementar mejoras en el servicio a partir de la evaluación de satisfacción al cliente final.</t>
  </si>
  <si>
    <t xml:space="preserve">1. Implementar encuestas de satisfacción a la población obetivo de los proyectos de la dependencia.
2. Realizar análisis de satisfacción de las encuestas realizadas.
3. Documentar acciones de mejoras a partir del análisis de satisfacción realizado.
4. Hacer seguimiento a las acciones de mejora implementadas </t>
  </si>
  <si>
    <t xml:space="preserve">1 Plan de mejoramiento elaborado </t>
  </si>
  <si>
    <t xml:space="preserve">1. Encuestas de satisfacción.
2. Documento de evalución y análisis de satisfacción.
3. Elaboración Plan de mejoramiento </t>
  </si>
  <si>
    <t>No. de planes de mejoramientos realizados a partir de las encuentas de percepción realizadas</t>
  </si>
  <si>
    <t>A todos los espacios de sensibilización realizados se aplican las encuestas de satisfaccion, los cuales se llevan en una matriz con su respectivo analisis de satisfaccion. Se lleva plan de mejoramientos a las recomendaciones hechas por la comunidad</t>
  </si>
  <si>
    <t>Falencias en el uso correcto de la marca institucional</t>
  </si>
  <si>
    <t xml:space="preserve">Implementar el buen uso de la marca institucional en los documentos oficiales, prendas de vestir y aplicaciones implementadas por la dependencia de acuerdo con los lineamientos de Secretaría de Comunicaciones y el manual de marca institucional </t>
  </si>
  <si>
    <t>Responsable de comunicaciones</t>
  </si>
  <si>
    <t>100% de documentos oficiales, prendas de vestir y aplicaciones implementadas en la dependencia con uso correcto de imagen institucional</t>
  </si>
  <si>
    <t>1. Evidencias digitales de los productos de la dependencia con el uso correcto de marca institucional</t>
  </si>
  <si>
    <t>Porcentaje de productos de la dependencia con el uso correcto de la marca institucional.</t>
  </si>
  <si>
    <t>Articulación con Secretaría de comunicaciones para el diseño y aprobación de la marca institucional en piezas gráficas y campañas de publicidad de la dependencia.</t>
  </si>
  <si>
    <t>Estructurar el plan de trabajo a implementar en el 2022 para avanzar en el diagnóstico situacional de la población LGTBI y actualización de la política pública de mujeres y géneros</t>
  </si>
  <si>
    <t>Necesidad de medicion, estandarizacion e implementacion de la politica publica de mujeres y genero</t>
  </si>
  <si>
    <t>1. Establecer actividades, productos o entregables y plazos respecto al avance del 50% de la elaboración del diágnostico situacional de la población LGTBI 2. Establecer actividades, productos o entregables y plazos respecto al avance del 50% de la actualización de la política pública de mujer y género.</t>
  </si>
  <si>
    <t xml:space="preserve"> 1 plan de trabajo implementado en el 2022 para determinar el avance en el diagnósticosituacional de la población LGBTI y la actualización de la Política Pública de mujeres y equidad de género.</t>
  </si>
  <si>
    <t xml:space="preserve">1. Cronograma de trabajo sobre el avance del diágnostico situacional de la población LGTBI. 2. Cronograma de trabajo sobre el avance de la actualización de la política pública de mujer y género </t>
  </si>
  <si>
    <t>1. Porcentaje del avance del plan de trabajo de la actualización de la política pública de mujer y género. 2.  Porcentaje del avance del plan de trabajo en la realización del diagnóstico situacional de la población LGTBI</t>
  </si>
  <si>
    <t>50% del avance del plan de trabajo de la actualización de la política pública de mujer y género.
50% del avance en el plan de trabajo de la actualización de la política pública de mujeres consistente en la realización de la estructura metodológica, mesas de trabajo y documento de análisis de progres</t>
  </si>
  <si>
    <t xml:space="preserve">Incorporar al aplicativo SECOP II la información completa relacionada con la supervisión de los contratos dentro de los tiempos establecidos </t>
  </si>
  <si>
    <t xml:space="preserve">Obligación de las Entidades Estatales de suscribir los contratos a través de esta Plataforma transaccional </t>
  </si>
  <si>
    <t>1. Verificacion mensual de la informacion cargada de los proveedores en la plataforma SECOP II relacionadas con la ejecución de los contratos.
2. Llevar un registro de las evidencias de cumplimiento de las obligaciones de los contratistas de la dependencia.</t>
  </si>
  <si>
    <t>100% de  información relacionada con la supervisión de los contratos de la dependencia cargada en SECOP II</t>
  </si>
  <si>
    <t>Evidencias digitales de la información cargada en SECOP II
Evidencias digitales del cumplimiento de obligaciones de los contratistas de la dependencia.</t>
  </si>
  <si>
    <t>Porcentaje de información relacionada con la supervisión de contratos de la dependencia cargadas en SECOP II</t>
  </si>
  <si>
    <t xml:space="preserve">50% de la información relacionada con la supervisión de los contratos de la dependencia cargada en SECOP II </t>
  </si>
  <si>
    <t xml:space="preserve">Adecuar el mapa de riesgos de su proceso, de conformidad con la nueva política de administración de riesgos adoptada en la entidad y realizar la evaluación de los controles para definir si es necesario replantear riesgos o fortalecer con nuevos controles </t>
  </si>
  <si>
    <t>Necesidad de actualizar el mapa de riesgos de conformidad a la nueva política de administración de riesgos de la entidad y  hacer monitoreo, seguimiento y evaluación a todas las actividades y poder así detectar alertas tempranas de riesgo a las acciones e impedir que los riesgos se materialicen.</t>
  </si>
  <si>
    <t>Adecuar el mapara de riesgos  y realizar seguimiento a los controles establecidos para mitigar los riesgos identificados  y abordar oportunidades implementadas para la oficina</t>
  </si>
  <si>
    <t>1 mapa de riesgos adecuado
100% de control de riesgo evaluados y con seguimiento</t>
  </si>
  <si>
    <t>Matriz de riesgos diligenciada y con seguimiento de controles</t>
  </si>
  <si>
    <t>No. de mapa de riesgos adecuado
Porcentaje de controles de riesgos evaluados y con seguimiento</t>
  </si>
  <si>
    <t>1 mapa de riesgos adecuado
50% de control de riesgo evaluados y con seguimiento</t>
  </si>
  <si>
    <t>Necesidad de mejora en la publicidad de datos de interés a la comunidad</t>
  </si>
  <si>
    <t>Coordinar con la Gerencia TIC la identificación, priorización, publicación y actualización del conjunto de datos abiertos de su dependencia de acuerdo al plan de apertura de datos.</t>
  </si>
  <si>
    <t>100%  de cumplimiento en la identificación, priorización, publicación y actualización del conjunto de datos abiertos de la Oficina de la Mujer de acuerdo al plan de apertura de datos.</t>
  </si>
  <si>
    <t>Evidencias de coordinación con la Gerencia TIC para la identificación, publicación y actualización de datos.
 Evidencia de publicaciones en el portal de datos abiertos en caso de que aplique</t>
  </si>
  <si>
    <t>Porcentaje de cumplimiento en la identificación, priorización, publicación y actualización del conjunto de datos abiertos de la Oficina ded la Mujer de acuerdo al plan de apertura de datos.</t>
  </si>
  <si>
    <t>Se cordinaron nuevas reuniones para determinar si las nuevas acciones de la oficina, cumplen los requisitos para ser incluidas en los datos abiertos, toda vez que por periodicidad e información de carácter reservada que se encuentra inmersa en la mayoría de acciones de la dependencia resulta complejo determinar cuáles datos cumplen con los requisitos salvaguardando los derechos de las victimas de violencia de género y comunidad en general, considerada población objeto de la oficina de la mujer, equidad y genero</t>
  </si>
  <si>
    <t xml:space="preserve">Suministrar la información requerida por la Gerencia TIC para mantener actualizado el inventario de archivos de tecnología de su dependencia </t>
  </si>
  <si>
    <t>Necesidad de unificar la información frente a los archivos de tecnología de la entidad</t>
  </si>
  <si>
    <t>Cumplir con el suministro de información requerida por la Gerencia TIC sobre los archivos de tecnología de la dependencia</t>
  </si>
  <si>
    <t>100% de cumplimiento  en el suministro de información requerida por la Gerencia TIC sobre los archivos de tecnología de la dependencia</t>
  </si>
  <si>
    <t xml:space="preserve">Evidencias digitales de cumplimiento de suministro de información a la Gerencia TIC </t>
  </si>
  <si>
    <t>Porcentaje de cumplimiento  en el suministro de información requerida por la Gerencia TIC sobre los archivos de tecnología de la dependencia</t>
  </si>
  <si>
    <t>Falencias en la aplicación de las directrices de técnica normativa contenidas en el Decreto 0096 de 2021</t>
  </si>
  <si>
    <t>Realizar la adecuada aplicación de las directrices de técnica normativa contenidas en el Decreto 0096 de 2021 para la expedición de actos administrativos proyectados por la Oficina de la Mujer.</t>
  </si>
  <si>
    <t>Melissa Franco
Cargo: Abogada</t>
  </si>
  <si>
    <t>100% de actos administrativos proyectados por la dependencia con aplicación de las directrices de técnica normativa  contenidas en el Decreto 0096 de 2021</t>
  </si>
  <si>
    <t>Evidencias digitales de los proyectos de actos administrativos</t>
  </si>
  <si>
    <t>Porcentaje de actos administrativos proyectados por la dependencia con aplicación de las directrices de técnica normativa  contenidas en el Decreto 0096 de 2021</t>
  </si>
  <si>
    <t>A la fecha la depencia no ha proyectado actos administrativos.</t>
  </si>
  <si>
    <t>Falencias en el entrenamiento de puesto de trabajo al personal que ingresa</t>
  </si>
  <si>
    <t>Realizar el efectivo entrenamiento en puesto de trabajo al personal que ingresa</t>
  </si>
  <si>
    <t>100% de personal que ingresa con efectivo entrenamiento de puesto de trabajo realizado</t>
  </si>
  <si>
    <t>Actas y registros de capacitación y entrenamiento del personal que ingresa</t>
  </si>
  <si>
    <t>Porcentaje de personal que ingresa con efectivo entrenamiento de puesto de trabajo realizado</t>
  </si>
  <si>
    <t>se realizó  el efectivo entrenamiento a los contratistas vinculados en el año 2022.</t>
  </si>
  <si>
    <t>Obligación de publicar  la declaración de bienes y rentas y conflicto de interés en el aplicativo establecido por Función Pública, de conformidad con la Ley 2013 de 2019 y el Decreto 830 de 2021</t>
  </si>
  <si>
    <t>Realizar la debida publicación de  la declaración de bienes y rentas y conflicto de interés en el aplicativo establecido por Función Pública, de conformidad con la Ley 2013 de 2019 y el Decreto 830 de 2021</t>
  </si>
  <si>
    <t>100% de los funcionarios públicos obligados con publicación realizada de la declaración de bienes y rentas y conflicto de interés en el aplicativo establecido por Función Pública, de conformidad con la Ley 2013 de 2019 y el Decreto 830 de 2021</t>
  </si>
  <si>
    <t>Evidencias digitales del cumplimiento de la publicación de la declaración de bienes y rentas y conflicto de interés</t>
  </si>
  <si>
    <t>Porcentaje de funcionarios públicos obligados con publicación de declaración de bienes y rentas y conflicto de interés realizada.</t>
  </si>
  <si>
    <t>Todos los funcionarios adscritos a la dependencia realizaron la respectiva declaracion de bienes en el Sigep II</t>
  </si>
  <si>
    <t>DEPENDENCIA Y PROCESO: SECRETARÍA DISTRITAL DE GESTIÓN SOCIAL / GESTION Y DESARROLLO SOCIAL</t>
  </si>
  <si>
    <t>Impulsar acciones para avanzar en los proyectos cuyas metas que se encuentran por debajo de lo esperado para el cuatrienio</t>
  </si>
  <si>
    <r>
      <rPr>
        <b/>
        <sz val="12"/>
        <rFont val="Arial"/>
        <family val="2"/>
      </rPr>
      <t>Implementación del plan de acción de la política pública: MET</t>
    </r>
    <r>
      <rPr>
        <sz val="12"/>
        <rFont val="Arial"/>
        <family val="2"/>
      </rPr>
      <t>:La revisión del acuerdo por parte del Sistemas Nacional de Bienestar Familiar conllevó más tiempo del proyectado y así mimos se requirió análisis detallado de las actividades acordadas por los sectores corresponsables.</t>
    </r>
  </si>
  <si>
    <t>1. Socialización ante sectores corresponsables del documento intersectorial de implementación de política pública.
2. Presentación y aprobación del acuerdo intersectorial ante concejo de política social Según convocatoria y agenda de CPS.
3. Formulación de esquema de seguimiento y control a la implementación del acuerdo presentado ante el concejo, una vez sea aprobado el acuerdo.</t>
  </si>
  <si>
    <t>Equipo política pública Primera Infancia</t>
  </si>
  <si>
    <t xml:space="preserve">1).   8 Socializaciones 
2).100 % Presentación Consejo de Politica Social y Consejo Distrital 
3). 100% a las acciones previstas para la implementación del documento técnico </t>
  </si>
  <si>
    <t>1. *Actas socializaciones realizadas 
*Asistencia de participantes 
*Registro Fotografico
2. Actas de presentación ante CPS, CD.
3. Esquema de las actividades implementadas vigencia 2021</t>
  </si>
  <si>
    <t>1). # Socializaciones realizadas/total de socializaciones planeadas
2). % presentación y aprobación al Consejo de política Social y Consejo Distrital - N°actividades ejecutadas/N° programadas)*100
3). % acciones - N° acciones ejecutadas/N° programada)*100</t>
  </si>
  <si>
    <t>JUNIO</t>
  </si>
  <si>
    <t>1. 50%
2. 100%
3. 0%</t>
  </si>
  <si>
    <t>Se dio cumplimiento a las socializaciones con sectores corresponsables durante el mes de mayo y fue aprobado por el consejo de politica social el documento de implementacion de politica publica de primera infancia correspondiente al convenio  interadministrativo 288 de vigencia 2021.</t>
  </si>
  <si>
    <r>
      <rPr>
        <b/>
        <sz val="12"/>
        <rFont val="Arial"/>
        <family val="2"/>
      </rPr>
      <t>Implementación de la política pública de los NNA: MAT:</t>
    </r>
    <r>
      <rPr>
        <sz val="12"/>
        <rFont val="Arial"/>
        <family val="2"/>
      </rPr>
      <t xml:space="preserve"> Se produjo por factores ajenos a la voluntad del equipo ejecutor Porque la ejecución de la totalidad de actividades del proyecto, requieren entre otras factores, la asignación presupuestal para su implementación, y en otros casos, las condiciones óptimas para que puedan desarrollarse con las poblaciones focales establecidas. </t>
    </r>
  </si>
  <si>
    <t>1. Programar y desarrollar jornadas de capacitación con grupos focales de funcionarios y/o contratistas para cualificar y generar capacidades en materia de enfoques diferenciales y de derecho
2. Diagnostico situacional actualizado de NNA para evaluar su estado de derechos.</t>
  </si>
  <si>
    <t>Equipo Técnico del  proyecto implementación de la política pública de los NNA</t>
  </si>
  <si>
    <t>1). 2 jornadas
2). 1 proceso de gestión de insumo; 1 documento tecnico de diagnostico realizado</t>
  </si>
  <si>
    <t>Acta de reunión
Listado de asistencias
Registros fotográficos
Informe del proceso de gestión de insumo
Documento técnico de diagnóstico</t>
  </si>
  <si>
    <t>1. No. de jornada realizadas/No. De jornadas programadas
2). No. de procesos de gestión de insumos realizado; No. De documentos tecnicos de diagnostico realizado</t>
  </si>
  <si>
    <t>4.5%</t>
  </si>
  <si>
    <t>Se continua con el proceso de gestion para recoleccion de insumos que ayuden al documento final de diagnostico.
Se realizaron talleres formativos en enfoque diferencial a funcionarios.</t>
  </si>
  <si>
    <r>
      <rPr>
        <b/>
        <sz val="12"/>
        <rFont val="Arial"/>
        <family val="2"/>
      </rPr>
      <t>Construcción y/o adecuación de centros de vida: MET</t>
    </r>
    <r>
      <rPr>
        <sz val="12"/>
        <rFont val="Arial"/>
        <family val="2"/>
      </rPr>
      <t>: se adelantaron actividades de tipo administrativo y se identificó el predio, sin embargo, para cumplir con los lineamientos del Distrito algunos tramites dependen del trabajo articulado y vistos buenos de otras Secretarías y/u oficinas., lo que ocasionó atrasos para la entrega del segundo centro de vida</t>
    </r>
  </si>
  <si>
    <t>1. Realizar seguimientos a las visitas de los predios identificados para la construcción y/o adecuación.</t>
  </si>
  <si>
    <t>Equipo Centros de vida</t>
  </si>
  <si>
    <t xml:space="preserve">1). # de visitas en predios
</t>
  </si>
  <si>
    <t>Acta de reunión
Actas de visitas
Listado de asistencias
Registros fotográficos
Informe de gestión</t>
  </si>
  <si>
    <t xml:space="preserve">1.) # de predios visitados
</t>
  </si>
  <si>
    <t>28/02/2022
30/03/2022</t>
  </si>
  <si>
    <r>
      <t xml:space="preserve">Durante el presente mes se oficializó el predio ubicado en la Calle 35 No. 36-22 – piso 1 para funcionamiento de un Centro de Vida, el cual fue adecuado en el marco del contrato de arrendamiento CD-08-2022-1966 y posteriormente dotado.  Con la entrega de este predio, se registra un avance del 25% de la meta para la vigencia 2022, la cual se ajustó por el indicador rezagado de la vigencia 2021.  
Por otra parte, se han realizado 12 visitas a 10 predios, de las cuales 2 corresponden al presente mes. Estas se realizaron con el fin de verificiar idoneidad del predio, nomenclatura, linderos. Así mismo, se hizo revisión de presupuesto y planos arquitectonicos con base a los resultados de las visitas anteriores. 
Respecto a estas actividades relacionadas con la identificación de predios hay un </t>
    </r>
    <r>
      <rPr>
        <b/>
        <sz val="12"/>
        <rFont val="Arial"/>
        <family val="2"/>
      </rPr>
      <t>83%</t>
    </r>
    <r>
      <rPr>
        <sz val="12"/>
        <rFont val="Arial"/>
        <family val="2"/>
      </rPr>
      <t xml:space="preserve"> de avance de acuerdo con las acciones establecidas en el plan de trabajo para el primer semestre del año.</t>
    </r>
  </si>
  <si>
    <r>
      <t>Diagnóstico y Diseño De La Política Pública
Para Apoyo Y Fortalecimiento De Las
Familias: MET:</t>
    </r>
    <r>
      <rPr>
        <sz val="12"/>
        <rFont val="Arial"/>
        <family val="2"/>
      </rPr>
      <t xml:space="preserve"> se dificultó el cumplimiento del cronograma, debido a que el momento de aplicar el instrumento, se tomó más tiempo del esperado, generando como consecuencia incumplimiento en el tiempo de entrega del documento final.</t>
    </r>
  </si>
  <si>
    <t xml:space="preserve">1. Proceso de revisión y ajuste del documento técnico
2. Gestión de aprobación y/o adopción de la política pública (Acuerdo/Decreto)
</t>
  </si>
  <si>
    <t>Equipo del proyecto</t>
  </si>
  <si>
    <t>Documento técnico aprobado</t>
  </si>
  <si>
    <t>Actas de aprocación y socialización
Actas de reunión y aprobación de política pública por parte de los actores</t>
  </si>
  <si>
    <t>Política pública aprobada</t>
  </si>
  <si>
    <t>1. 30/03/2022
2. 30/10/2022</t>
  </si>
  <si>
    <t>1. El 28 de febrero se realizó la jornada de validación en la Mesa Intersectorial.
                   2. La gestión de aprobación inició en marzo y se encuentra en revisión por La Secretaría Jurídica</t>
  </si>
  <si>
    <t xml:space="preserve"> Definir e implementar los parámetros de medición del cumplimiento de las Políticas líderadas por la dependencia</t>
  </si>
  <si>
    <r>
      <rPr>
        <b/>
        <sz val="12"/>
        <rFont val="Arial"/>
        <family val="2"/>
      </rPr>
      <t>MET</t>
    </r>
    <r>
      <rPr>
        <sz val="12"/>
        <rFont val="Arial"/>
        <family val="2"/>
      </rPr>
      <t>:  La secretaría se encuentra en etapa de diseño, implementación y aprobación de distintas política de orden social, lo cual a la fecha no se encuentran lineamientos estandarizados para el seguimiento de los mismos.</t>
    </r>
  </si>
  <si>
    <t xml:space="preserve">Establecer reuniones con el equipo responsable y  definir los criterios y  parámetros de medición de las políticas públicas. </t>
  </si>
  <si>
    <t>Secretaría D. de Gestión Social</t>
  </si>
  <si>
    <t xml:space="preserve">Políticas públicas con criterios y parámetros de medición 
</t>
  </si>
  <si>
    <t xml:space="preserve">Actas de reunión
Listado de asistencias
Correos electrónicos
Documentos técnicos
</t>
  </si>
  <si>
    <t xml:space="preserve">No. De políticas públicas con criterio de medición/ Total de PP con criterios de medición
</t>
  </si>
  <si>
    <t>Se realizan las reuniones de manera semanal con los equipos de política pública de los proyectos que aplican.</t>
  </si>
  <si>
    <t>Estandarizar los mecanismos de monitoreo y seguimiento de las políticas públicas lideradas por la dependencia</t>
  </si>
  <si>
    <t>Elaborar un sistema de seguimiento y monitoreo de las políticas públicas de orden social por el equipo responsable de las políticas que ayuden a determinar el cumplimiento de dichas políticas públicas.</t>
  </si>
  <si>
    <t>1 sistema de seguimiento para las políticas públicas de orden social</t>
  </si>
  <si>
    <t># de sistema de seguimiento para las políticas públicas de orden social</t>
  </si>
  <si>
    <t>Se encuentra en la fase de preparación y unificación de criterios.</t>
  </si>
  <si>
    <t>Adecuar el mapa de riesgos de su proceso, de conformidad con la nueva política de administración de riesgos adoptada en la entidad y realizar la evaluación de los controles para definir si es necesario replantear riesgos o fortalecer con nuevos controles.</t>
  </si>
  <si>
    <r>
      <rPr>
        <b/>
        <sz val="12"/>
        <rFont val="Arial"/>
        <family val="2"/>
      </rPr>
      <t>MET:</t>
    </r>
    <r>
      <rPr>
        <sz val="12"/>
        <rFont val="Arial"/>
        <family val="2"/>
      </rPr>
      <t>Fortalecer el mapa de riesgos, teniendo en cuenta que en la vigencia actual, la Alcaldía Distrital de Barranquilla actualizó de manera colaborativa
la Política de Administración de Riesgos con el fin primordial de establecer el marco general
de actuación de todos los servidores públicos de la entidad para la adecuada gestión de los
riesgos mediante la identificación de acciones de control, respuestas oportunas y estrategias
institucionales ante las situaciones que puedan afectar el cumplimiento de la misionalidad y
el logro de objetivos institucionales.</t>
    </r>
  </si>
  <si>
    <t xml:space="preserve">1. Realizar revisión e identificación de los riesgos asociados con el proceso de acuerdo al la política adoptada por la entidad.
2.Realizar seguimiento y análisis de la mitigación de los riesgos, cada 3 meses durante la vigencia 2022, registrando el avance en el módulo de actividades y sus respectivas observaciones.
</t>
  </si>
  <si>
    <t>1). 1 Mapa de riesgo
2). 4 seguimientos</t>
  </si>
  <si>
    <t>Archivo del Mapa de riesgo
Mapa de riesgo diligenciado en sus seguimientos.</t>
  </si>
  <si>
    <t>1). # de riesgos formulados 
2). # de seguimientos/total de seguimientos</t>
  </si>
  <si>
    <t>01/02/2022</t>
  </si>
  <si>
    <t xml:space="preserve">Se comparte mapa de riesgos actualizado, el cual se encuentra en revisión por parte de planeación. Se continúa diligenciando el anterior versión del mapa de riesgos con dos seguimientos. </t>
  </si>
  <si>
    <t>Documentar las lecciones aprendidas en el proceso</t>
  </si>
  <si>
    <r>
      <rPr>
        <b/>
        <sz val="12"/>
        <rFont val="Arial"/>
        <family val="2"/>
      </rPr>
      <t>MET</t>
    </r>
    <r>
      <rPr>
        <sz val="12"/>
        <rFont val="Arial"/>
        <family val="2"/>
      </rPr>
      <t>: No se documentaron las lecciones aprendidas en el 2021, dado a que la nueva forma de operar de algunos proyectos variaban de acuerdo a la necesidad de los mismos.</t>
    </r>
  </si>
  <si>
    <t>Revisar e identificas las lecciones aprendidas durante la actual vigencia</t>
  </si>
  <si>
    <t>2 Lecciones identificadas</t>
  </si>
  <si>
    <t>Documento de lecciones aprendidas</t>
  </si>
  <si>
    <t># de Lecciones identificadas /Total de Lecciones documentadas</t>
  </si>
  <si>
    <t>Se realizó un registro de lección aprendida, denominada "Gestión Social a tu Barrio"</t>
  </si>
  <si>
    <t xml:space="preserve"> Incorporar al aplicativo SECOP II la información completa relacionada con la supervisión de los contratos dentro de los tiempos establecidos</t>
  </si>
  <si>
    <r>
      <rPr>
        <b/>
        <sz val="12"/>
        <rFont val="Arial"/>
        <family val="2"/>
      </rPr>
      <t>MET</t>
    </r>
    <r>
      <rPr>
        <sz val="12"/>
        <rFont val="Arial"/>
        <family val="2"/>
      </rPr>
      <t>: Reforzar la supervisión, de acuerdo a la gaceta distrital  873 del 9 de febrero del 2022, por medio del cual se adopta la actualización y/o modificación del contenido del manual de contratación  interventoría y supervisión.</t>
    </r>
  </si>
  <si>
    <t>1. Socializar a los supervisores el manual de contratación y resaltar la importancia de la correcta revisión de los documentos cargados en el aplicativo dentro de los tiempos establecidos</t>
  </si>
  <si>
    <t xml:space="preserve">2 socializaciones del manual de contratación
</t>
  </si>
  <si>
    <t xml:space="preserve">Correo electrónico
</t>
  </si>
  <si>
    <t>#  de socialización/socialización ejecutada</t>
  </si>
  <si>
    <t>28/02/2022</t>
  </si>
  <si>
    <t>Se realiza actualización del Manual de Contratación y Supervisión. 
El interventor realiza seguimiento y revisión de acuerdo a lo establecido en el manual de contratación, con el fin de aprobar en el aplicativo SECOP II.</t>
  </si>
  <si>
    <t>Realizar en coordinación con la Gerencia TIC la identificación, priorización, publicación y actualización del conjunto de datos abiertos de su dependencia de acuerdo al plan de apertura de Datos</t>
  </si>
  <si>
    <r>
      <rPr>
        <b/>
        <sz val="12"/>
        <rFont val="Arial"/>
        <family val="2"/>
      </rPr>
      <t>MET</t>
    </r>
    <r>
      <rPr>
        <sz val="12"/>
        <rFont val="Arial"/>
        <family val="2"/>
      </rPr>
      <t>: falta de identificación del conjunto de datos de la secretaría.</t>
    </r>
  </si>
  <si>
    <t xml:space="preserve">1. Solicitar reuniones de acompañamiento a la gerencia de las TIC, en el proceso de identificación, priorización, publicación y actualización del conjunto de datos.
2.Realizar proceso de identificación de los conjuntos de datos a realizar por lo secretaría
</t>
  </si>
  <si>
    <t>Equipo Gestión administrativa</t>
  </si>
  <si>
    <t xml:space="preserve">Identificación, priorización, publicación y actualización del conjunto de datos abiertos de la secretaría de acuerdo al plan de apertura de Datos </t>
  </si>
  <si>
    <t>Acta de reunión
Listado de asistencia
Registros fotográficos
Archivos diligenciados
Aplicativo actualizado</t>
  </si>
  <si>
    <t xml:space="preserve">Identificación, priorización, publicación y actualización del conjunto de datos abiertos de la secretaría de acuerdo al plan de apertura de Datos  </t>
  </si>
  <si>
    <t>15/03/2022</t>
  </si>
  <si>
    <t>En junio 13 se envía correo a carolina cahuana con el fin de darle identificación sobre el tema, no se ha definido fecha</t>
  </si>
  <si>
    <r>
      <rPr>
        <b/>
        <sz val="12"/>
        <rFont val="Arial"/>
        <family val="2"/>
      </rPr>
      <t>MET</t>
    </r>
    <r>
      <rPr>
        <sz val="12"/>
        <rFont val="Arial"/>
        <family val="2"/>
      </rPr>
      <t>: falta de seguimiento para la actualización de archivos de tecnología de la secretaría</t>
    </r>
  </si>
  <si>
    <t>1. Actualizar el inventario de archivos de acuerdo a los requerimientos por parte de la gerencia de TIC</t>
  </si>
  <si>
    <t>Correo electrónico
Acta de reunión  
Listado de asistencia</t>
  </si>
  <si>
    <t>No. de inventario actualizado</t>
  </si>
  <si>
    <t>Se realiza actualización del inventario de archivos de acuerdo a los lineamiento por parte de gerencia de TIC.</t>
  </si>
  <si>
    <r>
      <t xml:space="preserve">MET: </t>
    </r>
    <r>
      <rPr>
        <sz val="12"/>
        <rFont val="Arial"/>
        <family val="2"/>
      </rPr>
      <t xml:space="preserve"> falta de socialización sobre la expedición de actos administrativos.</t>
    </r>
  </si>
  <si>
    <t xml:space="preserve">Socializar  el decreto con las partes interesadas de la dependencia </t>
  </si>
  <si>
    <t>Área Jurídica</t>
  </si>
  <si>
    <t>4 socializaciones</t>
  </si>
  <si>
    <t>Correo electrónico
Mensajes alusivos</t>
  </si>
  <si>
    <t>No. de socializaciones</t>
  </si>
  <si>
    <t>Se comparte trimestralmente el Decreto 0096 de 2021 por parte del área de jurídica.</t>
  </si>
  <si>
    <r>
      <rPr>
        <b/>
        <sz val="12"/>
        <rFont val="Arial"/>
        <family val="2"/>
      </rPr>
      <t>MET</t>
    </r>
    <r>
      <rPr>
        <sz val="12"/>
        <rFont val="Arial"/>
        <family val="2"/>
      </rPr>
      <t>: es necesario reforzar la implementación del sistema de gestión de calidad e imagen institucional.</t>
    </r>
  </si>
  <si>
    <t>1. Socialización de los documentos institucionales actualizados
2. Socialización de la guía de estilos según imagen institucional</t>
  </si>
  <si>
    <t>Equipo Gestión administrativa y comunicaciones</t>
  </si>
  <si>
    <t>4 Socializaciones de documentos oficiales
2 Socializaciones de la guía de estilo según la imagen institucional</t>
  </si>
  <si>
    <t>Coreo electrónico
Mensajes alusivos</t>
  </si>
  <si>
    <t>No. de socializaciones/ total de socializaciones realizadas</t>
  </si>
  <si>
    <t>Se comparte la documentación actualizada de acuerdo a los sellos de calidad en los documentos oficiales por parte de  Gestión administrativa. Se encuentra pendiente la socialización de la guía de estilos por parte del área de comunicaciones.</t>
  </si>
  <si>
    <r>
      <rPr>
        <b/>
        <sz val="12"/>
        <rFont val="Arial"/>
        <family val="2"/>
      </rPr>
      <t>MET</t>
    </r>
    <r>
      <rPr>
        <sz val="12"/>
        <rFont val="Arial"/>
        <family val="2"/>
      </rPr>
      <t xml:space="preserve">: Mejorar la divulgación de los trámites y/u OPAS </t>
    </r>
  </si>
  <si>
    <t>1. Se reportará trimestralmente al área de comunicaciones por medio de correo electrónico los trámites y OPAS disponibles en línea y parcialmente en línea.
2. Publicación de los trámites y OPAS disponibles en línea y parcialmente en línea</t>
  </si>
  <si>
    <t>Equipos Gestión administrativa y de
Comunicaciones de la secretaría de Gestión Social</t>
  </si>
  <si>
    <t>Divulgación a los ciudadanos para conocer los pasos de trámites y OPAS de la secretaría</t>
  </si>
  <si>
    <t>Correo electrónico
Acta de reunión  
Listado de asistencia
Página web 
Piezas de comunicación
Redes sociales</t>
  </si>
  <si>
    <t xml:space="preserve">No. De divulgaciones según actualización de opas/total divulgaciones realizadas
</t>
  </si>
  <si>
    <t>01/04/2022</t>
  </si>
  <si>
    <t>Actualmente la oficina de atención al ciudadano se encuentra trabajando enla actualización para alinear y disponer en la página web del distrito un enlace directo con la pagina gobierno.gov. y publicar la información actualiada al ciudadano.</t>
  </si>
  <si>
    <r>
      <rPr>
        <b/>
        <sz val="12"/>
        <rFont val="Arial"/>
        <family val="2"/>
      </rPr>
      <t>MET</t>
    </r>
    <r>
      <rPr>
        <sz val="12"/>
        <rFont val="Arial"/>
        <family val="2"/>
      </rPr>
      <t>: Actualizar la información registrada en el SUIT acorde a los cambios de la vigencia actual</t>
    </r>
  </si>
  <si>
    <t xml:space="preserve">Realizar los cambios en los trámites y OPAS inscritos </t>
  </si>
  <si>
    <t>5 OPAS y/o trámites ajustados</t>
  </si>
  <si>
    <t>Actualización en la Plataforma SUIT</t>
  </si>
  <si>
    <t>No. OPAS y/o trámites ajustados</t>
  </si>
  <si>
    <t xml:space="preserve">Se realiza la actualización pertinente del trámite y OPAS </t>
  </si>
  <si>
    <t>DEPENDENCIA Y PROCESO: Gerencia de Desarrollo Social - Gestión Social</t>
  </si>
  <si>
    <t>1.Efectuar las evaluaciones de desempeño laboral en los aplicativos dispuestos por la Entidad y en los tiempos establecidos para tal fin</t>
  </si>
  <si>
    <t>Medición o Inspección: verificar que las evaluaciones sean realizadas</t>
  </si>
  <si>
    <t>Establecer cronograma para seguimiento</t>
  </si>
  <si>
    <t>Nombre: Carloz Vizcaino. Cargo: Asesor.</t>
  </si>
  <si>
    <t>100% del equipo  evaluado</t>
  </si>
  <si>
    <t>Evaluación de desempeño realizada en la pagina</t>
  </si>
  <si>
    <t>No de evaluaciones realizadas/No de funcionarios</t>
  </si>
  <si>
    <t>Pendiente por realizar</t>
  </si>
  <si>
    <t>La actividad presenta retrasos, se sugiere priorizar la gestión para avanzar dicha actividad</t>
  </si>
  <si>
    <t>2.Diseñar e implementar desde el nivel directivo actividades lúdicas y pedagógicas tendientes a la promoción y apropiación del Código de Integridad en la dependencia</t>
  </si>
  <si>
    <t>Método: falta de coordinación para el desarrollo de las actividades para la promoción y apropiación del codigo.</t>
  </si>
  <si>
    <t>Diseñar actividades y establecer cronograma</t>
  </si>
  <si>
    <t>Nombre: Edgardo Saucedo. Cargo: Asesor.</t>
  </si>
  <si>
    <t>3 actividades implementadas</t>
  </si>
  <si>
    <t>1 informe de actividades implementadas</t>
  </si>
  <si>
    <t>No de informes realizados</t>
  </si>
  <si>
    <t>Dos informes realizados</t>
  </si>
  <si>
    <t>3.Socializar dentro de la dependencia informacion con relacion a los Sistemas de gestion de la calidad y sistema de gesion ambiental</t>
  </si>
  <si>
    <t>MO: Falta de preparación para la socialización de la información</t>
  </si>
  <si>
    <t>Socializar de manera trimestral la información relacionada con los sistemas de gestión</t>
  </si>
  <si>
    <t>Nombre: David Garcia. Cargo: Asesor.</t>
  </si>
  <si>
    <t xml:space="preserve">Socializar un 100%a los funcionarios de la oficina, la información relacionada con SGC y SGA a través de correos electrónicos, plataformas virtuales y mensajes. </t>
  </si>
  <si>
    <t>1 informe de las socializaciones realizadas; evidencia de socializaciones</t>
  </si>
  <si>
    <t>Dos socializadiones realizadas</t>
  </si>
  <si>
    <t>4.Implementar actividades ludicas para la apropiacion del codigo de integridad en la dependencia, como la realizacion del curso de integridad</t>
  </si>
  <si>
    <t>Prepara las actividades ludicas para la apropiación del codigo de integridad</t>
  </si>
  <si>
    <t>100% del equipo capacitado y evaluado</t>
  </si>
  <si>
    <t>1 informe de evidencia de actividades implementadas</t>
  </si>
  <si>
    <t>Informe pendiente</t>
  </si>
  <si>
    <t>Método: Desconocimiento de la información para el desarrollo del mapa de riesgo.</t>
  </si>
  <si>
    <t>Revisar y adecuar el mapa de riesgos del proceso con las dependencias</t>
  </si>
  <si>
    <t>1 Mapa de riesgo adecuado y revisado</t>
  </si>
  <si>
    <t>1 informe de seguimientos trimestrales de Riesgos.</t>
  </si>
  <si>
    <t>Realizado</t>
  </si>
  <si>
    <t>Se revisa la evidencia presentada de dicha actividad, encontrandose completa y pertinente.</t>
  </si>
  <si>
    <t>Maquinas o equipos: Computadoras y equipos de oficina</t>
  </si>
  <si>
    <t>Suministro de la información para actualización del inventario a TIC</t>
  </si>
  <si>
    <t>Nombre: Kendra Pino. Cargo: Profesional Universitario</t>
  </si>
  <si>
    <t>100% de los equipos inventariados y actualizados</t>
  </si>
  <si>
    <t>1 informe de información de inventario</t>
  </si>
  <si>
    <t>Inventario realizado</t>
  </si>
  <si>
    <t>7. Aplicar las directrices de técnica normativa contenidas en el Decreto 0096 de 2021 para la expedición de actos administrativos proyectados por su dependencia</t>
  </si>
  <si>
    <t>Método: falta de claridad en el desempeño de la actividad.</t>
  </si>
  <si>
    <t>Capacitación de funcionario para conocimiento de las directrices</t>
  </si>
  <si>
    <t>1 asesor capacitado</t>
  </si>
  <si>
    <t>1 informe de capacitación realizada</t>
  </si>
  <si>
    <t>8. Realizar uso correcto de la imagen institucional por parte del proceso en los documentos oficiales, prendas de vestir y aplicaciones implementadas en la dependencia</t>
  </si>
  <si>
    <t>Método: falta de claridad en el conocimiento del uso correcto.</t>
  </si>
  <si>
    <t>Capacitación de funcionario para conocimiento de la imagen institucional</t>
  </si>
  <si>
    <t>Nombre: Andrea Salgado. Cargo: Asesor.</t>
  </si>
  <si>
    <t>100% del equipo capacitado</t>
  </si>
  <si>
    <t>Funcionario capacitado</t>
  </si>
  <si>
    <t>Mano de Obran: Falta conocimiento del entrenamiento en los puestos de trabajo</t>
  </si>
  <si>
    <t>Capacitación para verificar el entrenamiento en puesto de trabajo</t>
  </si>
  <si>
    <t>Pendiente por capacitar</t>
  </si>
  <si>
    <t>Medición o Inspección: verificar la publicación</t>
  </si>
  <si>
    <t>Publicar la declaraciones de bienes de rentas y conflictos de intereses</t>
  </si>
  <si>
    <t xml:space="preserve">1 Declaracion de bienes y rentas y conflicto de intereses (nivel directivo)              5 declaracion de bienes y rentas </t>
  </si>
  <si>
    <t>1 formato de declaracion de bienes y rentas y conflicto de intereses                5 formatos de declaracion de bienes y rentas</t>
  </si>
  <si>
    <t>No de actualizaciones en el aplicativo</t>
  </si>
  <si>
    <t>Gerencia de Desarrollo Social</t>
  </si>
  <si>
    <t>DEPENDENCIA Y PROCESO: SECRETARIA DISTRITAL DE GESTIÓN HUMANA - GESTIÓN HUMANA</t>
  </si>
  <si>
    <t>Documentar las lecciones aprendidas de la secretaria, utilizando los formatos dispuestos para su registro y documentación, los cuales se encuentran disponibles en la página web de la entidad</t>
  </si>
  <si>
    <t xml:space="preserve">1. No había un formato claro o definido para la documentación de las lecciones aprendidas.
2. Falta de socialización de lecciones aprendidas al interior de la dependencia
</t>
  </si>
  <si>
    <t>1. Documentar las lecciones aprendidas que impacten en el conocimiento y desempeño de la dependencia
2. Socializar la herramienta de lecciones aprendidas con los funcionarios de la dependencia</t>
  </si>
  <si>
    <t>Agentes de cambio de la Secretaría Distrital de Gestión Humana</t>
  </si>
  <si>
    <t>Documentar mínimo 3 lecciones aprendidas para la vigencia 2022</t>
  </si>
  <si>
    <t>Lecciones aprendidas documentadas en el formato dispuesto para ello</t>
  </si>
  <si>
    <t>3 LECCIONES APRENDIDAS DOCUMENTADAS</t>
  </si>
  <si>
    <t xml:space="preserve">Se realizó una reunión de trabajo con los agentes de cambio del proceso para identificar las lecciones aprendidas. Se lograron identificar 4 lecciones aprendidas, que serán diligenciadas en el formato previsto. </t>
  </si>
  <si>
    <t>Implementar acciones para el mejoramiento del porcentaje de cumplimiento de los PQRSD</t>
  </si>
  <si>
    <t>1. Deficiencia tipificación / clasificación de los documentos asignados a la dependencia por la herramienta SIGOB, lo que conlleva a tiempos de respuesta errados.
2. La herramienta SIGOB no permite visualizar y ordenar por fecha de ingreso o registro a la entidad del PQRSD sino que visualiza en bandeja de entrada  la fecha de asignación del támite al funcionario, generando errores en el orden y oportunidad  de respuesta
3. No finalizar gestión del radicado en el SIGOB pese que ya se le ha dado respuesta.</t>
  </si>
  <si>
    <t>1. Realizar análisis y evaluación de los resultados de cumplimiento en oportunidad de respuesta a PQRSD de acuerdo al reporte generado por la Oficina de Atención al Ciudadano y Gestión Documental.
2. Solicitar revisión y capacitación sobre los clasificadores en el SIGOB al enlace de Gestión Documental.
3. Enviar a cada funcionario responsable los radicados que reporten vencidos para su análisis de causas y acciones de autocontrol
4. Organizar capacitaciones con la Oficina de Atención al Ciudadano y Gestión Documental, para los enlaces de la herramienta SIGOB, para fortalecer su rol dentro de las dependencias y darle el manejo adecuado.
5. Realizar jornadas de reinducción sobre el manejo de la herramienta SIGOB
6. Articular con la Secretaría Juridica seguimiento para mejorar el trámite de atención de los derechos de petición que originan acciones de tutela, para determinar sus causas.</t>
  </si>
  <si>
    <t>Enlace SIGOB de la Secretaría Distrital de Gestión Humana</t>
  </si>
  <si>
    <t>Dar respuesta dentro de los términos legales al 80% de los PQRSD asignados a la dependencia.</t>
  </si>
  <si>
    <t>Informe de PQR remitido por la Oficina de Relación con el Ciudadano
Correos electrónicos de seguimiento.
Formato de asistencia.</t>
  </si>
  <si>
    <t>PQRSD en términos / Total de PQRSD recibidos X 100</t>
  </si>
  <si>
    <t xml:space="preserve">Revisado el indicador reportado por la Oficina de Relación con el Ciudadano a corte de junio de 2022, se observó que se tuvo un porcentaje de cumplimiento de 85,23%., resultado que supera la meta establecida. 
La Secretaría de Gestión Humana,  mantiene la cultura del autocontrol y se comparte a los funcionarios los reportes para su seguimiento y acciones correspondientes. </t>
  </si>
  <si>
    <t>Complementar el mapa de aseguramiento de la entidad con las actividades que debe reportar el área de Gestión Humana, de acuerdo con la metodología establecida</t>
  </si>
  <si>
    <t xml:space="preserve">Fortalcer los controles de la entidad, en especial de Gestión Humana, cómo segunda línea de defensa en diferentes lineamientos establecidos por la normatividad vigente. </t>
  </si>
  <si>
    <t>1. Realizar reunión con el equipo de agentes de cambio para establecer la informacion a reportar.
2. Diligenciar el mapa de aseguramiento de acuerdo con los lineamentos establecidos por control interno.
3. Reportar la información a Control Interno en los periodos especificados.</t>
  </si>
  <si>
    <t>Completar Mapa de Aseguramiento de GH</t>
  </si>
  <si>
    <t xml:space="preserve">Mapa de aseguramiento </t>
  </si>
  <si>
    <t>MAPA DE ASEGURAMIENTO</t>
  </si>
  <si>
    <t>Se realizó reunión con los agentes de cambio para elaborar la propuesta de Gestión Humana, el día 30 de marzo se socializó y el 01 de abril fue enviado a la Gerencia de Control Interno.</t>
  </si>
  <si>
    <t>Promover e incorporar ejercicios de capacitación o formación en materia de lenguaje claro en el plan institucional de capacitación (PIC) garantizando su abordaje en las jornadas de inducción y reinducción; de acuerdo con lo establecido en la Circular 100-010- 2021 del DAFP</t>
  </si>
  <si>
    <t>Mejorar la capacidad de los funcionarios de transmitir información (oral y escrita) y/o conocimiento de forma clara y  ordenada a todas las partes interesadas de la Alcaldía.</t>
  </si>
  <si>
    <t>1. Incluir en las necesidades de capacitación temas referenciados al lenguaje claro, comunicación asertiva, etc. para incentivar la formulación de un Proyecto de Aprendizaje en Equipo (PAE)
2. Relizar jornadas de capacitación para fortalecer la comunicación asertiva.
3.Incluir en el programa de inducción y reinducción temas relacionados a la mejora de la comunicación asertiva.</t>
  </si>
  <si>
    <t>Profesionales y asesores asignados por la Secretaría Distrital de Gestión Humana</t>
  </si>
  <si>
    <t>1. Realizar minimo 3 actividades de capacitación relacionadas con comunicación asertiva.</t>
  </si>
  <si>
    <t>Registros de asistencia, evaluación de la actividad y registro fotográfico</t>
  </si>
  <si>
    <t>3 actividades realizadas</t>
  </si>
  <si>
    <t>1. En EL PIC 2022 se incluyó el tema de comunicación acertiva, identificado en las necesidades de capcitación siendo uno de los temas priorizados. Además, se incluyó en temas propuestos para los Proyectos de Aprendizaje en Equipo donde se formuló "Presentaciones Efectivas" el cual actualmente se encuentra en ejecución. También se ha realizado una capacitación en conjunto con la Secretaría de Comunicaciones el 07 de mayo relacionada con la rendición de cuentas
2. En el programa de inducción-re inducción la Secretaría de Comunicaciones tiene su espacio donde se hablan de temás de marca e imagén institucional</t>
  </si>
  <si>
    <t>Registrar la información exigida en el SECOP ll relacionada con la supervisión de los contratos dentro de los tiempos establecidos</t>
  </si>
  <si>
    <t>1. Cargar formato de interventoria debidamente diligenciado
2. Elaborar acta de liquidación y remitir a la oficina de contratación para su posterior cargue</t>
  </si>
  <si>
    <t>Enlaces de contratación</t>
  </si>
  <si>
    <t>100% de los contratos con información registrada</t>
  </si>
  <si>
    <t>Plataforma-SECOP ll con información cargada</t>
  </si>
  <si>
    <t># contratos con información registrada / # total de contratos</t>
  </si>
  <si>
    <t xml:space="preserve">Toda la información se encuentra cargada en aplicativo,  cumpliendo con todos los flujos de aprobación necesarios para la ejecución de los contratos. </t>
  </si>
  <si>
    <t>Mantener actualizado el inventarios de archivos de tecnología de la dependencia</t>
  </si>
  <si>
    <t>1. Realizar inventario de archivos de tecnología de la dependencia
2. Comunicar el listado a la Gerencia de las TICs
3. Realizar seguimiento del inventario semestralmente</t>
  </si>
  <si>
    <t>Funcionario designado por la  Secretaría Distrital de Gestión Humana</t>
  </si>
  <si>
    <t>100% del inventario reportado y actualizado</t>
  </si>
  <si>
    <t xml:space="preserve">Inventario documentado </t>
  </si>
  <si>
    <t>Inventario reportado</t>
  </si>
  <si>
    <t>El día 16 de mayo se envió a la Gerencia de las TICs el reporte con todo el inventario de la dependencia.</t>
  </si>
  <si>
    <t>Aplicar las directrices de técnica normativa contenidas en el decreto 0096 de 2021 para la expedición de actos administrativos proyectados por la dependencia</t>
  </si>
  <si>
    <t>Proyectar los actos administrativos cumpliendo las directrices de ténica normativa</t>
  </si>
  <si>
    <t>1. Proyectar los actos administrativos para la firma del Alcalde de acuerdo a la técnica normativa contenida en el decreto 0096 de 2021.</t>
  </si>
  <si>
    <t>Profesionales y asesores designados por la Secretaría Distrital de Gestión Humana</t>
  </si>
  <si>
    <t>100% de los actos administrativos</t>
  </si>
  <si>
    <t>Actos administrativos expedidos</t>
  </si>
  <si>
    <t>No. De actos Administrativos firmados / No. De actos administrativos remitidos al despacho</t>
  </si>
  <si>
    <t xml:space="preserve">A corte de 31 de junio se han expedido 2789  resoluciones donde todos los proyectos y administrativos son revisados por el equipo juridico de la compañía, verificando los requisitos y el cumplimiento de la normatividad vigente. </t>
  </si>
  <si>
    <t>Continuar con las estrategias para propiciar y promover un plan de retiro, que permita facilitar las condiciones para la adecuación a la nueva etapa de vida con respecto a los servidores que se retiran</t>
  </si>
  <si>
    <t>Mantener actividades en el plan de bienestar para la preparación a los pre pensionados para el retiro del servicio.</t>
  </si>
  <si>
    <t xml:space="preserve">1. Evaluar las actividades realizadas la vigencia anterior
2. Identificar necesidades de los pre pensionados para el retiro del servicio.
3. Ejecutar actividades programadas en el plan de bienestar para los funcionarios pre pensionables </t>
  </si>
  <si>
    <t>100% de las actividades ejecutadas</t>
  </si>
  <si>
    <t>No. de actividades realizadas/ No. De actividades programadas</t>
  </si>
  <si>
    <t xml:space="preserve">1. Evaluación de las actividades realizadas en la vigencia anterior (charlas) .
2. REalización de caracterización de los funcionarios pensionados. Identificando 14 pensionados. 
3. La Secretaria de Gestión Humana ha realizado visitas a 7 funcionarios reconociendo su labor en la Alcaldía de Barranquilla. </t>
  </si>
  <si>
    <t>Incluir en el programa de bienestar actividades que incluya sedes externas al edificio central con el fin de aumentar la cobertura de las actividades realizadas.</t>
  </si>
  <si>
    <t>Fortalecer el plan de bienestar  en la entidad aumentando el número de actividades que se realizán por fuera del edificio central</t>
  </si>
  <si>
    <t>1. Identificar las necesidades de actividades de bienestar a través de encuestas
2. Incluir campaña en el plan de bienestar que permita llevar actividades al funcionario sin importar en que sede se encuentre.
3. Ejecutar las actividades de acuerdo a lo programado</t>
  </si>
  <si>
    <t>Minimo 5 actividades que incluyan las sedes externas</t>
  </si>
  <si>
    <t># actividades realizadas sedes externas / # de actividades realizadas</t>
  </si>
  <si>
    <t>1. Realización encuesta a inicio de año, donde se realizó el Diagnóstico de necesidades y expectativas.
2. Con base al diagnóstico se elaboró el plan de bienestar social e incentivos. Incluyendo camapañas y actividades en sedes externas.
3. Se han realizado las campañas en sedes externas de acuerdo al cronograma establecido, algunos ejemplos son (actividades de carnaval, día del padre, torneo de fútbol, día del niño, etc.)</t>
  </si>
  <si>
    <t>Fortalecer la Gestión del Talento Humano migrando los procesos de inducción y reinducción dirigido a los funcionarios de la Alcaldía Distrital de Barranquilla a la virtualidad</t>
  </si>
  <si>
    <t>Aumentar el nivel de conocimiento de los funcionarios en diferentes temas relacionados con la Alcaldía de Barranquilla</t>
  </si>
  <si>
    <t>1. Conovcar a las dependencias para la generación de temáticas y desginación de grabar el contenido
2. Grabar  el contenido
3. Realizar las ediciones
4. Verificar contenido
5. Elaborar evaluación de efectividad
6. Montar el material en el aplicativo G+</t>
  </si>
  <si>
    <t>Programa de inducción y reinducción disponible en G+</t>
  </si>
  <si>
    <t>Videos y evaluación cargados en el aplicativo G+</t>
  </si>
  <si>
    <t>Inducción y reinducción cargada en G+</t>
  </si>
  <si>
    <t>1. Se solicitó a las secretarías desginar a un funcionario para elaborar y presentar el contenido de la dependencia.
2. El día 1 y 2 de diciembre del 2021 se realizaron las grabaciones con los designados de cada dependencia
3. Las ediciones de los videos están completadas. A espera de añadir unos pequeños detalles como lenguaje de señas.
4. El contenido fue revisado por funcionarios de la dependencia.</t>
  </si>
  <si>
    <t>Adelantar acciones para implementar el teletrabajo en la entidad</t>
  </si>
  <si>
    <t>No se encuentra el teletrabajo implementado en la entidad</t>
  </si>
  <si>
    <t xml:space="preserve">
1. Socializar al interior de la entidad el teletrabajo como una forma de organización laboral desempeñando las funciones utilizando como soporte las tecnologias de la información y comunicación TICs
2.  Solicitar a la Secretaría Juridica del Distrito, decreto de implementación del piloto de teletrabajo.
3.  Una vez firmado el decreto y se cuente con los recursos, realizar convocatoria a través de los canales internos de comunicación de la entidad para vincular a 50 funcionarios en el piloto de teletrabajo.
4. Aplicar la guía de implementación del piloto del teletrabajo</t>
  </si>
  <si>
    <t>Agentes de cambio o profesional designado por la Secretaría Distrital de Gestión Humana</t>
  </si>
  <si>
    <t>Implementar el piloto de teletrabajo con 50 funcionarios</t>
  </si>
  <si>
    <t>Listado de inscritos a las jornadas de capacitación de teletrabajo.
Infos de socialización
Informe de resultado de la prueba piloto, una vez cumplido el período.</t>
  </si>
  <si>
    <t>Implementación piloto de 50 funcionarios</t>
  </si>
  <si>
    <t xml:space="preserve">1. La guia de teletrabajo se encuentra públicada en la página web de la entidad. https://www.barranquilla.gov.co/control-interno/sistema-de-gestion-ambiental
2. El decreto se encuentra en borrador, pendiente de revisión de algunos detalles técnicos.
</t>
  </si>
  <si>
    <t>Se realizaron las activddes progrmadas</t>
  </si>
  <si>
    <t>se realizaron las actividades progrmadas</t>
  </si>
  <si>
    <t>Se realizo la actividad programada</t>
  </si>
  <si>
    <t>segundo smestre</t>
  </si>
  <si>
    <t>mapa de riesgps actualizado</t>
  </si>
  <si>
    <t>seguir impulsando con todos los funcionarios la importancia de mantener el SIGEP actualizado.</t>
  </si>
  <si>
    <t>a la fecha de la audiotira no se encontraba actalizada la pagina WEB No se encuentra publicado en la página WEB link matriz de transparencia el informe judicial de los dos trimestres del presente año</t>
  </si>
  <si>
    <t>Se realizaron las actividades progrmadas</t>
  </si>
  <si>
    <t>Documento en construcción, para montar en la plataforma E-lerning</t>
  </si>
  <si>
    <t>PERIODO/VIGENCIA: 2022 (ENERO 1 A DICIEMBRE 31)</t>
  </si>
  <si>
    <t>DEPENDENCIA Y PROCESO: GESTION DE RECREACION Y DEPORTES</t>
  </si>
  <si>
    <t xml:space="preserve">Definir y documentar estrategias y acciones que permitan a la dependencia el cumplimiento de las metas de los proyectos que se encuentran por debajo de lo esperado </t>
  </si>
  <si>
    <t xml:space="preserve">Falta de un análisis de causa real que permita definir las acciones de mejoras a documentar e implemenrar </t>
  </si>
  <si>
    <t>Identificar las metas que presentan incumplimiento y razones de las mismas.</t>
  </si>
  <si>
    <t xml:space="preserve">Nombre:   María Fernanda Llinás, Asesora de Despacho. </t>
  </si>
  <si>
    <t>1 reunión mensual de equipo de mejoramiento</t>
  </si>
  <si>
    <t>Actas de equipo de mejoramiento</t>
  </si>
  <si>
    <t>Número de reuniones realizadas</t>
  </si>
  <si>
    <t>Se han realizado 6 reuniones del equipo de mejoramiento a partir de febrero , mes en el que se concerta el plan de mejoramiento con el fin de revisar las metas de los diferentes proyectos, y revisando asuntos de los sistemas interados producto del autocontrol. En la última reunión se continúa detectando el incumplimiento de metas en los siguientes proyectos: Actividad física, Formación deportiva en tu barrio y Apoyo a deportistas. Evidencias: Registro de actas de equipo de mejoramiento.</t>
  </si>
  <si>
    <t>Documentar las acciones de mejoras estableciendo las estrategias para lograr el cumplimiento de las metas de los proyectos que se encuentran por debajo de lo esperado</t>
  </si>
  <si>
    <t>Nombre: Miriam Caicedo: Profesional Especializado.</t>
  </si>
  <si>
    <t>1 formato por cada acción de mejora</t>
  </si>
  <si>
    <t>Formato de acciones correctivas, preventivas o de mejoras EC-EC-F-015</t>
  </si>
  <si>
    <t>No. De acciones de mejoras implementadas</t>
  </si>
  <si>
    <t xml:space="preserve">Se identificaron las metas que presentan incumplimiento y se documentaron tres (3) acciones de mejoras. Evidencias: Registro de las acciones de mejoras en el Formato Código: EC-EC-F-015 </t>
  </si>
  <si>
    <t>Realizar seguimiento a las acciones de mejoras documentadas</t>
  </si>
  <si>
    <t>Nombre:    María Fernanda Llinás, Asesora de Despacho. Miriam Caicedo: Profesional Especializado.</t>
  </si>
  <si>
    <t>4 seguimientos a las acciones de mejoras implementadas</t>
  </si>
  <si>
    <t>No. De acciones de seguimientos  implementados</t>
  </si>
  <si>
    <t>Se han realizado 2 seguimientos a las acciones de mejoras, registradas en el formato de acciones correctivas, preventivas o de mejoras Código: EC-EC-F-015, cual queda como evidencia.</t>
  </si>
  <si>
    <t>Fortalecer la cultura de documentar las lecciones aprendidas de la Secretaria, utilizando los formatos dispuestos para su registro y documentación</t>
  </si>
  <si>
    <t>Fortalecer en los funcionarios la cultura por documentar las lecciones aprendidas</t>
  </si>
  <si>
    <t>Documentar las lecciones aprendidas de la dependencia</t>
  </si>
  <si>
    <t>Nombre:  Miriam Caicedo: Profesional Especializado.</t>
  </si>
  <si>
    <t>1 lección aprendida documentada</t>
  </si>
  <si>
    <t>Formato de registro y documentación de las lecciones aprendidas</t>
  </si>
  <si>
    <t>No. De lecciones aprendidas regisradas y documentadas</t>
  </si>
  <si>
    <t>Se socializaron  a través de correos electrónicos, los formatos dispuestos para registrar y documentar las lecciones aprendidas susceptibles de evidenciar. Sin embargo, esta meta se evaluará en el último trimestre del año. Evidencia: correos electrónicos</t>
  </si>
  <si>
    <t>Diseñar y ejecutar el plan de trabajo a implementar en el 2022 para avanzar en la política pública de recreación y deportes</t>
  </si>
  <si>
    <t>Falta de un plan de trabajo organizado</t>
  </si>
  <si>
    <t xml:space="preserve">Elaborar un plan de trabajo que permita visualizar las acciones para la formulación, adopción e implementación de la política pública en la vigencia 2022 </t>
  </si>
  <si>
    <t>Nombre:  María Fernanda Llinás, Asesor de despacho</t>
  </si>
  <si>
    <t>Elaborar (1) plan de trabajo</t>
  </si>
  <si>
    <t>Plan de trabajo con sus respectivas acciones y fechas de ejecuión</t>
  </si>
  <si>
    <t>Número de planes de trabajos suscritos</t>
  </si>
  <si>
    <t>Se elaboró plan de trabajo que permite visualizar el avance en las acciones. Evidencia: plan de trabajo.</t>
  </si>
  <si>
    <t>Realizar seguimiento trimestral</t>
  </si>
  <si>
    <t xml:space="preserve"> Nombre: María Fernanda Llinás, Asesor de despacho</t>
  </si>
  <si>
    <t>3 seguimientos al plan de trabajo</t>
  </si>
  <si>
    <t>Plan de trabajo con sus respectivos seguimientos</t>
  </si>
  <si>
    <t>Número de seguimientos programados/No. De seguimientos por realizar</t>
  </si>
  <si>
    <t>Se realizaron los seguimientos trimestrales al plan de trabajo para la formulación, adopción e inmplementación de la política pública. Evidencia: pln de trabajo</t>
  </si>
  <si>
    <t>Desarrollar análisis e implementación de mejoras a partir de las encuestas de percepción realizadas</t>
  </si>
  <si>
    <t>Falta de un análisis de causa  producto de las encuestas de satisfacción que perminan implementar acciones de mejoras.</t>
  </si>
  <si>
    <t>Aplicar encuestas de satisfacción a los productos y servicios ofrecidos cada 6 meses</t>
  </si>
  <si>
    <t>Nombre: María Fernanda Llinás, Asesor de despacho</t>
  </si>
  <si>
    <t>2 mediciones al año</t>
  </si>
  <si>
    <t>Encuestas de satisfacción aplicadas</t>
  </si>
  <si>
    <t>No. De mediciones aplicadas</t>
  </si>
  <si>
    <t>Se aplicaron encuestas de satisfacción a dos de los proyectos ejecutados, consiguiéndose una primera medición</t>
  </si>
  <si>
    <t>Realizar el análisis  de las encuestas aplicadas e implementar las acciones de mejoras</t>
  </si>
  <si>
    <t>2 informes producto del análisis de las encuestas de satisfacción aplicadas</t>
  </si>
  <si>
    <t>Informes del resultado de las encuestas aplicadas</t>
  </si>
  <si>
    <t>No. Informes realizados</t>
  </si>
  <si>
    <t>Se realizó el primer análisis de resultados de las encuestas aplicadas. Evidenca: informe.</t>
  </si>
  <si>
    <t>Adecuar el mapa de riesgos del proceso de conformidad con la nueva política para la administración de riesgos adoptada en la entidad</t>
  </si>
  <si>
    <t>Mantener el mapa de riesgos del proceo ajustado a la nueva política adoptada por la entidad</t>
  </si>
  <si>
    <t>Aplicar el 100% de la metodología de Administración de Riesgos y Oportunidades</t>
  </si>
  <si>
    <t>Nombre:Miriam Caicedo, Profesional especializado</t>
  </si>
  <si>
    <t>100% de la metodología  aplicada</t>
  </si>
  <si>
    <t>Mapa de riesgos diligenciado con sus seguimientos</t>
  </si>
  <si>
    <t xml:space="preserve">% de la metodología aplicada </t>
  </si>
  <si>
    <t>Se viene realizando las adecuaciones del mapa de riesgos del proceso, conforme a la nueva política . De tal manera que se ha formulado los riesgos con la estructura establecida , así como los controles</t>
  </si>
  <si>
    <t>Información incompleta en la plataforma SECOP II</t>
  </si>
  <si>
    <t>Revisar la plataforma SECOP II y subsanar la información faltante</t>
  </si>
  <si>
    <t>Nombre: Jesús Mora, Contratista</t>
  </si>
  <si>
    <t>100% de la información completa en la plataforma SECOP II</t>
  </si>
  <si>
    <t>Acceso a la plataforma SECOP II</t>
  </si>
  <si>
    <t>% de la información subsanada</t>
  </si>
  <si>
    <t>Se realizó verificación de que  la información en SECOP II está completa. Evidencia:https://www.colombiacompra.gov.co/secop-ii</t>
  </si>
  <si>
    <t>mantener actualizado el inventario de archivos de tecnología de su dependencia</t>
  </si>
  <si>
    <t>Brindar la Información del Archivo de tecnología  de la dependencia  cuando sea requerido</t>
  </si>
  <si>
    <t>Nombre: Ubaldo Escalante, contratista</t>
  </si>
  <si>
    <t>100% de la información suminisrada a las TIC</t>
  </si>
  <si>
    <t>Copia del formato de inventarios por parte de la Gerencia de las TIC</t>
  </si>
  <si>
    <t>% del archivo de tecnología actualizado</t>
  </si>
  <si>
    <t>Se tiene actualizada la información del archivo de tecnología de la dependencia con fecha 03/06/2022. Evidencia: excell planilla de inventario y configuración infraestructura tecnológica</t>
  </si>
  <si>
    <t>Desconocimiento de la normatividad</t>
  </si>
  <si>
    <t>Socializar el Decreto 0096 de 2021 a funcionarios y contratistas de la dependencia encargados de emitir actos administrativos</t>
  </si>
  <si>
    <t>Nombre: Luis Carlos Gómez- Equipo jurídico</t>
  </si>
  <si>
    <t>1 socialización</t>
  </si>
  <si>
    <t>Registro de la socialización (correo electrónico, grupo de whatsapp, regitros fotografico)</t>
  </si>
  <si>
    <t>No. De socializaciones programadas /No. De socializaciones realizadas</t>
  </si>
  <si>
    <t>Se realizó la socialización del decreto 0096 de 2021 al grupo jurídico de la Secretaría. Evidencia: registros fotográficos</t>
  </si>
  <si>
    <t>Desconocimiento por parte de los funcionarios y contratistas sobre el uso correcto de la imagen institucional</t>
  </si>
  <si>
    <t>Socializar a funcionarios y contratistas el uso correcto de la imagen institucional</t>
  </si>
  <si>
    <t>Nombre: Eloy Barandica y Lucía Gardeazabal- Equipo de comunicaciones.</t>
  </si>
  <si>
    <t>Mensajes de whatsapp-Video</t>
  </si>
  <si>
    <t>Se socializó a funcionarios y contratistas el uso correcto de la imagen institucional. Evidencia: registro fotográfico, whatsapp</t>
  </si>
  <si>
    <t>Promocionar con el apoyo de comunicaciones los trámites y otros procedimientos administrativos disponibles en línea y parcialmente en línea para incrementar su uso y fortalecer las estrategias de transparencia</t>
  </si>
  <si>
    <t>Falta de promoción de las nuevas estrategias establecidas para incrementar el uso de los trámites en linea</t>
  </si>
  <si>
    <t>Darle a conocer a comunicaciones los trámites y OPAS disponibles en línea y parcialmente en línea</t>
  </si>
  <si>
    <t>1 correo electrónico</t>
  </si>
  <si>
    <t>correo electrónico</t>
  </si>
  <si>
    <t>100% de trámites en línes revisados, modificados y reportados a comunicaciones</t>
  </si>
  <si>
    <t xml:space="preserve"> Se le ha dado a conocer al enlace de comunicaciones de la secretaría que los trámites y otros procedimientos administrativos se están revisando para la respectiva actualización en la página web.</t>
  </si>
  <si>
    <t>Actualizar los cambios aplicados a lo trámites y OPAS en caso de que sea necesario</t>
  </si>
  <si>
    <t>Nombre: Miriam Caicedo, profesional especializado</t>
  </si>
  <si>
    <t>100% de los trámites y OPAS  actualizados y reportados</t>
  </si>
  <si>
    <t>correo electrónico, SUIT</t>
  </si>
  <si>
    <t>No. De trámites actualizados</t>
  </si>
  <si>
    <t>17/072022</t>
  </si>
  <si>
    <t>Estamos revisando los procedmientos de los trámites: y de las OPAS para la respectiva</t>
  </si>
  <si>
    <t>Falta de actualización de los cambios generados en los trámites en la ultima vigencia</t>
  </si>
  <si>
    <t>Adelantar reuniones con el equipo de mejoramiento para verfificar los cambios realizados en los procedimientos asociados a los trámites</t>
  </si>
  <si>
    <t>Nombre: Miriam Caicedo, profesional especializado- Equipo de mejoramiento</t>
  </si>
  <si>
    <t>2 reuniones realizadaas</t>
  </si>
  <si>
    <t>No. De reuniones realizadas</t>
  </si>
  <si>
    <t>Estamos revisando los procedimientos de los trámites y de las OPAS para la respectiva. Se enviaron los procedmienos eisene a la Asesora de Desapcho, María Fernanda Llinás con el fin de socializarlos con los funcionarios competentes.</t>
  </si>
  <si>
    <t>Actualizar los procedimientos que ameriten cambios</t>
  </si>
  <si>
    <t>100% procedimientos revisados</t>
  </si>
  <si>
    <t>Procedimientos revisados</t>
  </si>
  <si>
    <t>No. De procedimientos actualizados</t>
  </si>
  <si>
    <t>70/%</t>
  </si>
  <si>
    <t>Se están revisando tres () procedimientos:PROCEDIMIENTO PARA EL  RECONOCIMIENTO DEPORTIVO A CLUBES DEPORTIVOS, CLUBES PROMOTORES Y CLUBES PERTENECIENTES A  ENTIDADES NO DEPORTIVAS; PROCEDIMIENTO PARA LA RENOVACIÓN DEL RECONOCIMIENTO DEPORTIVO A CLUBES DEPORTIVOS, CLUBES PROMOTORES Y CLUBES PERTENECIENTES A ENTIDADES NO DEPORTIVAS y PROCEDIMIENTO PARA LA ORGANIZACIÓN Y DESARROLLO DE EVENTOS DEPORTIVOS MISIONALES. Evidencia: correos electrónico, acta de equipo de mejoramento</t>
  </si>
  <si>
    <t>No se realiza entrenamiento al personal que ingresa a la SDRD</t>
  </si>
  <si>
    <t>Realizar seguimiento al personal que ingresa con el fin de saber que se le está asignando funciones y que se le entrena en el cargo</t>
  </si>
  <si>
    <t>100% de funcionarios entrenados</t>
  </si>
  <si>
    <t>Plataforma G+ con la concertación de compromisos  laborales</t>
  </si>
  <si>
    <t>No. De funcionario entrenados</t>
  </si>
  <si>
    <t>Se tiene concertado el personal nombrado, adscritos a la SDRD , en total 22 Evidencia: Plataforma G+</t>
  </si>
  <si>
    <t xml:space="preserve">Desconcimiento de las fechas de publicación por parte de los servidores públicos </t>
  </si>
  <si>
    <t>Divulgar a través de mensajes y /o correos electrónicos las fechas e importancia de publicar la declaración de rentas y el conflicto de intereses(a quienes les aplique) a los funcionarios de la dependencia,en el respectivo aplicativo.</t>
  </si>
  <si>
    <t>2 mensajes enviados</t>
  </si>
  <si>
    <t>correos electrónicos, mensajs de whatsapp</t>
  </si>
  <si>
    <t>No. De mensajes enviados</t>
  </si>
  <si>
    <t>Se realizó la divulgación de las fechas y mensajes relacionados con la declaración de rentas y conflicto de intereses, vía whatsapp y correo electrónico</t>
  </si>
  <si>
    <t>Dudas para identificar la información relacionada con los dato abiertos</t>
  </si>
  <si>
    <t>Agendar con la Gerencia de las TIC, una reunión que permita aclarar dudas sobre la identificación y priorización del conjunto de datos abiertos de la SDRD</t>
  </si>
  <si>
    <t>Nombre: Erika Bustamante, profesional universitario</t>
  </si>
  <si>
    <t>Acta de reunión, registro fotográfico, correo electrónico</t>
  </si>
  <si>
    <t>Se agendó reunión con la Ing. Carolina Cahuana por correo electrónico, y se realizó reunión virtual, la cual permitió aclara dudas.</t>
  </si>
  <si>
    <t>Revisar los datos abiertos publicados</t>
  </si>
  <si>
    <t>Registro de datos abiertos publicados</t>
  </si>
  <si>
    <t>% de datos abiertos publicados</t>
  </si>
  <si>
    <t>A partir de la reunión concertada se envió información a la  Ing. Cahuana para la revisión de los dats abiertos existentes.</t>
  </si>
  <si>
    <t>actualizar los datos abiertos publicados</t>
  </si>
  <si>
    <t>100% datos abiertos actualizados</t>
  </si>
  <si>
    <t>Registro de datos abiertos actualizados</t>
  </si>
  <si>
    <t>% de datos abiertos actualizados</t>
  </si>
  <si>
    <t>No se han publicado los datos abiertos por encontrarse en revisión, una vez ternada esta etapa quedarán debidamente actualizados</t>
  </si>
  <si>
    <t>Secretaría de Recreación y Deportes</t>
  </si>
  <si>
    <t>PERIODO/VIGENCIA:  2022 (ENERO 1 A DICIEMBRE 31)</t>
  </si>
  <si>
    <t>DEPENDENCIA Y PROCESO: JURIDICA</t>
  </si>
  <si>
    <t>DEPENDENCIA Y PROCESO: SECRETARIA DE HACIENDA</t>
  </si>
  <si>
    <t>DEPENDENCIA Y PROCESO: SECRETARIA DE SALUD</t>
  </si>
  <si>
    <t>DEPENDENCIA Y PROCESO: SECRETARÍA DISTRITAL DE GOBIERNO</t>
  </si>
  <si>
    <t>DEPENDENCIA Y PROCESO: SECRETARÍA GENERAL</t>
  </si>
  <si>
    <t>DEPENDENCIA Y PROCESO: SECRETARÍA EDUCACION</t>
  </si>
  <si>
    <t>PERÍODO/VIGENCIA: 2022 (ENERO 1 A DICIEMBRE 31)</t>
  </si>
  <si>
    <t>DEPENDENCIA Y PROCESO: GESTION DEL RIESGO</t>
  </si>
  <si>
    <t>PERIODO/VIGENCIA: 2022 - 2022 (ENERO 1 A DICIEMBRE 31)</t>
  </si>
  <si>
    <t>IVAN OJITO</t>
  </si>
  <si>
    <t>DEPENDENCIA Y PROCESO:  Servicios de Cultura y Patrimonio</t>
  </si>
  <si>
    <t>1. Definir y documentar estrategias y acciones que permitan a la dependencia el cumplimiento de las metas de los proyectos que faltan aún por registrar.</t>
  </si>
  <si>
    <r>
      <t xml:space="preserve">7. APOYO. 7.1. RECURSOS. 7.1.1. Generalidades. La organización debe determinar y proporcionar los recursos necesarios para el establecimiento, implementación, mantenimiento y mejora continua del sistema de gestión de la calidad. </t>
    </r>
    <r>
      <rPr>
        <b/>
        <sz val="12"/>
        <rFont val="Arial"/>
        <family val="2"/>
      </rPr>
      <t xml:space="preserve">Evidencia: </t>
    </r>
    <r>
      <rPr>
        <sz val="12"/>
        <rFont val="Arial"/>
        <family val="2"/>
      </rPr>
      <t xml:space="preserve">Los nuevos escenarios de restricción de los ingresos ante la coyuntura del COVAD - 19 ocasionó el aplazamiento de metas de varios proyectos </t>
    </r>
  </si>
  <si>
    <t>Incluir en el plan de acción de la vigencia, las metas establecidas en el Plan Indicativo según los recursos asignados.</t>
  </si>
  <si>
    <t>Secretario de Despacho, Asesores y Profesionales de la SDCP.</t>
  </si>
  <si>
    <t>Incluir 44 metas en el Plan de Acción de la vigencia 2022.</t>
  </si>
  <si>
    <t>1. Plan de Acción de la vigencia 2022 con 44 metas incluidas. 2. Seguimiento al avance de cumplimiento de las metas.</t>
  </si>
  <si>
    <t># de metas incluidas en el Plan de Acción/# de metas de la vigencia 2022</t>
  </si>
  <si>
    <t>Todos</t>
  </si>
  <si>
    <t>1. Formulado y entregado el Plan de Acción con 44 metas para la vigencia en el sistema MiPlan. Realizado el seguimiento al cumplimiento de metas en el segundo trimestre de 2022 en el sistema MiPlan</t>
  </si>
  <si>
    <r>
      <rPr>
        <b/>
        <sz val="12"/>
        <rFont val="Arial"/>
        <family val="2"/>
      </rPr>
      <t xml:space="preserve">Conclusiones: </t>
    </r>
    <r>
      <rPr>
        <sz val="12"/>
        <rFont val="Arial"/>
        <family val="2"/>
      </rPr>
      <t xml:space="preserve">Se cumplieron con las actividades establecidas para el corte de la vigencia y seguimiento.
</t>
    </r>
    <r>
      <rPr>
        <b/>
        <sz val="12"/>
        <rFont val="Arial"/>
        <family val="2"/>
      </rPr>
      <t>Evidencia:</t>
    </r>
    <r>
      <rPr>
        <sz val="12"/>
        <rFont val="Arial"/>
        <family val="2"/>
      </rPr>
      <t xml:space="preserve">  Plan de acción 
</t>
    </r>
    <r>
      <rPr>
        <b/>
        <sz val="12"/>
        <rFont val="Arial"/>
        <family val="2"/>
      </rPr>
      <t>Recomendaciones:</t>
    </r>
    <r>
      <rPr>
        <sz val="12"/>
        <rFont val="Arial"/>
        <family val="2"/>
      </rPr>
      <t xml:space="preserve"> N/A</t>
    </r>
  </si>
  <si>
    <t>2. Registrar en el aplicativo SIGOB la trazabilidad de todas las PQRSD que evidencie la gestión realizada, de modo que quede enlazada la respuesta emitida, seguir elaborando de manera mensual informe de gestión de las PQRSD, y conciliar con la oficina de gestión documental el informe que ellos reportan para así de esta manera puedan controlar los fallos que se presentan en la dependencia.</t>
  </si>
  <si>
    <t>8.2. REQUISITOS PARA LOS PRODUCTOS Y SERVICIOS. 8.2.1. Comunicación con el cliente. Insuficiente criterio de valoración e identificación por parte del personal de la atención de las PQRSD como una actividad crítica. Debilidades de control que no permiten advertir oportunamente el problema.</t>
  </si>
  <si>
    <t>1. Registrar de manera completa y oportuna la gestión del 100% de las PQRSD. 2. Conciliar con la Oficina de Gestión Documental los resultados de la gestión de PQRSD. 3. Elaborar y remitir a Control Interno los informes de PQRSD.</t>
  </si>
  <si>
    <t>Asesores, profesionales y técnicos asignados al proceso de PQRSD.</t>
  </si>
  <si>
    <t>Responder en leguaje claro, de manera oportuna y de fondo el 100% de las PQRSD remitidas a la dependencia.</t>
  </si>
  <si>
    <t>1. Registro mensualizado de PQRSD gestionadas en SIGOB. 2. Reportes de conciliación de PQRSD con la Oficina de Gestión Documental. 3. Informes de Gestión de PQRSD remitidos a Control Interno.</t>
  </si>
  <si>
    <t>#PQRSD recibidas/#PQRSD respondidas</t>
  </si>
  <si>
    <t xml:space="preserve">1. Se cuenta con cinco reportes mensualizados de PQRSD gestionados en el 2022. Reportes de sesiones de conciliación de PQRSD con la Oficina de Gestión Documental. </t>
  </si>
  <si>
    <r>
      <rPr>
        <b/>
        <sz val="12"/>
        <rFont val="Arial"/>
        <family val="2"/>
      </rPr>
      <t xml:space="preserve">Conclusiones: </t>
    </r>
    <r>
      <rPr>
        <sz val="12"/>
        <rFont val="Arial"/>
        <family val="2"/>
      </rPr>
      <t xml:space="preserve">Se cumplieron con las actividades establecidas para el corte de la vigencia y seguimiento.
</t>
    </r>
    <r>
      <rPr>
        <b/>
        <sz val="12"/>
        <rFont val="Arial"/>
        <family val="2"/>
      </rPr>
      <t>Evidencia:</t>
    </r>
    <r>
      <rPr>
        <sz val="12"/>
        <rFont val="Arial"/>
        <family val="2"/>
      </rPr>
      <t xml:space="preserve">  Reportes mensualizados
</t>
    </r>
    <r>
      <rPr>
        <b/>
        <sz val="12"/>
        <rFont val="Arial"/>
        <family val="2"/>
      </rPr>
      <t>Recomendaciones:</t>
    </r>
    <r>
      <rPr>
        <sz val="12"/>
        <rFont val="Arial"/>
        <family val="2"/>
      </rPr>
      <t xml:space="preserve"> N/A</t>
    </r>
  </si>
  <si>
    <t>3. Se recomienda hacer seguimiento a la implementación de las acciones, correctivas y mejora derivadas de las auditorías internas y de las emitidas por los entes de control (contraloría General de la Republica y Contraloría Distrital).</t>
  </si>
  <si>
    <r>
      <t xml:space="preserve">10. MEJORA. 10.1. Generalidades. La organización debe determinar y seleccionar las oportunidades de mejora e implementar cualquier acción necesaria para cumplir los requisitos del cliente y aumentar la satisfacción del cliente. </t>
    </r>
    <r>
      <rPr>
        <b/>
        <sz val="12"/>
        <rFont val="Arial"/>
        <family val="2"/>
      </rPr>
      <t>Hallazgo:</t>
    </r>
    <r>
      <rPr>
        <sz val="12"/>
        <rFont val="Arial"/>
        <family val="2"/>
      </rPr>
      <t xml:space="preserve"> Debilidades de control que no permiten advertir oportunamente el problema. (Proceso de Servicio al
Ciudadano)Al revisar la relación de las PQRSD se observa que se presentaron 43, de las cuales 40 fueron peticiones, 2 fueron quejas, 1 fue denuncia y cero fueron reclamos y sugerencias. El 9.3% equivalente a 4 de las PQRSD registradas excedieron en días el término para dar respuestas de fondo.</t>
    </r>
  </si>
  <si>
    <t>Fortalecer el control sobre el proceso de Atención al Ciudadano de tal manera que permita advertir oportunamente los problemas.</t>
  </si>
  <si>
    <t>Reducir en un 50% las PQRSD que exceden los términos de tiempo en la SDCP.</t>
  </si>
  <si>
    <t>1. Elaborar un diagnóstico inicial del proceso de atención al ciudadano gestionado en la SDCP con énfasis en las actividades de la categoría de las PQRSD (Tipo de solicitud, canal de recepción, área del proceso, oportunidad de respuesta, traslados por competencia, tiempos promedio de respuesta, auditorías y recomendaciones recibidas).
2. Formular un Plan sobre las oportunidades de mejora encontradas en el diagnóstico. 3. Formular planes de mejoramiento individual sobre las conductas relacionadas con el proceso y competencias del servicio al ciudadano del equipo de trabajo de la SDCP. 4. Afianzar la implantación del procedimiento de PQRSD en la SDCP. Seguimiento y Medición mensualizado de las PQRSD en la SDCP y demás componentes del proceso de atención al ciudadano en la SDCP.</t>
  </si>
  <si>
    <t># de PQRSD atendidas oportunamente/ # de PQRSD recibidas</t>
  </si>
  <si>
    <t xml:space="preserve">1. Diagnóstico inicial del proceso de atención al ciudadano gestionado con las categorías de PQRSD recibidas. 2. Plan de mejora formulado e implementado (cierres definitivos de PQRSD en SIGOB). 3. Planes de mejoramiento individual en EDL sobre conductas relacionadas con el proceso y competencias de servicio al ciudadano del equipo de trabajo de la SDCP. 4. </t>
  </si>
  <si>
    <t>4. Incorporar al aplicativo SECOP II la información completa relacionada con la supervisión de los contratos dentro de los tiempos establecidos.</t>
  </si>
  <si>
    <t>8.4. CONTROL DE LOS PROCESOS, PRODUCTOS Y SERVICIOS SUMINISTRADOS EXTERNAMENTE. 8.4.2. La organización debe asegurarse de que los procesos suministrados externamente permanecen dentro del control de su SGC.</t>
  </si>
  <si>
    <t>Verificar el cumplimiento de las funciones propias de los supervisores e interventores de los contratos asignados a la SDCP.</t>
  </si>
  <si>
    <t>Secretario de Despacho, Asesor.</t>
  </si>
  <si>
    <t>Un (1) plan de verificación del cumplimiento de las funciones de los supervisores de la SDCP.</t>
  </si>
  <si>
    <t>Informe de verificación de cumplimiento de incorporación completa de la información relacionada con la supervisión de contratos en el SECOP II.</t>
  </si>
  <si>
    <t># Informes de verificación realizado/ # informes de verificación proyectados.</t>
  </si>
  <si>
    <t>Supervisores</t>
  </si>
  <si>
    <r>
      <rPr>
        <b/>
        <sz val="12"/>
        <rFont val="Arial"/>
        <family val="2"/>
      </rPr>
      <t xml:space="preserve">Conclusiones: </t>
    </r>
    <r>
      <rPr>
        <sz val="12"/>
        <rFont val="Arial"/>
        <family val="2"/>
      </rPr>
      <t xml:space="preserve">Se cumplieron con las actividades establecidas para el corte de la vigencia y seguimiento.
</t>
    </r>
    <r>
      <rPr>
        <b/>
        <sz val="12"/>
        <rFont val="Arial"/>
        <family val="2"/>
      </rPr>
      <t>Evidencia:</t>
    </r>
    <r>
      <rPr>
        <sz val="12"/>
        <rFont val="Arial"/>
        <family val="2"/>
      </rPr>
      <t xml:space="preserve">  Informes SECOP II
</t>
    </r>
    <r>
      <rPr>
        <b/>
        <sz val="12"/>
        <rFont val="Arial"/>
        <family val="2"/>
      </rPr>
      <t>Recomendaciones:</t>
    </r>
    <r>
      <rPr>
        <sz val="12"/>
        <rFont val="Arial"/>
        <family val="2"/>
      </rPr>
      <t xml:space="preserve"> N/A</t>
    </r>
  </si>
  <si>
    <t>6. PLANIFICACIÓN. 6.1. ACCIONES PARA ABORDAR RIESGOS Y OPORTUNIDADES. Al planificar el SGC, la organización debe considerar las cuestiones referidas a la comprensión de la organización y su contexto 4.1. y la comprensión de las necesidades y expectativas de las partes interesadas.</t>
  </si>
  <si>
    <t>Actualizar el mapa de riesgos del proceso de servicios culturales y de patrimonio de conformidad con la nueva política de riesgos.</t>
  </si>
  <si>
    <t>Secretario de Despacho, Asesor, Profesional Especializado.</t>
  </si>
  <si>
    <t>Un (1) Mapa de Riesgos del proceso actualizado de conformidad con la nueva política de administración de riesgos.</t>
  </si>
  <si>
    <t>1. Matriz de Riesgos formulada y con seguimientos a los controles realizados.</t>
  </si>
  <si>
    <t># de seguimientos realizados a la Matriz de Riesgos/ # seguimientos proyectados.</t>
  </si>
  <si>
    <t>Direccionamiento</t>
  </si>
  <si>
    <t>1. Matriz de riesgo formulada y con seguimiento a los controles realizados.</t>
  </si>
  <si>
    <r>
      <rPr>
        <b/>
        <sz val="12"/>
        <rFont val="Arial"/>
        <family val="2"/>
      </rPr>
      <t xml:space="preserve">Conclusiones: </t>
    </r>
    <r>
      <rPr>
        <sz val="12"/>
        <rFont val="Arial"/>
        <family val="2"/>
      </rPr>
      <t xml:space="preserve">Se cumplieron con las actividades establecidas para el corte de la vigencia y seguimiento.
</t>
    </r>
    <r>
      <rPr>
        <b/>
        <sz val="12"/>
        <rFont val="Arial"/>
        <family val="2"/>
      </rPr>
      <t>Evidencia:</t>
    </r>
    <r>
      <rPr>
        <sz val="12"/>
        <rFont val="Arial"/>
        <family val="2"/>
      </rPr>
      <t xml:space="preserve">  Matriz de Riesgo 
</t>
    </r>
    <r>
      <rPr>
        <b/>
        <sz val="12"/>
        <rFont val="Arial"/>
        <family val="2"/>
      </rPr>
      <t>Recomendaciones:</t>
    </r>
    <r>
      <rPr>
        <sz val="12"/>
        <rFont val="Arial"/>
        <family val="2"/>
      </rPr>
      <t xml:space="preserve"> N/A</t>
    </r>
  </si>
  <si>
    <t>5.2. Enfoque al cliente. La alta dirección debe demostrar el liderazgo y compromiso con respecto al enfoque al cliente asegurándose de que a) se determinan, se comprenden y se cumplen regularmente los requisitos del cliente y los legales y reglamentarios aplicables.</t>
  </si>
  <si>
    <t>Identificar, priorizar, publicar y actualizar el conjunto de datos abiertos de la SDCP de conformidad con el Plan de Apertura de Datos de la Entidad.</t>
  </si>
  <si>
    <t>Asesores de las Áreas Formativa, Desarrollo Artístico y Profesional Especializado</t>
  </si>
  <si>
    <t>Conjuntos de datos abiertos de los Programas de Casas Distritales de Cultura y Escuela Distrital de Artes actualizados de conformidad con el Plan de Apertura de Datos.</t>
  </si>
  <si>
    <t>Oferta de cursos disponibles en las casas distritales de cultura del Distrito de Barranquilla, la cual se encuentra publicada en link asociado a la página web de la Entidad.</t>
  </si>
  <si>
    <t># de portafolios de datos de EDA, CDC y Bibliotecas actualizados/ # de conjuntos de datos de EDA, CDC y Bibliotecas</t>
  </si>
  <si>
    <t>1. Se tienen en cuenta los lineamientos de la Gerencia de las Tics.</t>
  </si>
  <si>
    <r>
      <rPr>
        <b/>
        <sz val="12"/>
        <rFont val="Arial"/>
        <family val="2"/>
      </rPr>
      <t xml:space="preserve">Conclusiones: </t>
    </r>
    <r>
      <rPr>
        <sz val="12"/>
        <rFont val="Arial"/>
        <family val="2"/>
      </rPr>
      <t xml:space="preserve">Se cumplieron con las actividades establecidas para el corte de la vigencia y seguimiento.
</t>
    </r>
    <r>
      <rPr>
        <b/>
        <sz val="12"/>
        <rFont val="Arial"/>
        <family val="2"/>
      </rPr>
      <t>Evidencia:</t>
    </r>
    <r>
      <rPr>
        <sz val="12"/>
        <rFont val="Arial"/>
        <family val="2"/>
      </rPr>
      <t xml:space="preserve">  Oferta académica publicada
</t>
    </r>
    <r>
      <rPr>
        <b/>
        <sz val="12"/>
        <rFont val="Arial"/>
        <family val="2"/>
      </rPr>
      <t>Recomendaciones:</t>
    </r>
    <r>
      <rPr>
        <sz val="12"/>
        <rFont val="Arial"/>
        <family val="2"/>
      </rPr>
      <t xml:space="preserve"> N/A</t>
    </r>
  </si>
  <si>
    <t>7. Suministrar la información requerida por la Gerencia TIC para mantener actualizado el inventario de archivos de tecnología de su dependencia</t>
  </si>
  <si>
    <t>7. APOYO. 7.1. RECURSOS. 7.1.3. Infraestructura. La organización debe determinar, proporcionar y mantener la infraestructura necesaria para la operación de sus procesos y lograr la conformidad de los productos y servicios.</t>
  </si>
  <si>
    <t>Actualizar el inventario de archivos de tecnología de la SDCP y remitirlos a la Gerencia TIC.</t>
  </si>
  <si>
    <t>Asesores de Área, Profesional Especializado.</t>
  </si>
  <si>
    <t>Un (1) inventario de archivos de tecnología de la SDCP.</t>
  </si>
  <si>
    <t>Documento de inventario de archivos de tecnología actualizado.</t>
  </si>
  <si>
    <t># documentos de inventario de archivos de tecnología actualizado/# de documento de inventario de archivos de tecnología por actualizar.</t>
  </si>
  <si>
    <t>8. Aplicar las directrices de técnica normativa contenidas en el Decreto 0096 de 2021 para la expedición de actos administrativos proyectados por su dependencia.</t>
  </si>
  <si>
    <t>7.5. INFORMACIÓN DOCUMENTADA. 7.5.2. Creación y actualización. b) El SGC de la organización debe incluir la información documentada que la organización determina como necesaria para la eficacia del SGC.</t>
  </si>
  <si>
    <t xml:space="preserve">1. Aplicar en la Agenda Regulatoria de la SDCP las directrices de la técnica normativa contenidas en el Decreto 0096 de 2021 para la expedición de actos administrativos </t>
  </si>
  <si>
    <t>Líder y profesionales del área jurídica.</t>
  </si>
  <si>
    <t>Una (1) Agenda Regulatoria de la SDCP con directrices de técnica normativa aplicada.</t>
  </si>
  <si>
    <t>Actos administrativos con directrices de técnica normativa aplicada.</t>
  </si>
  <si>
    <t># de actos administrativos generados con directrices de técnica normativa aplicada/ # de actos administrativos generados.</t>
  </si>
  <si>
    <t>Equipo de Jurídica</t>
  </si>
  <si>
    <t>1. Actos administrativos con directrices de técnica normativa aplicada.</t>
  </si>
  <si>
    <r>
      <rPr>
        <b/>
        <sz val="12"/>
        <rFont val="Arial"/>
        <family val="2"/>
      </rPr>
      <t xml:space="preserve">Conclusiones: </t>
    </r>
    <r>
      <rPr>
        <sz val="12"/>
        <rFont val="Arial"/>
        <family val="2"/>
      </rPr>
      <t xml:space="preserve">Se cumplieron con las actividades establecidas para el corte de la vigencia y seguimiento.
</t>
    </r>
    <r>
      <rPr>
        <b/>
        <sz val="12"/>
        <rFont val="Arial"/>
        <family val="2"/>
      </rPr>
      <t>Evidencia:</t>
    </r>
    <r>
      <rPr>
        <sz val="12"/>
        <rFont val="Arial"/>
        <family val="2"/>
      </rPr>
      <t xml:space="preserve">  Actos administrativos 
</t>
    </r>
    <r>
      <rPr>
        <b/>
        <sz val="12"/>
        <rFont val="Arial"/>
        <family val="2"/>
      </rPr>
      <t>Recomendaciones:</t>
    </r>
    <r>
      <rPr>
        <sz val="12"/>
        <rFont val="Arial"/>
        <family val="2"/>
      </rPr>
      <t xml:space="preserve"> N/A</t>
    </r>
  </si>
  <si>
    <t>9. Realizar uso correcto de la imagen institucional por parte del proceso en los documentos oficiales, prendas de vestir y aplicaciones implementadas en la dependencia.</t>
  </si>
  <si>
    <t>Actualizar la marca institucional en el proceso de gestión de servicios culturales y de patrimonio</t>
  </si>
  <si>
    <t>Profesional</t>
  </si>
  <si>
    <t>Implementar un (1) plan de acciones de la guía de estilo de la Entidad.</t>
  </si>
  <si>
    <t>Registros de aplicación de la guía de estilo en la SDCP.</t>
  </si>
  <si>
    <t># de acciones realizadas/ # de acciones proyectadas.</t>
  </si>
  <si>
    <t>Comunicación</t>
  </si>
  <si>
    <t>1. Registros con aplicación de la Guía de Estilo en la SDCP.</t>
  </si>
  <si>
    <r>
      <rPr>
        <b/>
        <sz val="12"/>
        <rFont val="Arial"/>
        <family val="2"/>
      </rPr>
      <t xml:space="preserve">Conclusiones: </t>
    </r>
    <r>
      <rPr>
        <sz val="12"/>
        <rFont val="Arial"/>
        <family val="2"/>
      </rPr>
      <t xml:space="preserve">Se cumplieron con las actividades establecidas para el corte de la vigencia y seguimiento.
</t>
    </r>
    <r>
      <rPr>
        <b/>
        <sz val="12"/>
        <rFont val="Arial"/>
        <family val="2"/>
      </rPr>
      <t>Evidencia:</t>
    </r>
    <r>
      <rPr>
        <sz val="12"/>
        <rFont val="Arial"/>
        <family val="2"/>
      </rPr>
      <t xml:space="preserve">  Registros con guía de estilo
</t>
    </r>
    <r>
      <rPr>
        <b/>
        <sz val="12"/>
        <rFont val="Arial"/>
        <family val="2"/>
      </rPr>
      <t>Recomendaciones:</t>
    </r>
    <r>
      <rPr>
        <sz val="12"/>
        <rFont val="Arial"/>
        <family val="2"/>
      </rPr>
      <t xml:space="preserve"> N/A</t>
    </r>
  </si>
  <si>
    <t>7.3. TOMA DE CONCIENCIA. La organización debe asegurarse de que las personas que realizan el trabajo bajo el control de la organización tomen conciencia de su contribución a la eficacia del SGC, incluidos los beneficios de una mejora del desempeño.</t>
  </si>
  <si>
    <t>Realizar un plan de entrenamiento en el puesto de trabajo cada vez que se generen modificaciones en la organización del equipo humano por necesidades del servicio.</t>
  </si>
  <si>
    <t>Asesor</t>
  </si>
  <si>
    <t>Un (1) plan de entrenamiento aplicado.</t>
  </si>
  <si>
    <t>Registros de asistencia y de evaluación del plan de entrenamiento realizado.</t>
  </si>
  <si>
    <t># de planes de entrenamiento realizado/ de planes de entrenamiento</t>
  </si>
  <si>
    <t>1. Registros de asistencia del Plan de Entrenamiento realizado al equipo de trabajo en el uso de la herramienta SIGOB.</t>
  </si>
  <si>
    <t>5.3.b) ROLES, RESPONSABILIDADES Y AUTORIDADES EN LA ORGANIZACIÓN. La alta dirección debe asegurarse de que las responsabilidades y autoridades para los roles pertinentes se asignen, se comuniquen y se entiendan en toda la organización. b) Asegurarse de que se promueva el enfoque al cliente.</t>
  </si>
  <si>
    <t xml:space="preserve"> Publicar la declaración de bienes y rentas y conflicto de interés en el aplicativo establecido por Función Pública, de conformidad con la Ley 2013 de 2019 y el Decreto 830 de 2021</t>
  </si>
  <si>
    <t>Directivo, Asesor, Profesional</t>
  </si>
  <si>
    <t xml:space="preserve">El 100% del personal directivo, asesor y profesional </t>
  </si>
  <si>
    <t>Registro de aplicativo actualizado con la publicación de la declaración de bienes y rentas.</t>
  </si>
  <si>
    <t># de funcionarios de la dependencia con registro de aplicativo actualizado con la publicación de la declaración de bienes y rentas./# de funcionarios de la dependencia</t>
  </si>
  <si>
    <t>1. Se vienen adelantando los avances en el registro en SIGEP II.</t>
  </si>
  <si>
    <r>
      <rPr>
        <b/>
        <sz val="12"/>
        <rFont val="Arial"/>
        <family val="2"/>
      </rPr>
      <t xml:space="preserve">Conclusiones: </t>
    </r>
    <r>
      <rPr>
        <sz val="12"/>
        <rFont val="Arial"/>
        <family val="2"/>
      </rPr>
      <t xml:space="preserve">Se cumplieron con las actividades establecidas para el corte de la vigencia y seguimiento.
</t>
    </r>
    <r>
      <rPr>
        <b/>
        <sz val="12"/>
        <rFont val="Arial"/>
        <family val="2"/>
      </rPr>
      <t>Evidencia:</t>
    </r>
    <r>
      <rPr>
        <sz val="12"/>
        <rFont val="Arial"/>
        <family val="2"/>
      </rPr>
      <t xml:space="preserve">  SIGEP II 
</t>
    </r>
    <r>
      <rPr>
        <b/>
        <sz val="12"/>
        <rFont val="Arial"/>
        <family val="2"/>
      </rPr>
      <t>Recomendaciones:</t>
    </r>
    <r>
      <rPr>
        <sz val="12"/>
        <rFont val="Arial"/>
        <family val="2"/>
      </rPr>
      <t xml:space="preserve"> N/A</t>
    </r>
  </si>
  <si>
    <t>12. Promocionar con el apoyo de comunicaciones los trámites y otros procedimientos administrativos disponibles en línea y parcialmente en línea para incrementar su uso y fortalecer las estrategias</t>
  </si>
  <si>
    <t xml:space="preserve"> Promocionar con el apoyo de comunicaciones los trámites y otros procedimientos administrativos disponibles en línea y parcialmente en línea para incrementar su uso y fortalecer las estrategias</t>
  </si>
  <si>
    <t>Cuatro (4) áreas de la SDCP con planes de promoción y comunicación de los trámites y procedimientos administrativos disponibles en línea para incrementar su uso.</t>
  </si>
  <si>
    <t>Registros de los planes de promoción y comunicación implementados.</t>
  </si>
  <si>
    <t># de áreas con planes de promoción ejecutados/ # de áreas de la SDCP</t>
  </si>
  <si>
    <t>1. Publicado en el SUIT el trámite de solicitudes de apoyo.</t>
  </si>
  <si>
    <t>13. Revisar y/o ajustar los procedimientos asociados a los trámites, teniendo en cuenta los cambios generados en la última vigencia</t>
  </si>
  <si>
    <t>Revisar, ajustar y actualizar los procedimientos asociados a los trámites en los procesos de formación artística y gestión del patrimonio.</t>
  </si>
  <si>
    <t>Revisados y/o ajustados dos los procedimientos asociados a los trámites en dos áreas de la SDCP.</t>
  </si>
  <si>
    <t>Procedimientos y trámites revisados y ajustados en los aplicativos correspondientes.</t>
  </si>
  <si>
    <t># de procedimientos y trámites revisados y ajustados/ # de trámites del área.</t>
  </si>
  <si>
    <r>
      <rPr>
        <b/>
        <sz val="12"/>
        <rFont val="Arial"/>
        <family val="2"/>
      </rPr>
      <t xml:space="preserve">Conclusiones: </t>
    </r>
    <r>
      <rPr>
        <sz val="12"/>
        <rFont val="Arial"/>
        <family val="2"/>
      </rPr>
      <t xml:space="preserve">Se cumplieron con las actividades establecidas para el corte de la vigencia y seguimiento.
</t>
    </r>
    <r>
      <rPr>
        <b/>
        <sz val="12"/>
        <rFont val="Arial"/>
        <family val="2"/>
      </rPr>
      <t>Evidencia:</t>
    </r>
    <r>
      <rPr>
        <sz val="12"/>
        <rFont val="Arial"/>
        <family val="2"/>
      </rPr>
      <t xml:space="preserve"> Procedimientos documentados
</t>
    </r>
    <r>
      <rPr>
        <b/>
        <sz val="12"/>
        <rFont val="Arial"/>
        <family val="2"/>
      </rPr>
      <t>Recomendaciones:</t>
    </r>
    <r>
      <rPr>
        <sz val="12"/>
        <rFont val="Arial"/>
        <family val="2"/>
      </rPr>
      <t xml:space="preserve"> N/A</t>
    </r>
  </si>
  <si>
    <t>Es conveniente expandir las buenas prácticas establecidas en diferentes procesos con respecto a canales de relacionamiento existentes en la Entidad, con el fin de implementar estas buenas prácticas a todo nivel en la Organización.</t>
  </si>
  <si>
    <t>Secretaria de Cultura</t>
  </si>
  <si>
    <t>Maria Teresa Fernandez</t>
  </si>
  <si>
    <t>Martin Molina</t>
  </si>
  <si>
    <t>Gabriel Berdugo</t>
  </si>
  <si>
    <t>Secretaria Juridica</t>
  </si>
  <si>
    <t>Adalberto Palacios</t>
  </si>
  <si>
    <t>Doris Casadiegos</t>
  </si>
  <si>
    <t>Secretaria Distrital de Gestion Humana</t>
  </si>
  <si>
    <t>Elania Redondo</t>
  </si>
  <si>
    <t>Diego Oviedo</t>
  </si>
  <si>
    <t>Santiago Vasquez</t>
  </si>
  <si>
    <t>Secretaría Distrital de Gestión Social</t>
  </si>
  <si>
    <t>Alfredo Carbonell</t>
  </si>
  <si>
    <t>Oficina de la Mujer, Equidad y Genero</t>
  </si>
  <si>
    <t>Helda Marino</t>
  </si>
  <si>
    <t>Angelo Cianci</t>
  </si>
  <si>
    <t>Sandra Herrera</t>
  </si>
  <si>
    <t>Yuly Carey</t>
  </si>
  <si>
    <t>Lanny Quintero</t>
  </si>
  <si>
    <t>Secretaria Privada</t>
  </si>
  <si>
    <t>Juliana Char</t>
  </si>
  <si>
    <t>Karina Cuello</t>
  </si>
  <si>
    <t>Diana Mantilla</t>
  </si>
  <si>
    <t>Hugo Rodriguez</t>
  </si>
  <si>
    <t>Secretaria General</t>
  </si>
  <si>
    <t>Maria Monica Hernandez</t>
  </si>
  <si>
    <t>Secretaría de Educación</t>
  </si>
  <si>
    <t>Bibiana Rincón</t>
  </si>
  <si>
    <t>Oficina de Gestión del Riesgo</t>
  </si>
  <si>
    <t>Ana Saltarín</t>
  </si>
  <si>
    <t>Nelson Patron</t>
  </si>
  <si>
    <t>Oficina para la Seguridad y Convivencia Ciudadana</t>
  </si>
  <si>
    <t>Ivan Ojito</t>
  </si>
  <si>
    <t>Oficina de Protocolo y Relaciones Publicas</t>
  </si>
  <si>
    <t>Alba Perez</t>
  </si>
  <si>
    <t>Rafael Vera</t>
  </si>
  <si>
    <t>Gerencia de las Tics</t>
  </si>
  <si>
    <t>Jaime Criales</t>
  </si>
  <si>
    <t>Gerencia de Control Interno de Gestión</t>
  </si>
  <si>
    <t>Belka Gutierrez</t>
  </si>
  <si>
    <t>Alcaldia Local Suroccidente</t>
  </si>
  <si>
    <t>Natalia Martinez</t>
  </si>
  <si>
    <t>Bryan Corredor</t>
  </si>
  <si>
    <t>PERIODO/VIGENCIA: VIGENCIA 2022 - ENERO 2021 A ENERO 2023</t>
  </si>
  <si>
    <t>DEPENDENCIA Y PROCESO: SECRETARÍA DISTRITAL DE DESARROLLO ECONOMICO - COMPETITIVIDAD</t>
  </si>
  <si>
    <t>Fortalecer la estrategia de relación con el  ciudadano al interior de la SDDE a través de la atención a las peticiones de la ciudadanía en los términos de ley y políticas institucionales</t>
  </si>
  <si>
    <t>Analizar la metodología utilizada en los informes de la Secretaria de Desarrollo Económico para determinar los aspectos a mejorar en la relación con el ciudadano</t>
  </si>
  <si>
    <t>Responsables
Cristina Zabarain
Asesora 105 - 05
Jenny Navarra
 Auxiliar administrativo 407 - 05
Karen Hernández
, Auxiliar administrativo 440-05</t>
  </si>
  <si>
    <t>12 Informes de PQRSD presentados con nueva metodología</t>
  </si>
  <si>
    <t xml:space="preserve">Informes de PQRSD - Metodología de seguimiento.
</t>
  </si>
  <si>
    <t xml:space="preserve">No informes de PQRS elaborados
</t>
  </si>
  <si>
    <t>06/04/2022
08/08/2022
08/11/2022</t>
  </si>
  <si>
    <t xml:space="preserve">Se definió cronograma de trabajo para definir la nueva metodología a implementar en los informes. A la fecha se han presentado 6 informes correspondiente de enero a junio de 2022 </t>
  </si>
  <si>
    <t>se han realizado las actividades progrmadas.</t>
  </si>
  <si>
    <t xml:space="preserve">
Mejorar la estructura del informe mensual de PQRSD, incorporando  análisis estadísticos, con criterio y diagnósticos establecidos.</t>
  </si>
  <si>
    <r>
      <t xml:space="preserve">Responsables
</t>
    </r>
    <r>
      <rPr>
        <sz val="10"/>
        <rFont val="Arial"/>
        <family val="2"/>
      </rPr>
      <t xml:space="preserve">Cristina Zabarain
Asesora 105 - 05
</t>
    </r>
    <r>
      <rPr>
        <b/>
        <sz val="10"/>
        <rFont val="Arial"/>
        <family val="2"/>
      </rPr>
      <t xml:space="preserve">
</t>
    </r>
    <r>
      <rPr>
        <sz val="10"/>
        <rFont val="Arial"/>
        <family val="2"/>
      </rPr>
      <t>Jenny Navarra
 Auxiliar administrativo 407 - 05
Karen Hernández
, Auxiliar administrativo 440-05</t>
    </r>
  </si>
  <si>
    <t xml:space="preserve">1 documento de informe mejorado </t>
  </si>
  <si>
    <t xml:space="preserve">Documento de informe </t>
  </si>
  <si>
    <t>Documentos de informe mejorados</t>
  </si>
  <si>
    <t>Se realizo un análisis comparativo de la relación con el ciudadano que mantienen las secretarias de desarrollo económico de Cali, Medellín y Bogotá, se comparó con los lineamientos establecidos por  la función publica para tal fin, se consulto a la Gerencia de Control Interno para realizar las respectivas modificaciones al informe, los cuales manifestaron a través de Ivan Ojito, las variables se deben agregar las cuales son:
Solicitudes gestionadas a tiempo
Solicitudes pendientes por responder 
Solicitudes gestionadas vencidas
Solicitudes que no requieren respuesta, como invitaciones
Solicitudes trasladadas
Se socializo la circular 003 del 2022 sobre los términos para gestionar peticiones, quejas reclamos, solicitudes y denuncias PQRSD, que serán dentro de los 15 días siguientes a su recepción.
Se socializo con enlaces y jefes de oficina de la SDDE el manual de atención al ciudadano, el procedimiento interno de las PQRS, los informes unificados de PQRSD y percepción de los grupos de valor y otros de interés.
Se cumplió con la entrega de informes mensuales de enero, febrero, marzo, abril, mayo y junio de 2022.</t>
  </si>
  <si>
    <t>Analizar todas las solicitudes, mantener un inventario de todas las solicitudes que son competencia de la Secretaría de Desarrollo Económico y aquellas que son trasladadas a otras dependencias, acorde a sus competencias</t>
  </si>
  <si>
    <t>Establecer el plan de implementación y trabajo para la certificación del centro de oportunidades bajo la NTC 6175:2016</t>
  </si>
  <si>
    <r>
      <rPr>
        <b/>
        <sz val="10"/>
        <rFont val="Arial"/>
        <family val="2"/>
      </rPr>
      <t>Método</t>
    </r>
    <r>
      <rPr>
        <sz val="10"/>
        <rFont val="Arial"/>
        <family val="2"/>
      </rPr>
      <t xml:space="preserve">
Adecuación operacional en la planificación, ejecución, seguimiento, control y evaluación de los servicios de la Agencia Pública de Gestión y Colocación de Empleo conforme a la Norma Técnica Colombiana 6175:2016.</t>
    </r>
  </si>
  <si>
    <t>Conformar equipo de trabajo para  implementación y preparación de certificación en la NTC6175:2016 para la Agencia Pública de Gestión y Colocación de Empleo</t>
  </si>
  <si>
    <t>Responsable: 
Oscar Peñuela, Jefe de oficina.
Gestión de apoyo
Geovanny Manzano,
 Profesional Especializado 
222-07
Miguel Castillo, Asesor
Vilma Insignares, Asesor
Maria Alejandra Valencia, Técnico Operativo
Equipo Implementación CO</t>
  </si>
  <si>
    <t>1 equipo de trabajo conformado</t>
  </si>
  <si>
    <t>Acta de comité de mejora</t>
  </si>
  <si>
    <t>No. de actas de comité de mejora</t>
  </si>
  <si>
    <t>30/06/2022
30/09/2022</t>
  </si>
  <si>
    <r>
      <t xml:space="preserve">Se conformo equipo de implementación de la NTC 6175 el 25 de febrero de 2022. El equipo general del proyecto de certificación frente a la norma NTC 6175. Se  confirma por parte del jefe de la Oficina de Inclusión  y Desarrollo Productivo. Se designo a la funcionaria María Fernanda Fontalvo profesional universitario, como Secretaría Técnica. 
</t>
    </r>
    <r>
      <rPr>
        <b/>
        <i/>
        <sz val="10"/>
        <color theme="1"/>
        <rFont val="Arial"/>
        <family val="2"/>
      </rPr>
      <t>Como evidencia de ejecución se cuenta acta de equipo proyecto.</t>
    </r>
    <r>
      <rPr>
        <sz val="10"/>
        <color theme="1"/>
        <rFont val="Arial"/>
        <family val="2"/>
      </rPr>
      <t xml:space="preserve">                                     La Gerencia de Control Interno asigno los recursos correspondiente para pre auditoria y auditoria; Se diligencio el formato solicitado por el Icontec, se envio a la Gerencia de Control Interno para revisión y corrección lo cual se cumplió satisfactoriamente y se remitió al Icontec para que reseven fechas para preauditoria y auditoria, se esta a la espera de respuesta.</t>
    </r>
  </si>
  <si>
    <t>Actualizar el diagnóstico nivel de implementación de la NTC 6175:2016</t>
  </si>
  <si>
    <t>1 diagnóstico realizado</t>
  </si>
  <si>
    <t>Diagnóstico NTC 6175:2016</t>
  </si>
  <si>
    <t>No. de diagnósticos nivel de implementación de la NTC 6175:2017</t>
  </si>
  <si>
    <r>
      <t xml:space="preserve">El equipo de trabajo de la Oficina de Inclusión y Desarrollo Productivo realizo diagnóstico sobre el nivel de implementación de la NTC 6175 en el primer trimestre de 2022, mediante instrumento excel donde se confrontaron los diferentes DEBERES de la norma con los soportes documentales a disposición. por parte de la oficina que permitiera establecer un plan de cubrimiento de brechas de acuerdo con los resultados obtenidos.
</t>
    </r>
    <r>
      <rPr>
        <b/>
        <i/>
        <sz val="10"/>
        <color theme="1"/>
        <rFont val="Arial"/>
        <family val="2"/>
      </rPr>
      <t xml:space="preserve">Como evidencia de ejecución se cuenta con instrumento diagnostico diligenciado.                                
Las necesidades de mejora en cuanto a infraestructura fueron solicitadas a Secretaria General  </t>
    </r>
  </si>
  <si>
    <t>Se han desrrollado todas las actividades programadas.</t>
  </si>
  <si>
    <r>
      <t xml:space="preserve">Establecer plan de actividades de cubrimiento de brechas frente a </t>
    </r>
    <r>
      <rPr>
        <b/>
        <sz val="10"/>
        <rFont val="Arial"/>
        <family val="2"/>
      </rPr>
      <t>requisitos</t>
    </r>
    <r>
      <rPr>
        <sz val="10"/>
        <rFont val="Arial"/>
        <family val="2"/>
      </rPr>
      <t xml:space="preserve"> de la NTC 6175:2016</t>
    </r>
  </si>
  <si>
    <t>1 Plan de actividades aprobado</t>
  </si>
  <si>
    <t xml:space="preserve">Plan de actividades cubrimiento de brechas </t>
  </si>
  <si>
    <t xml:space="preserve">No. de planes de actividades </t>
  </si>
  <si>
    <t>Se desarrollo plan de cubrimiento de Brechas frente a resultados para ser implementado en el trimestre II y III de 2022 previo presentación a certificación. El plan de trabajo abordara sistemáticamente las siguientes iniciativas: 
Ventanilla inicial 
Elaborar Protocolo de atención para ventanilla inicial. (Presencial/ telefónico)
Modificar números telefónicos y correo electrónicos  de la oficina en la página web.
Buzón de sugerencias (Levantar actas de apertura)
Solicitar a atención al ciudadano revisión del digi turno (no funciona de manera adecuada)
Solicitar capacitación a atención al ciudadano sobre manejo del digiturno y atención al ciudadano.
Registro 
Elaborar protocolo de atención presencial, telefónica y correo electrónico.
Elaborar procedimiento de registro
Solicitar capacitación a atención al ciudadano sobre manejo del digiturno y atención al ciudadano.
Orientación
Elaborar protocolo de atención presencial, telefónico y correo electrónico.
Revisión de encuesta al ciudadano
Elaborar procedimiento de orientación
Vincular profesional en psicología en el proceso de orientación.
Implementación seguimiento a talleres Fis 
Intermediación laboral 
Elaborar protocolo de atención presencial y telefónico.
Elaborar procedimiento de intermediación laboral.
Elaboración Informes de seguimiento de aliados.
Gestión Empresarial 
Elaborar protocolo de atención presencial, telefónica, virtual y correo electrónico.
Elaborar procedimiento de gestión empresarial.
Retroalimentación procesos de gestión de vacantes.
Implementación de evidencias fotográficas visitas y reuniones.
Seguimiento a bitácora
Planilla de registro de visitas.
Elaborar encuesta a empleadores.
Transversal 
Crear share point Centro de Oportunidades asociado al despacho
Actualizar proyecto de viabilidad
Actualizar reglamento SPE
Actualizar plan de emergencias
Solicitar retroalimentación respaldo TICS
Solicitar Plan de mantenimiento equipos PC - TICS
Solicitar Plan de mantenimiento Infraestructura física a Sec general
Elaborar Informe de indicadores
Elaborar salidas no conformes
Revisión y actualización de proceso de comunicación. 
Solicitar a secretaria general Cubículos cerrados para a orientación y señalectica.
Reinducción para todo el equipo.</t>
  </si>
  <si>
    <t>Se han realizado todas las actividades programadas.</t>
  </si>
  <si>
    <t>Presentar la Agencia Pública de Gestión y Colocación de Empleo a certificación de la  NTC 6175:2016 por parte de ente certificador</t>
  </si>
  <si>
    <t>1 Solicitud de certificación realizada</t>
  </si>
  <si>
    <t xml:space="preserve">Solicitud de certificación </t>
  </si>
  <si>
    <t>No. de Solicitudes realizadas</t>
  </si>
  <si>
    <t xml:space="preserve">Se presento la solicitud a la Gerencia de Control  Interno de Gestión la asignación de los recursos para la preauditoria y auditoria, lo cual fue aprobado                                                                                  </t>
  </si>
  <si>
    <t>Consolidar el equipo de trabajo para avanzar en las actividades proyectadas que se encuentren por debajo de lo esperado en el cuatrienio.</t>
  </si>
  <si>
    <t>Método
Nuevas directrices derivadas de la actualización de las herramientas e instrumentos de seguimiento a la gestión de los proyectos y la gestión administrativa
(Mi plan - Secretaría Distrital de Planeación  - SPI - Departamento Nacional de Planeación)</t>
  </si>
  <si>
    <t>Aplicar las directrices definidas en la circular 0030-4 del DNP y Circular 001 SDP, respecto a la calidad y oportunidad de los reportes de seguimiento a los proyectos de inversión (Plan de Desarrollo) y la gestión administrativa de la entidad</t>
  </si>
  <si>
    <t xml:space="preserve">Responsables: 
Jefes de Oficina Adscritos a la SDDE
Patricia Agudelo
 Asesora
105-03
Miguel Castillo
Geovanny Manzano,
 Profesional Especializado 
222-07 </t>
  </si>
  <si>
    <t>100% de los seguimientos de proyectos y gestión administrativa reportados con oportunidad y calidad</t>
  </si>
  <si>
    <t>Reportes de seguimiento con criterios de oportunidad y calidad solicitada</t>
  </si>
  <si>
    <t>(No. de reportes de seguimiento enviados con criterios aplicados/No. de reportes de seguimiento solicitados)*100</t>
  </si>
  <si>
    <t>Se socializo la herramienta con los enlaces de las oficinas de la SDDE, se delegó a un profesional especializado para el manejo de la herramienta, con la información que suministren las oficinas, se cargará la información en la fecha establecida.
Se elaboró un formato de informe ejecutivo de proyectos con el propósito de contar con información efectiva y eficiente para el control de las metas del plan de desarrollo 2020- 2023.
Se revisaron los informes ejecutivos presentados por cada oficina y se retroalimento el proceso. 
El formato elaborado para los proyectos fue aprobado por el secretario de despacho y autorizado para cargarlo en Isolucion, se mantiene el debido control para el cumplimiento del cargue de los proyectos en la herramienta SPI, con frecuencia mensual, se inicio desde Marzo y se ha cumplido con los 4 reportes a la fecha, se elaboro diagnostico que nos permite obtener alertas tempranas, el cual será socializado en el comité de mejora continua del 11 de julio de 2022 con el propósito de elaborar el documento de justificación,  presentarlo al secretario y quede  formalizado como una medida de control y autocontrol  del proceso como documento oficial para firma del secretario de despacho y puesta en practica.</t>
  </si>
  <si>
    <t xml:space="preserve">
Realizar seguimiento y ajuste a las desviaciones presentadas en las metas de los proyectos de inversión y la gestión administrativa en el marco del comité de mejora y comité directivo según amerite.
</t>
  </si>
  <si>
    <t>3 comités de seguimiento realizados</t>
  </si>
  <si>
    <t xml:space="preserve">Actas de reunión
Análisis comparativos plan de desarrollo vs plan indicativo
Informes de seguimiento </t>
  </si>
  <si>
    <t>No. de comités realizados</t>
  </si>
  <si>
    <t xml:space="preserve">Se realizará un diagnostico sobre los resultados encontrados en el reporte de proyectos: Aspectos técnicos, físicos y financieros.          
Se reviso junto con la Secretaria de Planeación Distrital el reporte de proyectos con anotaciones y acciones pendientes con el presupuesto 2023, En la Secretaria de Desarrollo Económico se encuentran los siguientes proyectos: apalancamiento financiero ( se solicitara el cierre), fabricas de internacionalización (se formulará el proyecto), integración del rio con las comunidades rivereñas (proyecto integra) plan maestro portuario, gestión de Barranquilla como ciudad energetica,consolidacion de la oferta turística de la ciudad y la región, apoyo para el fortalecimiento de la pequeña y mediana empresa (se realizara a través de gestión), elaboración del pla n maestro Barranquilla 2100 (se cumplió la meta) , política distrital de Desarrollo Económico (se realizara a través de gestión administrativa), </t>
  </si>
  <si>
    <t>se formularon acciones de mejora</t>
  </si>
  <si>
    <t>Fortalecer la estructuración y gestión del proceso "Gestión del Turismo" perteneciente a la Secretaría Distrital de Desarrollo Económico en el marco de los sistemas de gestión y MIPG.</t>
  </si>
  <si>
    <t xml:space="preserve">Método 
Cambio de la estructura organizacional (Adecuación al Decreto Distrital 0202 de 2021)
</t>
  </si>
  <si>
    <t>Estructurar cuatro elementos del proceso Gestión del Turismos "Análisis de Contexto, Mapa de Riesgos e Indicadores de Gestión" en el marco del MIPG con el acompañamiento de la Secretaría Distrital de Planeación y la Gerencia de Control Interno de Gestión</t>
  </si>
  <si>
    <t xml:space="preserve">Responsable
Enlaces de Oficina
Vilma Insignares
 Asesora 105-04 
Geovanny Manzano, Profesional especializado.
222-07
Maria Alejandra Valencia,  Técnico Operativo 314-04
Mileydis Oñoro, Profesional Universitario 219-01
</t>
  </si>
  <si>
    <t>4 Elementos estructurados conforme a referencias e instrumentos técnicos Dafp</t>
  </si>
  <si>
    <t>Elementos estructurados</t>
  </si>
  <si>
    <t>No. de elementos estructurados</t>
  </si>
  <si>
    <t>Se participó en la capacitación sobre procesos, control interno envio la Guía de gestión por procesos DAFP y el Instructivo herramienta. Documentos que fueron socializados con los enlaces de oficina para la elaboración de los procesos:  "Gestión del Turismo" y "Gestión del Desarrollo Económico".
Se estructuraron tres  elementos del proceso gestión del turismo, Análisis de contexto, caracterización,  matriz de riesgos, y se esta trabajando en la revisión e identificación de los indicadores de gestión del proceso y en la actualización del normograma.                                                                                                                  
Se diseño el proceso de Gestión del Turismo, la matriz de riesgo, se trabajo en equipo, posteriormente se presento a los consultores externos , presentaron observaciones , fueron corregidas y aprobadas por el secretario de despacho y jefes de oficina, actualmente el documento se encuentra para revisión y aprobación final.                                                                                                                                 
Se rediseño el proceso de gestión del desarrollo Económico ( antes competitividad) se elaboro la matriz de riesgo, lo cual fue revisado y aprobado por el secretario de despacho, su equipo y los consultores externos), el normograma fue revisado por el área jurídica de la Secretaria de Desarrollo Económico y actualmente esta siendo socializado ante los enlaces y jefes de oficina para elaborar versión final, que pasara a la Secretaría Jurídica y Gerencia de control interno para así contar con un documento formal   ,                                                                                    
Se revisaron las Opas de la Secretaria de Desarrollo Económico junto con la oficina de relación con el ciudadano y el equipo de comunicaciones de esta secretaría,                                                                 Se solicito capacitación sobre indicadores a la oficina distrital de Planeación, la cual fue realizada y actualmente se esta en proceso de actualización.</t>
  </si>
  <si>
    <t>Someter propuesta de estructuración de elementos al equipo de Mejora de Continua resultantes de la estructuración del proceso para su revisión</t>
  </si>
  <si>
    <t>1 Propuesta analizada y retroalimentada</t>
  </si>
  <si>
    <t>Propuesta analizada Comité de Mejora</t>
  </si>
  <si>
    <t>No. de propuestas analizadas</t>
  </si>
  <si>
    <t>31/06/2022</t>
  </si>
  <si>
    <t xml:space="preserve">Se socializaron los dos procesos , gestión del turismo y gestión del desarrollo económico con los miembros del comité de mejora continua </t>
  </si>
  <si>
    <t>Aprobar el análisis de Contexto, Mapa de Riesgos e Indicadores de Gestión por parte del Secretario Distrital de Desarrollo Económico</t>
  </si>
  <si>
    <t>4 Documentos aprobados</t>
  </si>
  <si>
    <t>Documentos aprobados</t>
  </si>
  <si>
    <t>No. de documentos aprobados</t>
  </si>
  <si>
    <t>Los dos nuevos procesos de la secretaria de la Secretaria de Desarrollo Económico, Gestión del turismo y Gestión del Desarrollo Económico fueron aprobados por el secretario distrital de desarrollo económico además revisados por la Secretaria de Planeación distrital (riesgos), la Gerencia de Control interno de gestión y los consultores externos(procesos), Los indicadores se encuentran en revisión por parte de los jefes de oficina y enlaces</t>
  </si>
  <si>
    <t>Publicar en el sistema de información Isolución para su consulta</t>
  </si>
  <si>
    <t>4 Documentos publicados sistema información Isolucion</t>
  </si>
  <si>
    <t xml:space="preserve">Documentos publicados </t>
  </si>
  <si>
    <t xml:space="preserve">No. de documentos publicados </t>
  </si>
  <si>
    <t>Se programo capacitación Isolucion se realizara el día 6 de julio de 2022 con el propósito de aclarar todas las dudas y conocer los cambios establecidos en la plataforma</t>
  </si>
  <si>
    <t xml:space="preserve">RECOMENDACION: 1. incrementar actividades tendientes a la revisión y cargue de la información en la plataforma Isolucion. 2. Fortalecer las actividades tendientes al cumplimiento de la meta: 1 Manual de procesos para la prestación de los servicios de la SDDE </t>
  </si>
  <si>
    <t xml:space="preserve">Fortalecer los niveles de cumplimiento normativo descrito en el artículo 3 de la ley 1150 de 2007, la Ley 1712 de 2014, el Decreto 4170 de 2011, el Decreto 1082 de 2015 y el Decreto 1083 de 2015 relacionados con Colombia Compra Eficiente.
SECOP II
</t>
  </si>
  <si>
    <t xml:space="preserve">Publicar en el Sistema Electrónico para la Contratación Pública SECOP II, la información del proceso contractual de la SDDE en sus diferentes modalidades para las etapas Precontractual, Contractual y Poscontratual conforme a la normatividad aplicable 
</t>
  </si>
  <si>
    <t>Responsables
Miguel Castillo, Asesor. 105-04
Patricia Agudelo, Asesora 105-03
Hernando Moron -Apoyo Asesor Externo
Karen Hernández
, Auxiliar administrativo 440-05</t>
  </si>
  <si>
    <t xml:space="preserve">100% de los procesos contractuales publicados en el SECOP II </t>
  </si>
  <si>
    <t>Procesos contractuales publicados
Relación de la Gestión Contractual de la SDDE</t>
  </si>
  <si>
    <t>(No de  contractos de la SDDE publicados en SECOP II /No de contratos suscritos por la SDDE)*100</t>
  </si>
  <si>
    <t>31-12-2022</t>
  </si>
  <si>
    <t>Se mantiene actualizada la información en un 100% en la plataforma Institucional DOZZIER, que va de la mano de la herramienta SECOP 2, las cuales  cuentan con la Información precontractual y contractual en un 100% cargada.
[45 contratos  (35 personas naturales y 10 persona jurídica)].
La herramienta permanente se esta actualizando debido a que los contratistas presentan informes mensuales relacionados con la ejecución de sus actividades.
Se encuentra con el soporte administrativo de una secretaria y un abogado(contratista) y para la documentación de archivo un técnico operativo</t>
  </si>
  <si>
    <r>
      <t xml:space="preserve">Socializar permanente el manual de interventoría
</t>
    </r>
    <r>
      <rPr>
        <b/>
        <sz val="10"/>
        <color rgb="FFFF0000"/>
        <rFont val="Arial"/>
        <family val="2"/>
      </rPr>
      <t xml:space="preserve">
</t>
    </r>
    <r>
      <rPr>
        <sz val="10"/>
        <color theme="1"/>
        <rFont val="Arial"/>
        <family val="2"/>
      </rPr>
      <t>Socializar el Manual de contratación de la Alcaldia de Barranquilla, distrito especial, industrial y portuario ante el equipo de supervisores y miembros del comité de ética y transparencia del proceso contractual, además revisar el formato de supervisión presentar a la oficina de contratación los ajustes que considere la SDDE para que ellos como responsables del proceso de contratación tomen la decisión de aprobación o no y puesta en marcha.</t>
    </r>
  </si>
  <si>
    <r>
      <rPr>
        <b/>
        <sz val="10"/>
        <rFont val="Arial"/>
        <family val="2"/>
      </rPr>
      <t>Método</t>
    </r>
    <r>
      <rPr>
        <sz val="10"/>
        <rFont val="Arial"/>
        <family val="2"/>
      </rPr>
      <t xml:space="preserve">
Nuevas directrices derivadas de la actualización de la política de administración de riesgos de la entidad
CICCI03/2021 </t>
    </r>
  </si>
  <si>
    <t>Solicitar acompañamiento a la Secretaría Distrital de Planeación  para la actualización del mapa de riesgos del proceso</t>
  </si>
  <si>
    <t>Responsable
Vilma Insignares
 Asesora 105-04 
Geovanny Manzano, Profesional especializado.
222-07
Enlaces Oficinas adscritas al Despacho
Maria Alejandra Valencia,  Técnico Operativo 314-04</t>
  </si>
  <si>
    <t xml:space="preserve">El 31 de marzo de 2022 se solicitó a la Secretaria de Planeación Distrital acompañamiento ,  para la actualización del Mapa de Riesgos de los procesos asociados a la Secretaría Distrital de Desarrollo Económico conforme a la nueva metodología y el esquema de responsabilidades fijadas en la política ,                                     Se recibió el acompañamiento de la Secretaria de Planeación, se elaboro la matriz de riesgos de los procesos de Gestión del Desarrollo Económico y Gestión del turismo, lo cual se encuentra aprobado
</t>
  </si>
  <si>
    <t>La Secretaria de Desarrollo Económico cuenta con el mapa de riesgos diseñado acorde a los dos nuevos procesos: Gestión del Turismo -   Gestión del Desarrollo Económico, para el segundo semestre del 2022 se ejercerán los debidos controles</t>
  </si>
  <si>
    <t xml:space="preserve">Fortalecer la identificación, priorización, publicación, actualización y presentación del conjunto de datos abiertos de la SDDE conforme a los lineamientos de la Gerencia de Tics
</t>
  </si>
  <si>
    <t>Solicitar acompañamiento a la Gerencia de las Tics para  la identificación, priorización, publicación, actualización y presentación de la información del conjunto de datos abiertos de la SDDE</t>
  </si>
  <si>
    <t>Responsables
Maria Alejandra Valencia, 
Técnico Operativo 314-04
Karen Hernández
, Auxiliar administrativo 440-05</t>
  </si>
  <si>
    <t>13/06/2022
13/12/2022</t>
  </si>
  <si>
    <t xml:space="preserve">Se realizo una solicitud de acompañamiento a Carolina Cahuana de la gerencia de las tics, para ampliar la información requerida y poder programar reunión.
Posteriormente el día 02 de junio de 2022, se realizo reunión con carolina cahuana de la Gerencia de las Tics, Karen Hernández y Maria Alejandra Valencia de la SDDE, para aclarar inquietudes y socializar los lineamientos de datos abiertos, para así poder interiorizar la información con el equipo de mejora continua.  Se socializo información con los enlaces de cada oficina adscritas a la SDDE.
</t>
  </si>
  <si>
    <t>Presentar y publicar la información relacionada al conjunto de datos abiertos de la SDDE, según las directrices dadas por la Gerencia de las Tics</t>
  </si>
  <si>
    <t>Se realizo análisis e identificación de datos abiertos , los cuales fueron enviados a la Gerencia de las Tics  (Carolina Cahuana) para su revisión y posterior carga en la plataforma, la oficina de inclusión y desarrollo productivo tiene 2 conjuntos de datos abiertos  aprobados y publicados hasta la fecha y la oficina de competitividad tiene 1 conjunto de datos abiertos en revisión por parte de la Gerencia de las Tics</t>
  </si>
  <si>
    <t>Aplicar las directrices de técnica normativa contenidas en el decreto 0096 de 2021 para la expedición de actos administrativos proyectados por su dependencia.</t>
  </si>
  <si>
    <t>Fortalecer el nivel cumplimiento del Decreto 0096 de 2021. Por el cual se establecen directrices de Técnica normativa para la expedición de actos administrativos en el Distrito Especial, Industrial y Portuario de Barranquilla.</t>
  </si>
  <si>
    <t>Revisar la memoria justificativa de los actos administrativos realizados y/o presentados por la Secretaria distrital de Desarrollo Económico</t>
  </si>
  <si>
    <t>Responsables
Patricia Agudelo, Asesora 105-03
Hernando Morón -Apoyo Asesor Externo</t>
  </si>
  <si>
    <t>Compilar la Memoria justificativa de cada acto administrativo que presente la Secretaria Distrital de Desarrollo Económico para firma del Alcalde Distrital de Barranquilla.</t>
  </si>
  <si>
    <t>Documento ejecutivo
Actos Administrativos 
Socialización del Decreto  0096 de 2021.</t>
  </si>
  <si>
    <t>No. de Documentos ejecutivos
No. de Actos Administrativos.</t>
  </si>
  <si>
    <t xml:space="preserve">2/1/2022	</t>
  </si>
  <si>
    <t>30-06-2022</t>
  </si>
  <si>
    <t>Se estudio y analizo el decreto 0096 de 2021 que tiene como finalidad: 
"Racionalizar la expedición de actos administrativos, dotar de seguridad jurídica a los destinatarios de la norma, evitar la dispersión y proliferación normativa, así como optimizar los recursos físicos y humanos utilizados en esta actividad; con el propósito de construir un ordenamiento jurídico eficaz, coherente y estructurado a partir de preceptos normativos correctamente formulados".
En el 2022 no se han expedido actos administrativos.</t>
  </si>
  <si>
    <t>OK</t>
  </si>
  <si>
    <t>Realizar uso correcto de la imagen institucional por parte del proceso en los documentos, prendas de vestir y aplicaciones implementadas en la dependencia.</t>
  </si>
  <si>
    <t xml:space="preserve">
Mantener el adecuado uso y manejo de la imagen institucional como compromiso de todos los funcionarios de la Secretaria Distrital de Desarrollo Económico
</t>
  </si>
  <si>
    <t xml:space="preserve">Adelantar reuniones para presentar la imagen institucional de la alcaldía y fortalecer el compromiso de todos los funcionarios de la Secretaria Distrital de Desarrollo Económico frente a la normatividad establecida para el uso de la imagen institucional (documentos, pendones, material POP, manillas, volantes y prendas de vestir, etc.)
</t>
  </si>
  <si>
    <r>
      <rPr>
        <b/>
        <sz val="10"/>
        <rFont val="Arial"/>
        <family val="2"/>
      </rPr>
      <t>Responsable</t>
    </r>
    <r>
      <rPr>
        <sz val="10"/>
        <rFont val="Arial"/>
        <family val="2"/>
      </rPr>
      <t xml:space="preserve">
Salome Llanos, Asesor 105-01</t>
    </r>
  </si>
  <si>
    <t xml:space="preserve">
Lograr que 100%  de los funcionarios de  la Secretaria Distrital de Desarrollo Económico conozcan la política institucional adecuada y tratamiento de la aplicación de la marca institucional y cumplan con la normatividad establecida.</t>
  </si>
  <si>
    <t xml:space="preserve">
1 Acta de compromiso de integridad 
1 Reunión de socialización </t>
  </si>
  <si>
    <t xml:space="preserve">
No. De actas de compromiso de integridad firmadas 
No. de reuniones de socialización </t>
  </si>
  <si>
    <t>15/06/2022
16/11/2022</t>
  </si>
  <si>
    <t xml:space="preserve">Al 100 % de los funcionarios se les socializó el código y el compromiso de integridad el cual fue firmado por todos. (40 funcionarios  y 35 contratistas). Asimismo, se envían boletines internos a todos los funcionarios y contratistas, a fin de socializar la normatividad para el uso de la imagen institucional y sus aplicaciones. </t>
  </si>
  <si>
    <t>Fortalecer la difusión de los tramites y servicios ofertados a la ciudadanía por la SDDE en forma presencial y en línea</t>
  </si>
  <si>
    <t xml:space="preserve">Solicitar apoyo a la Secretaria de Comunicaciones para la difusión de los tramites y servicios de la SDDE
</t>
  </si>
  <si>
    <t>Responsables
Oscar Peñuela, Jefe de Oficina 006-02.
Mileydis Oñoro, Profesional Universitario 219-01</t>
  </si>
  <si>
    <t xml:space="preserve">Solicitud de acompañamiento </t>
  </si>
  <si>
    <t>No de solicitudes realizadas</t>
  </si>
  <si>
    <t>15/04/2022
15/07/2022
15/10/2022</t>
  </si>
  <si>
    <t xml:space="preserve">Se realiza solicitud mensual con la oferta de servicios para que sean publicadas en la página Web y redes sociales (incluye vacantes, cursos de formación, convocatorias masivas).                                                
Permanentemente Salome Llanos esta en contacto frecuente con la Secretaria de Comunicaciones para así cumplir con las directrices de actualización relacionada con la oferta de programas, proyectos y servicios que ofrece a los ciudadanos la Secretaria de Desarrollo Económico
</t>
  </si>
  <si>
    <t>Realizar una campaña de  la difusión de los tramites y servicios ofertados a la ciudadanía por la SDDE en medios digitales en articulación con la Secretaría de Comunicaciones</t>
  </si>
  <si>
    <t>Responsable
Salome Llanos, Asesor, 105-01</t>
  </si>
  <si>
    <t>1 campaña de difusión realizada</t>
  </si>
  <si>
    <t>Informe resultados campaña</t>
  </si>
  <si>
    <t>No de informes elaborados</t>
  </si>
  <si>
    <t>Se ha adelantado con la oficina de Inclusión y Desarrollo Productivo, a través de correos electrónicos la promoción de los programas y proyectos ofertados a la ciudadanía.                                                                    
La pagina web de la SDDE se encuentra actualizada; se fortaleció el equipo de comunicaciones contratando a una comunicadora social y una psicóloga con experiencia en manejo de redes,</t>
  </si>
  <si>
    <t>Mantener las nuevas disposiciones establecidas en el acuerdo 0202 del 20 de septiembre del 2021, mediante el cual se adopta la plataforma estratégica y el modelo de operación por procesaos de la administración central de la Alcaldía de Barranquilla,  Distrito Especial, Industrial y Portuario.</t>
  </si>
  <si>
    <t>Analizar y ajustar según aplique los procedimientos asociados a los tramites y servicios ofertados por la SDDE</t>
  </si>
  <si>
    <t>Responsables
Geovanny Manzano, Profesional Especializado 222-7
Maria Alejandra Valencia, Técnico Operativo 314-04
Vilma Insignares, Asesora 105-04
Enlaces Oficinas adscritas al Despacho</t>
  </si>
  <si>
    <t>100% de los procedimientos  analizados y ajustados según aplique</t>
  </si>
  <si>
    <t>Procedimientos  analizados y ajustados según aplique</t>
  </si>
  <si>
    <t>No de procedimientos analizados y ajustados/No de procedimientos que requiere ajuste)*100</t>
  </si>
  <si>
    <t>Se reviso con el equipo de comunicaciones de la secretaria, la redacción del nombre asignado a cada OPA, el nombre estandarizado, también como se conocen y el propósito de cara al usuario, porque medio se puede consultar, nombre del resultado, tiempo de obtención, observaciones y excepciones al tiempo de obtención, medio por donde se obtiene el resultado, quedando pendiente por revisar el fundamento legal, la información de ejecución y el registro dirigido.
Se realizaron dos reuniones con la oficina de relación con el ciudadano para definir aspectos relacionados con las opas en mención la cuales por direccionamiento de la función publica no deben estar registradas en el suit teniendo en cuenta la mesa de trabajo se que realizo con la función publica y planeación distrital, se decide eliminar del inventario de la entidad teniendo en cuenta que las opas deben estar reglamentadas mediante acto administrativo propio de la entidad y estar asociado a un proceso misional.</t>
  </si>
  <si>
    <t xml:space="preserve">RECOMENDACION: Agilizar la revisión de los OPA de la SDE para cumplir la meta “1 Inventario de trámites y procedimientos administrativos” 
</t>
  </si>
  <si>
    <t xml:space="preserve">Crear y/o ajustar según aplique la información documentada de los procesos que conformar la SDDE ( caracterización, normograma, indicadores, riesgos y procedimientos de los procesos)
</t>
  </si>
  <si>
    <t>100% de la información documentada de los procesos que integran la SDDE</t>
  </si>
  <si>
    <t xml:space="preserve">Información documentada procesos SDDE
</t>
  </si>
  <si>
    <t xml:space="preserve">No de documentos creados y/o ajustados/No de documentos requeridos)*100 </t>
  </si>
  <si>
    <t>09/05/2022
18/07/2022</t>
  </si>
  <si>
    <t>Se realizo comité de mejora continua en el cual se presento el cronograma de trabajo a realizar, también se participo en la capacitación de procesos, organizada por la Gerencia de Control Interno y se envió a los asesores externos informe ejecutivo sobre los nuevos procesos, los cuales fueron socializados posteriormente con el equipo de mejora continua.                                            
Se rediseño la caracterización,  se elaboro la matriz de riesgo, lo cual fue revisado y aprobado por el secretario de despacho, su equipo y los consultores externos,                                                                                               el normograma fue revisado por el área jurídica de la Secretaria de Desarrollo Económico y actualmente esta siendo socializado ante los enlaces y jefes de oficina para elaborar versión final, que pasara a la Secretaría Jurídica y Gerencia de control interno para así contar con un documento formal  ,  Cada oficina adscrita a la SDDE, esta realizando el proceso de revisión y actualización de los  procedimientos identificados.</t>
  </si>
  <si>
    <t xml:space="preserve">
Fortalecer los procesos de  inducción interna al personal que ingresa a la Secretaria distrital de Desarrollo Económico.</t>
  </si>
  <si>
    <t xml:space="preserve">
Desarrollar una jornada de inducción a nuevos funcionarios y personal de apoyo contratista que ingresen a la SDDE
Realizar seguimiento y ajuste a las desviaciones presentadas en las metas de los proyectos de inversión y la gestión administrativa en el marco del comité de mejora y comité directivo según amerite.
</t>
  </si>
  <si>
    <t>Responsables
Miguel Castillo, Asesor 105-04
Vilma Insignares, Asesora 105-04</t>
  </si>
  <si>
    <t>Lograr que el  100% del personal de planta y contratistas recién vinculados a la SDDE participen en la jornada de inducción de la secretaría y se le entregue el manual de la dependencia.</t>
  </si>
  <si>
    <t>Jornadas de inducción realizadas
Manual de la SDDE actualizado.
Un manual de la SDDE actualizado.
Una base de datos del personal contratista y de planta, recién vinculados.
Una reunión de seguimiento.</t>
  </si>
  <si>
    <t>No de nuevos funcionarios y personal de apoyo contratista con inducción/No de nuevos funcionarios y personal de apoyo contratista que ingresaron en el periodo a la SDDE)*100</t>
  </si>
  <si>
    <t>31/03/2022
04/05/2022
03/08/2022
03/11/2022
29/11/2022
25/01/2023</t>
  </si>
  <si>
    <t xml:space="preserve">Se definió cronograma de reuniones y los lineamientos.
Se actualizo la base de datos de los contratistas (34).                          
Se han realizado dos reuniones con todo el equipo de la SDDE  el 15 de marzo de 2022 y el en mayo 19  en cajacopi prado, se presentaron los resultados del clima organizacional de la SDDE en asocio con la Secretaria de Gestión Humana y el Secretario de Desarrollo Económico presento los retos y avances de la SDDE                   </t>
  </si>
  <si>
    <t>sa ha cumplido con las actividades formuladas</t>
  </si>
  <si>
    <t xml:space="preserve">Fortalecer el proceso de publicación de la declaración de bienes y rentas y conflicto de interés en el aplicativo establecido por Función Pública, de conformidad con la normatividad aplicable por parte de los funcionarios de la SDDE según aplique
</t>
  </si>
  <si>
    <t xml:space="preserve">Socializar la Ley 2013 de 2019 y el Decreto 830 de 2021 con los funcionarios adscritos a la SDDE
</t>
  </si>
  <si>
    <t>Responsables
Vilma Insignares, Asesora 105-04
Maria Alejandra Valencia, Técnico Operativo. 314-04</t>
  </si>
  <si>
    <t>1 socialización del Ley 2013 de 2019 y el Decreto 830 de 2021 realizada</t>
  </si>
  <si>
    <t>Listado de Asistencia
Memorias/Registro fotográfico</t>
  </si>
  <si>
    <t xml:space="preserve">
No de socializaciones realizadas</t>
  </si>
  <si>
    <t>17/02/2022</t>
  </si>
  <si>
    <t xml:space="preserve">15/03/2022
16/05/2022
15/07/2022
15/09/2022
15/12/2022
</t>
  </si>
  <si>
    <t>Se envió comunicación a todos los funcionarios para que soliciten a Gestión Humana el formato de ingresos y retenciones, y procedan a actualizar la información requerida por esta dependencia.                                                                                                                       El equipo a junio 30 de 2022  han registrado su declaración de renta 2021 , 20 funcionarios y los 34 contratistas</t>
  </si>
  <si>
    <t>Se realizaron las actividdes programadas</t>
  </si>
  <si>
    <t>Programar acorde a lo establecido por la Dian y la Función Publica para la presentación de bienes y rentas y la actualización de hojas de vida  en la herramienta Sigep</t>
  </si>
  <si>
    <t>40 declaración de bienes y rentas y conflicto de interés realizadas conforme a la normatividad aplicable</t>
  </si>
  <si>
    <t>Declaración de bienes y rentas y conflicto de interés realizadas</t>
  </si>
  <si>
    <t>No de declaraciones de bienes y rentas y conflicto de interés realizadas conforme a la normatividad aplicable</t>
  </si>
  <si>
    <t>Se actualizo la base de datos del personal de planta de la SDDE y se envió comunicación a los 40 funcionarios.                                                    
A la fecha 20 han diligenciado la Hoja de Vida en Sigep</t>
  </si>
  <si>
    <t xml:space="preserve">RECOMENDACION: Lograr que el 100% de los funcionarios actualicen la información en el SIGEP. Aún cuando al momento de la Auditoria, no se encuentra vencido el término para hacerlo </t>
  </si>
  <si>
    <t>Mejorar la consecución de recursos para la ejecución de proyectos en los cuales no se haya alcanzado la meta establecida en el plan de desarrollo 2020- 2023.</t>
  </si>
  <si>
    <t>Establecer el nivel actual de cumplimiento de las metas fijadas por la SDDE relacionadas al Plan de Desarrollo</t>
  </si>
  <si>
    <t xml:space="preserve">Responsables
Geovany Manzano
Profesional Especializado 222-07
</t>
  </si>
  <si>
    <t>1 Informe cumplimiento las metas</t>
  </si>
  <si>
    <t>Informe cumplimiento las metas</t>
  </si>
  <si>
    <t>No Informes de cumplimiento las metas</t>
  </si>
  <si>
    <t xml:space="preserve">Para el desarrollo de la actividad se han realizado las siguientes actividades:
1. Seguimiento al plan de acción I trimestre de la secretaria a través de la plataforma Mi plan componente de proyectos. La secretaría Distrital de Planeación realizó informe de cumplimiento de metas y se obtuvo reporte se cumplimiento por parte de la plataforma para ser consultado.
2. Se realizo un seguimiento en la plataforma SPI a los proyectos de inversión, el cual genera reporte de cumplimiento mensual.
Como soporte de la ejecución se cuenta con informes y reportes Miplan y SPI,                                                                                                                         </t>
  </si>
  <si>
    <t>se han realziado las actividades progrmadas</t>
  </si>
  <si>
    <t>Presentar alternativas de financiación de proyectos sin asignación presupuestal tendiente al cumplimiento de las metas del Plan de Desarrollo</t>
  </si>
  <si>
    <t>Responsables:
Ricardo Plata, Secretario de Despacho
Jefe de Oficina (Puerto, Competitividad; Inclusión)
Gestión Operativa: 
Miguel Castillo, Asesor, 105-04</t>
  </si>
  <si>
    <t xml:space="preserve"> 1 propuesta de alternativas de financiación a proyectos</t>
  </si>
  <si>
    <t>Propuesta alternativas de financiación</t>
  </si>
  <si>
    <t>Propuesta alternativas de financiación presentadas</t>
  </si>
  <si>
    <t>Se revisaron las metas del plan de desarrollo Soy Barranquilla 2020 - 2023, igualmente se actualizo, reviso y socializo el plan indicativo y se participo en  capacitación organizada por la oficina de presupuesto relacionada con la presentación del plan de inversiones 2023, igualmente se revisaron todos los proyectos correspondientes a la SDDE  y se determino cuales se deben cerrar por cumplimiento de metas y cuales están pendiente por alcanzar, con el fin de elaborar informe ejecutivo financiero para presentar a la Secretaria de Hacienda antes del 15 de julio de 2022.                                Se solicito capacitación a la Secretaria Distrital de Planeación sobre el sistema general de regalías( SGR) par conocer los lineamientos y determinar al interior de la secretaría que proyectos puede cumplir los requisitos para solicitar el apoyo económico de la SGR</t>
  </si>
  <si>
    <t>se formularon las respectivas acciones de mejora.</t>
  </si>
  <si>
    <t xml:space="preserve">
Solicitar la asignación de recursos financieros para la ejecución de los proyectos de la SDDE con el fin de cumplir las metas  del Plan de Desarrollo a cargo de la dependencia 
</t>
  </si>
  <si>
    <t>Responsables
Ricardo Plata, Secretario de Despacho
Jefe de Oficina (Puerto, Competitividad; Inclusión)
Gestión Operativa: 
Miguel Castillo, Asesor, 105-04</t>
  </si>
  <si>
    <t xml:space="preserve"> 1 Solicitud de recursos realizada</t>
  </si>
  <si>
    <t>Comunicación de solicitud de recursos</t>
  </si>
  <si>
    <t>Se presento el presupuesto 2023 de la SDDE, a la oficina de Presupuesto el 17 de marzo de 2022, correspondiente a nuestro sector Promoción del Desarrollo y nuestro reto Atractiva y Prospera</t>
  </si>
  <si>
    <t>DEPENDENCIA Y PROCESO:  Secretaria de Desarrollo Economico</t>
  </si>
  <si>
    <t>Secretaría de Desarrollo Económico</t>
  </si>
  <si>
    <t>Ricardo Plata</t>
  </si>
  <si>
    <t>NRI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</si>
</sst>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87" x14ac:knownFonts="1">
    <font>
      <sz val="11"/>
      <color theme="1"/>
      <name val="Calibri"/>
      <family val="2"/>
      <scheme val="minor"/>
    </font>
    <font>
      <sz val="10"/>
      <name val="Arial"/>
    </font>
    <font>
      <b/>
      <sz val="14"/>
      <name val="Arial"/>
      <family val="2"/>
    </font>
    <font>
      <b/>
      <sz val="22"/>
      <name val="Arial"/>
      <family val="2"/>
    </font>
    <font>
      <b/>
      <sz val="20"/>
      <name val="Arial"/>
      <family val="2"/>
    </font>
    <font>
      <b/>
      <sz val="12"/>
      <name val="Arial"/>
      <family val="2"/>
    </font>
    <font>
      <b/>
      <sz val="14"/>
      <color theme="0"/>
      <name val="Arial"/>
      <family val="2"/>
    </font>
    <font>
      <sz val="12"/>
      <name val="Arial"/>
      <family val="2"/>
    </font>
    <font>
      <sz val="12"/>
      <name val="Arial Narrow"/>
      <family val="2"/>
    </font>
    <font>
      <b/>
      <sz val="18"/>
      <name val="Arial"/>
      <family val="2"/>
    </font>
    <font>
      <sz val="14"/>
      <name val="Arial"/>
      <family val="2"/>
    </font>
    <font>
      <sz val="12"/>
      <color theme="0" tint="-0.34998626667073579"/>
      <name val="Arial"/>
      <family val="2"/>
    </font>
    <font>
      <sz val="8"/>
      <color theme="0" tint="-0.34998626667073579"/>
      <name val="Arial"/>
      <family val="2"/>
    </font>
    <font>
      <b/>
      <sz val="20"/>
      <color indexed="81"/>
      <name val="Tahoma"/>
      <family val="2"/>
    </font>
    <font>
      <sz val="18"/>
      <color indexed="81"/>
      <name val="Tahoma"/>
      <family val="2"/>
    </font>
    <font>
      <b/>
      <sz val="12"/>
      <color rgb="FF000000"/>
      <name val="Tahoma"/>
      <family val="2"/>
    </font>
    <font>
      <sz val="12"/>
      <color rgb="FF000000"/>
      <name val="Tahoma"/>
      <family val="2"/>
    </font>
    <font>
      <b/>
      <sz val="12"/>
      <color rgb="FF000000"/>
      <name val="Arial"/>
      <family val="2"/>
    </font>
    <font>
      <sz val="12"/>
      <color rgb="FF000000"/>
      <name val="Arial"/>
      <family val="2"/>
    </font>
    <font>
      <b/>
      <sz val="22"/>
      <color indexed="81"/>
      <name val="Tahoma"/>
      <family val="2"/>
    </font>
    <font>
      <sz val="22"/>
      <color indexed="81"/>
      <name val="Tahoma"/>
      <family val="2"/>
    </font>
    <font>
      <sz val="16"/>
      <color indexed="81"/>
      <name val="Tahoma"/>
      <family val="2"/>
    </font>
    <font>
      <b/>
      <u/>
      <sz val="16"/>
      <color indexed="81"/>
      <name val="Tahoma"/>
      <family val="2"/>
    </font>
    <font>
      <b/>
      <sz val="18"/>
      <color rgb="FF000000"/>
      <name val="Tahoma"/>
      <family val="2"/>
    </font>
    <font>
      <sz val="22"/>
      <color rgb="FF000000"/>
      <name val="Tahoma"/>
      <family val="2"/>
    </font>
    <font>
      <sz val="18"/>
      <color rgb="FF000000"/>
      <name val="Tahoma"/>
      <family val="2"/>
    </font>
    <font>
      <b/>
      <sz val="20"/>
      <color rgb="FF000000"/>
      <name val="Tahoma"/>
      <family val="2"/>
    </font>
    <font>
      <b/>
      <sz val="16"/>
      <color rgb="FF000000"/>
      <name val="Tahoma"/>
      <family val="2"/>
    </font>
    <font>
      <sz val="20"/>
      <color rgb="FF000000"/>
      <name val="Tahoma"/>
      <family val="2"/>
    </font>
    <font>
      <sz val="16"/>
      <color rgb="FF000000"/>
      <name val="Tahoma"/>
      <family val="2"/>
    </font>
    <font>
      <sz val="20"/>
      <color indexed="81"/>
      <name val="Tahoma"/>
      <family val="2"/>
    </font>
    <font>
      <b/>
      <i/>
      <u/>
      <sz val="20"/>
      <color indexed="81"/>
      <name val="Tahoma"/>
      <family val="2"/>
    </font>
    <font>
      <b/>
      <u/>
      <sz val="18"/>
      <color indexed="81"/>
      <name val="Tahoma"/>
      <family val="2"/>
    </font>
    <font>
      <b/>
      <sz val="24"/>
      <color indexed="81"/>
      <name val="Tahoma"/>
      <family val="2"/>
    </font>
    <font>
      <sz val="24"/>
      <color indexed="81"/>
      <name val="Tahoma"/>
      <family val="2"/>
    </font>
    <font>
      <b/>
      <sz val="22"/>
      <color rgb="FF000000"/>
      <name val="Tahoma"/>
      <family val="2"/>
    </font>
    <font>
      <sz val="10"/>
      <name val="Arial"/>
      <family val="2"/>
    </font>
    <font>
      <i/>
      <sz val="12"/>
      <name val="Arial"/>
      <family val="2"/>
    </font>
    <font>
      <sz val="16"/>
      <name val="Arial"/>
      <family val="2"/>
    </font>
    <font>
      <b/>
      <sz val="16"/>
      <name val="Arial"/>
      <family val="2"/>
    </font>
    <font>
      <sz val="12"/>
      <color theme="1"/>
      <name val="Arial"/>
      <family val="2"/>
    </font>
    <font>
      <b/>
      <sz val="11"/>
      <name val="Arial"/>
      <family val="2"/>
    </font>
    <font>
      <b/>
      <i/>
      <sz val="12"/>
      <name val="Arial"/>
      <family val="2"/>
    </font>
    <font>
      <b/>
      <sz val="9"/>
      <color indexed="81"/>
      <name val="Tahoma"/>
      <family val="2"/>
    </font>
    <font>
      <sz val="9"/>
      <color indexed="81"/>
      <name val="Tahoma"/>
      <family val="2"/>
    </font>
    <font>
      <b/>
      <u/>
      <sz val="16"/>
      <color rgb="FF000000"/>
      <name val="Tahoma"/>
      <family val="2"/>
    </font>
    <font>
      <sz val="12"/>
      <name val="Arial"/>
    </font>
    <font>
      <b/>
      <sz val="12"/>
      <color theme="0"/>
      <name val="Arial"/>
      <family val="2"/>
    </font>
    <font>
      <sz val="12"/>
      <color rgb="FF000000"/>
      <name val="Arial"/>
    </font>
    <font>
      <sz val="12"/>
      <color rgb="FFFF0000"/>
      <name val="Arial"/>
    </font>
    <font>
      <u/>
      <sz val="10"/>
      <color theme="10"/>
      <name val="Arial"/>
      <family val="2"/>
    </font>
    <font>
      <sz val="10"/>
      <color rgb="FF000000"/>
      <name val="Calibri"/>
      <scheme val="minor"/>
    </font>
    <font>
      <sz val="10"/>
      <color theme="1"/>
      <name val="Arial"/>
    </font>
    <font>
      <b/>
      <sz val="12"/>
      <color rgb="FF980000"/>
      <name val="Arial"/>
    </font>
    <font>
      <b/>
      <sz val="12"/>
      <color theme="1"/>
      <name val="Arial"/>
    </font>
    <font>
      <b/>
      <sz val="14"/>
      <color theme="0"/>
      <name val="Arial"/>
    </font>
    <font>
      <sz val="12"/>
      <color theme="1"/>
      <name val="Arial"/>
    </font>
    <font>
      <sz val="12"/>
      <color rgb="FF980000"/>
      <name val="Arial"/>
    </font>
    <font>
      <sz val="10"/>
      <color rgb="FF000000"/>
      <name val="Arial"/>
    </font>
    <font>
      <sz val="14"/>
      <color theme="1"/>
      <name val="Arial"/>
    </font>
    <font>
      <sz val="12"/>
      <color rgb="FFA5A5A5"/>
      <name val="Arial"/>
    </font>
    <font>
      <sz val="8"/>
      <color rgb="FFA5A5A5"/>
      <name val="Arial"/>
    </font>
    <font>
      <sz val="18"/>
      <name val="Arial"/>
      <family val="2"/>
    </font>
    <font>
      <b/>
      <sz val="10"/>
      <name val="Arial"/>
      <family val="2"/>
    </font>
    <font>
      <b/>
      <sz val="10"/>
      <color rgb="FFFF0000"/>
      <name val="Arial"/>
      <family val="2"/>
    </font>
    <font>
      <sz val="11"/>
      <name val="Arial"/>
      <family val="2"/>
    </font>
    <font>
      <b/>
      <sz val="18"/>
      <color indexed="81"/>
      <name val="Tahoma"/>
      <family val="2"/>
    </font>
    <font>
      <u/>
      <sz val="18"/>
      <color indexed="81"/>
      <name val="Tahoma"/>
      <family val="2"/>
    </font>
    <font>
      <b/>
      <sz val="10"/>
      <color theme="0"/>
      <name val="Arial"/>
      <family val="2"/>
    </font>
    <font>
      <sz val="10"/>
      <color theme="0" tint="-0.34998626667073579"/>
      <name val="Arial"/>
      <family val="2"/>
    </font>
    <font>
      <b/>
      <sz val="12"/>
      <color theme="1"/>
      <name val="Arial"/>
      <family val="2"/>
    </font>
    <font>
      <sz val="14"/>
      <color theme="1"/>
      <name val="Arial"/>
      <family val="2"/>
    </font>
    <font>
      <sz val="10"/>
      <color rgb="FFFF0000"/>
      <name val="Arial"/>
      <family val="2"/>
    </font>
    <font>
      <sz val="14"/>
      <color rgb="FFFF0000"/>
      <name val="Arial"/>
      <family val="2"/>
    </font>
    <font>
      <sz val="15"/>
      <name val="Arial"/>
      <family val="2"/>
    </font>
    <font>
      <sz val="9"/>
      <color indexed="81"/>
      <name val="Tahoma"/>
      <charset val="1"/>
    </font>
    <font>
      <sz val="11"/>
      <color theme="1"/>
      <name val="Calibri"/>
      <family val="2"/>
      <scheme val="minor"/>
    </font>
    <font>
      <b/>
      <sz val="12"/>
      <name val="Arial"/>
    </font>
    <font>
      <sz val="10"/>
      <color theme="1"/>
      <name val="Arial"/>
      <family val="2"/>
    </font>
    <font>
      <b/>
      <i/>
      <sz val="10"/>
      <color theme="1"/>
      <name val="Arial"/>
      <family val="2"/>
    </font>
    <font>
      <sz val="10"/>
      <color rgb="FF000000"/>
      <name val="Arial"/>
      <family val="2"/>
    </font>
    <font>
      <sz val="10"/>
      <color rgb="FF000000"/>
      <name val="Calibri"/>
      <family val="2"/>
    </font>
    <font>
      <b/>
      <i/>
      <u/>
      <sz val="20"/>
      <color rgb="FF000000"/>
      <name val="Tahoma"/>
      <family val="2"/>
    </font>
    <font>
      <b/>
      <u/>
      <sz val="18"/>
      <color rgb="FF000000"/>
      <name val="Tahoma"/>
      <family val="2"/>
    </font>
    <font>
      <b/>
      <sz val="24"/>
      <color rgb="FF000000"/>
      <name val="Tahoma"/>
      <family val="2"/>
    </font>
    <font>
      <sz val="24"/>
      <color rgb="FF000000"/>
      <name val="Tahoma"/>
      <family val="2"/>
    </font>
    <font>
      <sz val="11"/>
      <name val="Arial Narrow"/>
      <family val="2"/>
    </font>
  </fonts>
  <fills count="1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FFFF"/>
        <bgColor indexed="64"/>
      </patternFill>
    </fill>
    <fill>
      <patternFill patternType="solid">
        <fgColor rgb="FFFCE4D6"/>
        <bgColor indexed="64"/>
      </patternFill>
    </fill>
    <fill>
      <patternFill patternType="solid">
        <fgColor rgb="FF548DD4"/>
        <bgColor rgb="FF548DD4"/>
      </patternFill>
    </fill>
    <fill>
      <patternFill patternType="solid">
        <fgColor rgb="FFFFFFFF"/>
        <bgColor rgb="FFFFFFFF"/>
      </patternFill>
    </fill>
    <fill>
      <patternFill patternType="solid">
        <fgColor rgb="FF92D050"/>
        <bgColor rgb="FF92D050"/>
      </patternFill>
    </fill>
    <fill>
      <patternFill patternType="solid">
        <fgColor rgb="FFBFBFBF"/>
        <bgColor rgb="FFBFBFBF"/>
      </patternFill>
    </fill>
    <fill>
      <patternFill patternType="solid">
        <fgColor theme="0"/>
        <bgColor theme="0"/>
      </patternFill>
    </fill>
    <fill>
      <patternFill patternType="solid">
        <fgColor rgb="FFFFFFFF"/>
        <bgColor rgb="FF000000"/>
      </patternFill>
    </fill>
    <fill>
      <patternFill patternType="solid">
        <fgColor theme="2"/>
        <bgColor indexed="64"/>
      </patternFill>
    </fill>
    <fill>
      <patternFill patternType="solid">
        <fgColor theme="0"/>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rgb="FF000000"/>
      </top>
      <bottom/>
      <diagonal/>
    </border>
    <border>
      <left style="thin">
        <color indexed="64"/>
      </left>
      <right style="thin">
        <color rgb="FF000000"/>
      </right>
      <top style="thin">
        <color indexed="64"/>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style="thin">
        <color rgb="FF00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000000"/>
      </right>
      <top/>
      <bottom style="thin">
        <color rgb="FF000000"/>
      </bottom>
      <diagonal/>
    </border>
    <border>
      <left style="medium">
        <color rgb="FF000000"/>
      </left>
      <right style="thin">
        <color rgb="FF000000"/>
      </right>
      <top/>
      <bottom/>
      <diagonal/>
    </border>
    <border>
      <left style="medium">
        <color rgb="FF000000"/>
      </left>
      <right/>
      <top/>
      <bottom/>
      <diagonal/>
    </border>
    <border>
      <left/>
      <right style="medium">
        <color rgb="FF000000"/>
      </right>
      <top/>
      <bottom/>
      <diagonal/>
    </border>
    <border>
      <left/>
      <right style="thin">
        <color rgb="FF000000"/>
      </right>
      <top/>
      <bottom/>
      <diagonal/>
    </border>
    <border>
      <left/>
      <right/>
      <top/>
      <bottom style="medium">
        <color rgb="FF000000"/>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9">
    <xf numFmtId="0" fontId="0" fillId="0" borderId="0"/>
    <xf numFmtId="0" fontId="1" fillId="0" borderId="0"/>
    <xf numFmtId="9" fontId="1" fillId="0" borderId="0" applyFont="0" applyFill="0" applyBorder="0" applyAlignment="0" applyProtection="0"/>
    <xf numFmtId="9" fontId="36" fillId="0" borderId="0" applyFont="0" applyFill="0" applyBorder="0" applyAlignment="0" applyProtection="0"/>
    <xf numFmtId="0" fontId="36" fillId="0" borderId="0"/>
    <xf numFmtId="0" fontId="50" fillId="0" borderId="0" applyNumberFormat="0" applyFill="0" applyBorder="0" applyAlignment="0" applyProtection="0"/>
    <xf numFmtId="0" fontId="51" fillId="0" borderId="0"/>
    <xf numFmtId="0" fontId="36" fillId="0" borderId="0"/>
    <xf numFmtId="9" fontId="76" fillId="0" borderId="0" applyFont="0" applyFill="0" applyBorder="0" applyAlignment="0" applyProtection="0"/>
  </cellStyleXfs>
  <cellXfs count="771">
    <xf numFmtId="0" fontId="0" fillId="0" borderId="0" xfId="0"/>
    <xf numFmtId="0" fontId="1" fillId="2" borderId="0" xfId="1" applyFill="1"/>
    <xf numFmtId="0" fontId="1" fillId="2" borderId="0" xfId="1" applyFill="1" applyAlignment="1">
      <alignment horizontal="center"/>
    </xf>
    <xf numFmtId="0" fontId="7" fillId="2" borderId="0" xfId="1" applyFont="1" applyFill="1"/>
    <xf numFmtId="0" fontId="8" fillId="2" borderId="1" xfId="1" applyFont="1" applyFill="1" applyBorder="1" applyAlignment="1">
      <alignment horizontal="justify" vertical="center" wrapText="1"/>
    </xf>
    <xf numFmtId="0" fontId="8" fillId="2" borderId="1" xfId="1" applyFont="1" applyFill="1" applyBorder="1" applyAlignment="1">
      <alignment horizontal="center" vertical="center" wrapText="1"/>
    </xf>
    <xf numFmtId="14" fontId="8" fillId="2" borderId="1" xfId="1" applyNumberFormat="1" applyFont="1" applyFill="1" applyBorder="1" applyAlignment="1">
      <alignment horizontal="center" vertical="center"/>
    </xf>
    <xf numFmtId="9" fontId="8" fillId="2" borderId="1" xfId="1" applyNumberFormat="1" applyFont="1" applyFill="1" applyBorder="1" applyAlignment="1">
      <alignment horizontal="center" vertical="center"/>
    </xf>
    <xf numFmtId="0" fontId="8" fillId="2" borderId="0" xfId="1" applyFont="1" applyFill="1" applyAlignment="1">
      <alignment wrapText="1"/>
    </xf>
    <xf numFmtId="14" fontId="8" fillId="2" borderId="1" xfId="1" applyNumberFormat="1" applyFont="1" applyFill="1" applyBorder="1" applyAlignment="1">
      <alignment horizontal="center" vertical="center" wrapText="1"/>
    </xf>
    <xf numFmtId="0" fontId="5" fillId="2" borderId="0" xfId="1" applyFont="1" applyFill="1"/>
    <xf numFmtId="0" fontId="5" fillId="2" borderId="0" xfId="1" applyFont="1" applyFill="1" applyAlignment="1">
      <alignment horizontal="center" vertical="center"/>
    </xf>
    <xf numFmtId="9" fontId="9" fillId="2" borderId="0" xfId="2" applyFont="1" applyFill="1"/>
    <xf numFmtId="0" fontId="7" fillId="2" borderId="0" xfId="1" applyFont="1" applyFill="1" applyAlignment="1">
      <alignment horizontal="center" vertical="center"/>
    </xf>
    <xf numFmtId="0" fontId="7" fillId="2" borderId="15" xfId="1" applyFont="1" applyFill="1" applyBorder="1"/>
    <xf numFmtId="0" fontId="7" fillId="2" borderId="0" xfId="1" applyFont="1" applyFill="1" applyAlignment="1">
      <alignment horizontal="center"/>
    </xf>
    <xf numFmtId="0" fontId="11" fillId="2" borderId="0" xfId="1" applyFont="1" applyFill="1" applyAlignment="1">
      <alignment vertical="top" wrapText="1"/>
    </xf>
    <xf numFmtId="0" fontId="12" fillId="2" borderId="0" xfId="1" applyFont="1" applyFill="1" applyAlignment="1">
      <alignment horizontal="right" vertical="top" wrapText="1"/>
    </xf>
    <xf numFmtId="0" fontId="1" fillId="0" borderId="0" xfId="1"/>
    <xf numFmtId="0" fontId="1" fillId="0" borderId="0" xfId="1" applyAlignment="1">
      <alignment horizontal="center"/>
    </xf>
    <xf numFmtId="9" fontId="0" fillId="0" borderId="0" xfId="3" applyFont="1" applyAlignment="1">
      <alignment horizontal="center"/>
    </xf>
    <xf numFmtId="0" fontId="7" fillId="0" borderId="0" xfId="1" applyFont="1"/>
    <xf numFmtId="0" fontId="5" fillId="5" borderId="11" xfId="1" applyFont="1" applyFill="1" applyBorder="1" applyAlignment="1">
      <alignment horizontal="center" vertical="center" wrapText="1"/>
    </xf>
    <xf numFmtId="0" fontId="7" fillId="0" borderId="1" xfId="1" applyFont="1" applyBorder="1" applyAlignment="1">
      <alignment horizontal="center" vertical="center" wrapText="1"/>
    </xf>
    <xf numFmtId="14" fontId="7" fillId="0" borderId="1" xfId="1" applyNumberFormat="1" applyFont="1" applyBorder="1" applyAlignment="1">
      <alignment horizontal="left" vertical="center"/>
    </xf>
    <xf numFmtId="14" fontId="7" fillId="0" borderId="1" xfId="1" applyNumberFormat="1" applyFont="1" applyBorder="1" applyAlignment="1">
      <alignment horizontal="center" vertical="center"/>
    </xf>
    <xf numFmtId="9" fontId="7" fillId="0" borderId="1" xfId="3" applyFont="1" applyBorder="1" applyAlignment="1">
      <alignment horizontal="center" vertical="center"/>
    </xf>
    <xf numFmtId="0" fontId="7" fillId="0" borderId="1" xfId="1" applyFont="1" applyBorder="1" applyAlignment="1">
      <alignment horizontal="justify" vertical="center" wrapText="1"/>
    </xf>
    <xf numFmtId="0" fontId="7" fillId="0" borderId="1" xfId="1" applyFont="1" applyBorder="1" applyAlignment="1">
      <alignment horizontal="center" vertical="center" wrapText="1"/>
    </xf>
    <xf numFmtId="0" fontId="7" fillId="7" borderId="1" xfId="1" applyFont="1" applyFill="1" applyBorder="1" applyAlignment="1">
      <alignment horizontal="center" vertical="center" wrapText="1"/>
    </xf>
    <xf numFmtId="0" fontId="1" fillId="0" borderId="0" xfId="1" applyAlignment="1">
      <alignment wrapText="1"/>
    </xf>
    <xf numFmtId="0" fontId="7" fillId="0" borderId="1" xfId="1" applyFont="1" applyBorder="1" applyAlignment="1">
      <alignment horizontal="left" vertical="center" wrapText="1"/>
    </xf>
    <xf numFmtId="0" fontId="7" fillId="0" borderId="4" xfId="1" applyFont="1" applyBorder="1" applyAlignment="1">
      <alignment vertical="center" wrapText="1"/>
    </xf>
    <xf numFmtId="0" fontId="7" fillId="8" borderId="1" xfId="1" applyFont="1" applyFill="1" applyBorder="1" applyAlignment="1">
      <alignment horizontal="center" vertical="center" wrapText="1"/>
    </xf>
    <xf numFmtId="9" fontId="7" fillId="6" borderId="1" xfId="1" applyNumberFormat="1" applyFont="1" applyFill="1" applyBorder="1" applyAlignment="1">
      <alignment horizontal="center" vertical="center" wrapText="1"/>
    </xf>
    <xf numFmtId="14" fontId="7" fillId="7" borderId="1" xfId="1" applyNumberFormat="1" applyFont="1" applyFill="1" applyBorder="1" applyAlignment="1">
      <alignment horizontal="center" vertical="center"/>
    </xf>
    <xf numFmtId="9" fontId="7" fillId="0" borderId="1" xfId="1" applyNumberFormat="1" applyFont="1" applyBorder="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14" fontId="7" fillId="0" borderId="0" xfId="1" applyNumberFormat="1" applyFont="1" applyAlignment="1">
      <alignment horizontal="left" vertical="center"/>
    </xf>
    <xf numFmtId="14" fontId="7" fillId="0" borderId="0" xfId="1" applyNumberFormat="1" applyFont="1" applyAlignment="1">
      <alignment horizontal="center" vertical="center"/>
    </xf>
    <xf numFmtId="9" fontId="7" fillId="0" borderId="0" xfId="3" applyFont="1" applyAlignment="1">
      <alignment horizontal="center" vertical="center"/>
    </xf>
    <xf numFmtId="0" fontId="7" fillId="0" borderId="0" xfId="1" applyFont="1" applyAlignment="1">
      <alignment horizontal="justify" vertical="center" wrapText="1"/>
    </xf>
    <xf numFmtId="0" fontId="7" fillId="6" borderId="0" xfId="1" applyFont="1" applyFill="1" applyAlignment="1">
      <alignment horizontal="justify" vertical="center" wrapText="1"/>
    </xf>
    <xf numFmtId="0" fontId="5" fillId="0" borderId="0" xfId="1" applyFont="1"/>
    <xf numFmtId="0" fontId="5" fillId="0" borderId="0" xfId="1" applyFont="1" applyAlignment="1">
      <alignment horizontal="center" vertical="center"/>
    </xf>
    <xf numFmtId="9" fontId="5" fillId="0" borderId="0" xfId="3" applyFont="1"/>
    <xf numFmtId="0" fontId="7" fillId="0" borderId="0" xfId="1" applyFont="1" applyAlignment="1">
      <alignment horizontal="center" vertical="center"/>
    </xf>
    <xf numFmtId="0" fontId="7" fillId="0" borderId="15" xfId="1" applyFont="1" applyBorder="1"/>
    <xf numFmtId="9" fontId="7" fillId="0" borderId="15" xfId="3" applyFont="1" applyBorder="1"/>
    <xf numFmtId="0" fontId="7" fillId="0" borderId="0" xfId="1" applyFont="1" applyAlignment="1">
      <alignment horizontal="center"/>
    </xf>
    <xf numFmtId="0" fontId="11" fillId="0" borderId="0" xfId="1" applyFont="1" applyAlignment="1">
      <alignment vertical="top" wrapText="1"/>
    </xf>
    <xf numFmtId="9" fontId="0" fillId="0" borderId="0" xfId="3" applyFont="1"/>
    <xf numFmtId="0" fontId="12" fillId="0" borderId="0" xfId="1" applyFont="1" applyAlignment="1">
      <alignment horizontal="right" vertical="top" wrapText="1"/>
    </xf>
    <xf numFmtId="0" fontId="10" fillId="0" borderId="0" xfId="1" applyFont="1" applyAlignment="1">
      <alignment horizontal="center"/>
    </xf>
    <xf numFmtId="9" fontId="7" fillId="0" borderId="1" xfId="1" applyNumberFormat="1" applyFont="1" applyBorder="1" applyAlignment="1">
      <alignment horizontal="center" vertical="center"/>
    </xf>
    <xf numFmtId="0" fontId="1" fillId="0" borderId="7" xfId="1" applyBorder="1"/>
    <xf numFmtId="9" fontId="1" fillId="0" borderId="0" xfId="1" applyNumberFormat="1"/>
    <xf numFmtId="0" fontId="10" fillId="0" borderId="11" xfId="1" applyFont="1" applyBorder="1" applyAlignment="1">
      <alignment horizontal="center" vertical="center" wrapText="1"/>
    </xf>
    <xf numFmtId="0" fontId="7" fillId="0" borderId="11" xfId="1" applyFont="1" applyBorder="1" applyAlignment="1">
      <alignment horizontal="center" vertical="center" wrapText="1"/>
    </xf>
    <xf numFmtId="14" fontId="7" fillId="0" borderId="1" xfId="1" applyNumberFormat="1" applyFont="1" applyBorder="1" applyAlignment="1">
      <alignment vertical="center" wrapText="1"/>
    </xf>
    <xf numFmtId="9" fontId="1" fillId="0" borderId="0" xfId="1" applyNumberFormat="1" applyAlignment="1">
      <alignment wrapText="1"/>
    </xf>
    <xf numFmtId="0" fontId="10" fillId="0" borderId="1" xfId="1" applyFont="1" applyBorder="1" applyAlignment="1">
      <alignment vertical="center" wrapText="1"/>
    </xf>
    <xf numFmtId="14" fontId="7" fillId="0" borderId="1" xfId="1" applyNumberFormat="1" applyFont="1" applyBorder="1" applyAlignment="1">
      <alignment horizontal="center" vertical="center" wrapText="1"/>
    </xf>
    <xf numFmtId="10" fontId="7" fillId="0" borderId="1" xfId="1" applyNumberFormat="1" applyFont="1" applyBorder="1" applyAlignment="1">
      <alignment horizontal="center" vertical="center"/>
    </xf>
    <xf numFmtId="0" fontId="2" fillId="0" borderId="0" xfId="1" applyFont="1"/>
    <xf numFmtId="9" fontId="9" fillId="0" borderId="0" xfId="1" applyNumberFormat="1" applyFont="1" applyAlignment="1">
      <alignment horizontal="center"/>
    </xf>
    <xf numFmtId="9" fontId="7" fillId="0" borderId="0" xfId="2" applyFont="1"/>
    <xf numFmtId="0" fontId="38" fillId="0" borderId="0" xfId="1" applyFont="1" applyAlignment="1">
      <alignment horizontal="center" vertical="center" wrapText="1"/>
    </xf>
    <xf numFmtId="0" fontId="10" fillId="0" borderId="0" xfId="1" applyFont="1"/>
    <xf numFmtId="0" fontId="7" fillId="0" borderId="1" xfId="1" applyFont="1" applyBorder="1" applyAlignment="1">
      <alignment vertical="center" wrapText="1"/>
    </xf>
    <xf numFmtId="9" fontId="7" fillId="2" borderId="1" xfId="1" applyNumberFormat="1" applyFont="1" applyFill="1" applyBorder="1" applyAlignment="1">
      <alignment horizontal="center" vertical="center"/>
    </xf>
    <xf numFmtId="9" fontId="39" fillId="0" borderId="0" xfId="1" applyNumberFormat="1" applyFont="1" applyAlignment="1">
      <alignment horizontal="center"/>
    </xf>
    <xf numFmtId="0" fontId="7" fillId="0" borderId="15" xfId="1" applyFont="1" applyBorder="1" applyAlignment="1">
      <alignment horizontal="center" vertical="center"/>
    </xf>
    <xf numFmtId="0" fontId="7" fillId="0" borderId="1" xfId="1" applyFont="1" applyBorder="1" applyAlignment="1">
      <alignment horizontal="justify" vertical="top" wrapText="1"/>
    </xf>
    <xf numFmtId="14" fontId="40" fillId="0" borderId="1" xfId="1" applyNumberFormat="1" applyFont="1" applyBorder="1" applyAlignment="1">
      <alignment horizontal="center" vertical="center"/>
    </xf>
    <xf numFmtId="0" fontId="7" fillId="2" borderId="1" xfId="1" applyFont="1" applyFill="1" applyBorder="1" applyAlignment="1">
      <alignment horizontal="center" vertical="center" wrapText="1"/>
    </xf>
    <xf numFmtId="0" fontId="7" fillId="2" borderId="1" xfId="1" applyFont="1" applyFill="1" applyBorder="1" applyAlignment="1">
      <alignment horizontal="justify" vertical="center" wrapText="1"/>
    </xf>
    <xf numFmtId="0" fontId="5" fillId="0" borderId="3" xfId="1" applyFont="1" applyBorder="1" applyAlignment="1">
      <alignment horizontal="center" vertical="center" wrapText="1"/>
    </xf>
    <xf numFmtId="0" fontId="7" fillId="2" borderId="11" xfId="1" applyFont="1" applyFill="1" applyBorder="1" applyAlignment="1">
      <alignment vertical="center" wrapText="1"/>
    </xf>
    <xf numFmtId="0" fontId="7" fillId="2" borderId="1" xfId="1" applyFont="1" applyFill="1" applyBorder="1" applyAlignment="1">
      <alignment vertical="center" wrapText="1"/>
    </xf>
    <xf numFmtId="9" fontId="7" fillId="2" borderId="1" xfId="1" applyNumberFormat="1" applyFont="1" applyFill="1" applyBorder="1" applyAlignment="1">
      <alignment horizontal="center" vertical="center" wrapText="1"/>
    </xf>
    <xf numFmtId="0" fontId="36" fillId="2" borderId="1" xfId="1" applyFont="1" applyFill="1" applyBorder="1" applyAlignment="1">
      <alignment vertical="center" wrapText="1"/>
    </xf>
    <xf numFmtId="0" fontId="5" fillId="0" borderId="1" xfId="1" applyFont="1" applyBorder="1" applyAlignment="1">
      <alignment vertical="center" wrapText="1"/>
    </xf>
    <xf numFmtId="9" fontId="7" fillId="0" borderId="0" xfId="1" applyNumberFormat="1" applyFont="1"/>
    <xf numFmtId="0" fontId="36" fillId="0" borderId="0" xfId="4"/>
    <xf numFmtId="0" fontId="36" fillId="0" borderId="0" xfId="4" applyAlignment="1">
      <alignment horizontal="center"/>
    </xf>
    <xf numFmtId="0" fontId="7" fillId="0" borderId="0" xfId="4" applyFont="1"/>
    <xf numFmtId="0" fontId="5" fillId="5" borderId="11" xfId="4" applyFont="1" applyFill="1" applyBorder="1" applyAlignment="1">
      <alignment horizontal="center" vertical="center" wrapText="1"/>
    </xf>
    <xf numFmtId="0" fontId="7" fillId="0" borderId="1" xfId="4" applyFont="1" applyBorder="1" applyAlignment="1">
      <alignment vertical="top" wrapText="1"/>
    </xf>
    <xf numFmtId="0" fontId="7" fillId="0" borderId="1" xfId="4" applyFont="1" applyBorder="1" applyAlignment="1">
      <alignment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4" applyNumberFormat="1" applyFont="1" applyBorder="1" applyAlignment="1">
      <alignment horizontal="center" vertical="center" wrapText="1"/>
    </xf>
    <xf numFmtId="0" fontId="7" fillId="0" borderId="1" xfId="4" applyFont="1" applyBorder="1" applyAlignment="1">
      <alignment horizontal="justify" vertical="center" wrapText="1"/>
    </xf>
    <xf numFmtId="14" fontId="7" fillId="0" borderId="1" xfId="4" applyNumberFormat="1" applyFont="1" applyBorder="1" applyAlignment="1">
      <alignment horizontal="left" vertical="center"/>
    </xf>
    <xf numFmtId="14" fontId="7" fillId="0" borderId="1" xfId="4" applyNumberFormat="1" applyFont="1" applyBorder="1" applyAlignment="1">
      <alignment horizontal="center" vertical="center"/>
    </xf>
    <xf numFmtId="9" fontId="7" fillId="2" borderId="1" xfId="4" applyNumberFormat="1" applyFont="1" applyFill="1" applyBorder="1" applyAlignment="1">
      <alignment horizontal="center" vertical="center"/>
    </xf>
    <xf numFmtId="0" fontId="36" fillId="0" borderId="0" xfId="4" applyAlignment="1">
      <alignment wrapText="1"/>
    </xf>
    <xf numFmtId="9" fontId="7" fillId="2" borderId="1" xfId="4" applyNumberFormat="1" applyFont="1" applyFill="1" applyBorder="1" applyAlignment="1">
      <alignment horizontal="center" vertical="center" wrapText="1"/>
    </xf>
    <xf numFmtId="0" fontId="7" fillId="6" borderId="1" xfId="4" applyFont="1" applyFill="1" applyBorder="1" applyAlignment="1">
      <alignment horizontal="justify" vertical="center" wrapText="1"/>
    </xf>
    <xf numFmtId="0" fontId="5" fillId="0" borderId="0" xfId="4" applyFont="1"/>
    <xf numFmtId="0" fontId="5" fillId="0" borderId="0" xfId="4" applyFont="1" applyAlignment="1">
      <alignment horizontal="center" vertical="center"/>
    </xf>
    <xf numFmtId="9" fontId="9" fillId="0" borderId="0" xfId="4" applyNumberFormat="1" applyFont="1"/>
    <xf numFmtId="0" fontId="7" fillId="0" borderId="0" xfId="4" applyFont="1" applyAlignment="1">
      <alignment horizontal="center" vertical="center" wrapText="1"/>
    </xf>
    <xf numFmtId="0" fontId="7" fillId="0" borderId="0" xfId="4" applyFont="1" applyAlignment="1">
      <alignment horizontal="center" vertical="center"/>
    </xf>
    <xf numFmtId="0" fontId="7" fillId="0" borderId="15" xfId="4" applyFont="1" applyBorder="1"/>
    <xf numFmtId="0" fontId="7" fillId="0" borderId="0" xfId="4" applyFont="1" applyAlignment="1">
      <alignment horizontal="center"/>
    </xf>
    <xf numFmtId="0" fontId="11" fillId="0" borderId="0" xfId="4" applyFont="1" applyAlignment="1">
      <alignment vertical="top" wrapText="1"/>
    </xf>
    <xf numFmtId="0" fontId="12" fillId="0" borderId="0" xfId="4" applyFont="1" applyAlignment="1">
      <alignment horizontal="right" vertical="top" wrapText="1"/>
    </xf>
    <xf numFmtId="0" fontId="46" fillId="0" borderId="0" xfId="1" applyFont="1"/>
    <xf numFmtId="0" fontId="46" fillId="0" borderId="0" xfId="1" applyFont="1" applyAlignment="1">
      <alignment horizontal="center"/>
    </xf>
    <xf numFmtId="0" fontId="46" fillId="9" borderId="20" xfId="1" applyFont="1" applyFill="1" applyBorder="1" applyAlignment="1">
      <alignment vertical="center" wrapText="1"/>
    </xf>
    <xf numFmtId="0" fontId="46" fillId="9" borderId="20" xfId="1" applyFont="1" applyFill="1" applyBorder="1" applyAlignment="1">
      <alignment horizontal="left" vertical="center" wrapText="1"/>
    </xf>
    <xf numFmtId="0" fontId="46" fillId="9" borderId="21" xfId="1" applyFont="1" applyFill="1" applyBorder="1" applyAlignment="1">
      <alignment horizontal="center" vertical="center" wrapText="1"/>
    </xf>
    <xf numFmtId="0" fontId="46" fillId="9" borderId="22" xfId="1" applyFont="1" applyFill="1" applyBorder="1" applyAlignment="1">
      <alignment horizontal="left" vertical="center" wrapText="1"/>
    </xf>
    <xf numFmtId="0" fontId="46" fillId="9" borderId="23" xfId="1" applyFont="1" applyFill="1" applyBorder="1" applyAlignment="1">
      <alignment horizontal="center" vertical="center" wrapText="1"/>
    </xf>
    <xf numFmtId="14" fontId="46" fillId="9" borderId="22" xfId="1" applyNumberFormat="1" applyFont="1" applyFill="1" applyBorder="1" applyAlignment="1">
      <alignment horizontal="center" vertical="center"/>
    </xf>
    <xf numFmtId="9" fontId="46" fillId="9" borderId="22" xfId="1" applyNumberFormat="1" applyFont="1" applyFill="1" applyBorder="1" applyAlignment="1">
      <alignment horizontal="center" vertical="center"/>
    </xf>
    <xf numFmtId="0" fontId="46" fillId="9" borderId="13" xfId="1" applyFont="1" applyFill="1" applyBorder="1" applyAlignment="1">
      <alignment horizontal="justify" vertical="center" wrapText="1"/>
    </xf>
    <xf numFmtId="9" fontId="46" fillId="9" borderId="11" xfId="1" applyNumberFormat="1" applyFont="1" applyFill="1" applyBorder="1" applyAlignment="1">
      <alignment horizontal="center" vertical="center" wrapText="1"/>
    </xf>
    <xf numFmtId="0" fontId="46" fillId="9" borderId="0" xfId="1" applyFont="1" applyFill="1"/>
    <xf numFmtId="0" fontId="46" fillId="9" borderId="24" xfId="1" applyFont="1" applyFill="1" applyBorder="1" applyAlignment="1">
      <alignment horizontal="center" vertical="center" wrapText="1"/>
    </xf>
    <xf numFmtId="0" fontId="46" fillId="9" borderId="22" xfId="1" applyFont="1" applyFill="1" applyBorder="1" applyAlignment="1">
      <alignment horizontal="justify" vertical="center" wrapText="1"/>
    </xf>
    <xf numFmtId="9" fontId="46" fillId="9" borderId="22" xfId="1" applyNumberFormat="1" applyFont="1" applyFill="1" applyBorder="1" applyAlignment="1">
      <alignment horizontal="center" vertical="center" wrapText="1"/>
    </xf>
    <xf numFmtId="0" fontId="46" fillId="9" borderId="13" xfId="1" applyFont="1" applyFill="1" applyBorder="1" applyAlignment="1">
      <alignment horizontal="center" vertical="center" wrapText="1"/>
    </xf>
    <xf numFmtId="0" fontId="46" fillId="9" borderId="27" xfId="1" applyFont="1" applyFill="1" applyBorder="1" applyAlignment="1">
      <alignment horizontal="center" vertical="center" wrapText="1"/>
    </xf>
    <xf numFmtId="9" fontId="46" fillId="9" borderId="23" xfId="1" applyNumberFormat="1" applyFont="1" applyFill="1" applyBorder="1" applyAlignment="1">
      <alignment horizontal="center" vertical="center"/>
    </xf>
    <xf numFmtId="0" fontId="46" fillId="9" borderId="1" xfId="1" applyFont="1" applyFill="1" applyBorder="1" applyAlignment="1">
      <alignment horizontal="justify" vertical="center" wrapText="1"/>
    </xf>
    <xf numFmtId="9" fontId="46" fillId="9" borderId="1" xfId="1" applyNumberFormat="1" applyFont="1" applyFill="1" applyBorder="1" applyAlignment="1">
      <alignment horizontal="center" vertical="center" wrapText="1"/>
    </xf>
    <xf numFmtId="0" fontId="46" fillId="9" borderId="27" xfId="1" applyFont="1" applyFill="1" applyBorder="1" applyAlignment="1">
      <alignment horizontal="left" vertical="center" wrapText="1"/>
    </xf>
    <xf numFmtId="0" fontId="46" fillId="9" borderId="20" xfId="1" applyFont="1" applyFill="1" applyBorder="1" applyAlignment="1">
      <alignment horizontal="center" vertical="center" wrapText="1"/>
    </xf>
    <xf numFmtId="0" fontId="46" fillId="9" borderId="6" xfId="1" applyFont="1" applyFill="1" applyBorder="1" applyAlignment="1">
      <alignment horizontal="center" vertical="center" wrapText="1"/>
    </xf>
    <xf numFmtId="0" fontId="46" fillId="9" borderId="0" xfId="1" applyFont="1" applyFill="1" applyAlignment="1">
      <alignment wrapText="1"/>
    </xf>
    <xf numFmtId="0" fontId="46" fillId="9" borderId="3" xfId="1" applyFont="1" applyFill="1" applyBorder="1" applyAlignment="1">
      <alignment horizontal="left" vertical="center" wrapText="1"/>
    </xf>
    <xf numFmtId="0" fontId="46" fillId="9" borderId="1" xfId="1" applyFont="1" applyFill="1" applyBorder="1" applyAlignment="1">
      <alignment horizontal="center" vertical="center" wrapText="1"/>
    </xf>
    <xf numFmtId="9" fontId="46" fillId="9" borderId="1" xfId="1" applyNumberFormat="1" applyFont="1" applyFill="1" applyBorder="1" applyAlignment="1">
      <alignment horizontal="center" vertical="center"/>
    </xf>
    <xf numFmtId="0" fontId="46" fillId="9" borderId="18" xfId="1" applyFont="1" applyFill="1" applyBorder="1" applyAlignment="1">
      <alignment horizontal="center" vertical="center" wrapText="1"/>
    </xf>
    <xf numFmtId="0" fontId="46" fillId="9" borderId="1" xfId="1" applyFont="1" applyFill="1" applyBorder="1" applyAlignment="1">
      <alignment horizontal="left" vertical="center" wrapText="1"/>
    </xf>
    <xf numFmtId="9" fontId="46" fillId="9" borderId="18" xfId="1" applyNumberFormat="1" applyFont="1" applyFill="1" applyBorder="1" applyAlignment="1">
      <alignment horizontal="center" vertical="center" wrapText="1"/>
    </xf>
    <xf numFmtId="0" fontId="7" fillId="9" borderId="1" xfId="1" applyFont="1" applyFill="1" applyBorder="1" applyAlignment="1">
      <alignment horizontal="justify" vertical="center" wrapText="1"/>
    </xf>
    <xf numFmtId="0" fontId="46" fillId="9" borderId="27" xfId="1" applyFont="1" applyFill="1" applyBorder="1" applyAlignment="1">
      <alignment vertical="center" wrapText="1"/>
    </xf>
    <xf numFmtId="164" fontId="7" fillId="9" borderId="1" xfId="1" applyNumberFormat="1" applyFont="1" applyFill="1" applyBorder="1" applyAlignment="1">
      <alignment horizontal="center" vertical="center"/>
    </xf>
    <xf numFmtId="0" fontId="48" fillId="9" borderId="1" xfId="1" applyFont="1" applyFill="1" applyBorder="1" applyAlignment="1">
      <alignment horizontal="justify" vertical="center" wrapText="1"/>
    </xf>
    <xf numFmtId="0" fontId="46" fillId="9" borderId="11" xfId="1" applyFont="1" applyFill="1" applyBorder="1" applyAlignment="1">
      <alignment horizontal="left" vertical="center" wrapText="1"/>
    </xf>
    <xf numFmtId="0" fontId="46" fillId="9" borderId="11" xfId="1" applyFont="1" applyFill="1" applyBorder="1" applyAlignment="1">
      <alignment horizontal="center" vertical="center" wrapText="1"/>
    </xf>
    <xf numFmtId="9" fontId="48" fillId="9" borderId="1" xfId="1" applyNumberFormat="1" applyFont="1" applyFill="1" applyBorder="1" applyAlignment="1">
      <alignment horizontal="center" vertical="center"/>
    </xf>
    <xf numFmtId="0" fontId="46" fillId="9" borderId="22" xfId="1" applyFont="1" applyFill="1" applyBorder="1" applyAlignment="1">
      <alignment vertical="center" wrapText="1"/>
    </xf>
    <xf numFmtId="9" fontId="46" fillId="9" borderId="13" xfId="1" applyNumberFormat="1" applyFont="1" applyFill="1" applyBorder="1" applyAlignment="1">
      <alignment horizontal="center" vertical="center" wrapText="1"/>
    </xf>
    <xf numFmtId="0" fontId="46" fillId="9" borderId="33" xfId="1" applyFont="1" applyFill="1" applyBorder="1" applyAlignment="1">
      <alignment vertical="center" wrapText="1"/>
    </xf>
    <xf numFmtId="0" fontId="46" fillId="9" borderId="34" xfId="1" applyFont="1" applyFill="1" applyBorder="1" applyAlignment="1">
      <alignment horizontal="left" vertical="center" wrapText="1"/>
    </xf>
    <xf numFmtId="9" fontId="46" fillId="9" borderId="3" xfId="1" applyNumberFormat="1" applyFont="1" applyFill="1" applyBorder="1" applyAlignment="1">
      <alignment horizontal="left" vertical="center" wrapText="1"/>
    </xf>
    <xf numFmtId="0" fontId="46" fillId="9" borderId="3" xfId="1" applyFont="1" applyFill="1" applyBorder="1" applyAlignment="1">
      <alignment horizontal="center" vertical="center" wrapText="1"/>
    </xf>
    <xf numFmtId="0" fontId="46" fillId="9" borderId="35" xfId="1" applyFont="1" applyFill="1" applyBorder="1" applyAlignment="1">
      <alignment vertical="center" wrapText="1"/>
    </xf>
    <xf numFmtId="0" fontId="46" fillId="9" borderId="35" xfId="1" applyFont="1" applyFill="1" applyBorder="1" applyAlignment="1">
      <alignment horizontal="left" vertical="center" wrapText="1"/>
    </xf>
    <xf numFmtId="0" fontId="46" fillId="9" borderId="14" xfId="1" applyFont="1" applyFill="1" applyBorder="1" applyAlignment="1">
      <alignment horizontal="center" vertical="center" wrapText="1"/>
    </xf>
    <xf numFmtId="9" fontId="46" fillId="9" borderId="4" xfId="1" applyNumberFormat="1" applyFont="1" applyFill="1" applyBorder="1" applyAlignment="1">
      <alignment horizontal="left" vertical="center" wrapText="1"/>
    </xf>
    <xf numFmtId="0" fontId="46" fillId="9" borderId="4" xfId="1" applyFont="1" applyFill="1" applyBorder="1" applyAlignment="1">
      <alignment horizontal="center" vertical="center" wrapText="1"/>
    </xf>
    <xf numFmtId="0" fontId="46" fillId="9" borderId="23" xfId="1" applyFont="1" applyFill="1" applyBorder="1" applyAlignment="1">
      <alignment vertical="center" wrapText="1"/>
    </xf>
    <xf numFmtId="0" fontId="46" fillId="9" borderId="21" xfId="1" applyFont="1" applyFill="1" applyBorder="1" applyAlignment="1">
      <alignment vertical="center" wrapText="1"/>
    </xf>
    <xf numFmtId="9" fontId="46" fillId="9" borderId="11" xfId="1" applyNumberFormat="1" applyFont="1" applyFill="1" applyBorder="1" applyAlignment="1">
      <alignment horizontal="center" vertical="center"/>
    </xf>
    <xf numFmtId="0" fontId="46" fillId="9" borderId="24" xfId="1" applyFont="1" applyFill="1" applyBorder="1" applyAlignment="1">
      <alignment vertical="center" wrapText="1"/>
    </xf>
    <xf numFmtId="9" fontId="46" fillId="9" borderId="20" xfId="1" applyNumberFormat="1" applyFont="1" applyFill="1" applyBorder="1" applyAlignment="1">
      <alignment horizontal="center" vertical="center"/>
    </xf>
    <xf numFmtId="0" fontId="46" fillId="9" borderId="18" xfId="1" applyFont="1" applyFill="1" applyBorder="1" applyAlignment="1">
      <alignment horizontal="justify" vertical="center" wrapText="1"/>
    </xf>
    <xf numFmtId="9" fontId="46" fillId="9" borderId="14" xfId="1" applyNumberFormat="1" applyFont="1" applyFill="1" applyBorder="1" applyAlignment="1">
      <alignment horizontal="center" vertical="center" wrapText="1"/>
    </xf>
    <xf numFmtId="0" fontId="46" fillId="9" borderId="4" xfId="1" applyFont="1" applyFill="1" applyBorder="1" applyAlignment="1">
      <alignment horizontal="left" vertical="center" wrapText="1"/>
    </xf>
    <xf numFmtId="9" fontId="46" fillId="9" borderId="4" xfId="1" applyNumberFormat="1" applyFont="1" applyFill="1" applyBorder="1" applyAlignment="1">
      <alignment horizontal="center" vertical="center" wrapText="1"/>
    </xf>
    <xf numFmtId="9" fontId="46" fillId="9" borderId="20" xfId="1" applyNumberFormat="1" applyFont="1" applyFill="1" applyBorder="1" applyAlignment="1">
      <alignment horizontal="left" vertical="center" wrapText="1"/>
    </xf>
    <xf numFmtId="0" fontId="46" fillId="9" borderId="22" xfId="1" applyFont="1" applyFill="1" applyBorder="1" applyAlignment="1">
      <alignment horizontal="center" vertical="center" wrapText="1"/>
    </xf>
    <xf numFmtId="0" fontId="46" fillId="9" borderId="11" xfId="1" applyFont="1" applyFill="1" applyBorder="1" applyAlignment="1">
      <alignment horizontal="justify" vertical="center" wrapText="1"/>
    </xf>
    <xf numFmtId="0" fontId="46" fillId="9" borderId="37" xfId="1" applyFont="1" applyFill="1" applyBorder="1" applyAlignment="1">
      <alignment vertical="center" wrapText="1"/>
    </xf>
    <xf numFmtId="14" fontId="46" fillId="9" borderId="23" xfId="1" applyNumberFormat="1" applyFont="1" applyFill="1" applyBorder="1" applyAlignment="1">
      <alignment horizontal="center" vertical="center"/>
    </xf>
    <xf numFmtId="9" fontId="46" fillId="9" borderId="20" xfId="1" applyNumberFormat="1" applyFont="1" applyFill="1" applyBorder="1" applyAlignment="1">
      <alignment horizontal="center" vertical="center" wrapText="1"/>
    </xf>
    <xf numFmtId="0" fontId="46" fillId="9" borderId="20" xfId="1" applyFont="1" applyFill="1" applyBorder="1" applyAlignment="1">
      <alignment horizontal="justify" vertical="center" wrapText="1"/>
    </xf>
    <xf numFmtId="0" fontId="46" fillId="9" borderId="22" xfId="1" applyFont="1" applyFill="1" applyBorder="1" applyAlignment="1">
      <alignment wrapText="1"/>
    </xf>
    <xf numFmtId="9" fontId="46" fillId="9" borderId="4" xfId="1" applyNumberFormat="1" applyFont="1" applyFill="1" applyBorder="1" applyAlignment="1">
      <alignment horizontal="center" vertical="center"/>
    </xf>
    <xf numFmtId="0" fontId="46" fillId="9" borderId="4" xfId="1" applyFont="1" applyFill="1" applyBorder="1" applyAlignment="1">
      <alignment horizontal="justify" vertical="center" wrapText="1"/>
    </xf>
    <xf numFmtId="0" fontId="46" fillId="9" borderId="20" xfId="1" applyFont="1" applyFill="1" applyBorder="1" applyAlignment="1">
      <alignment wrapText="1"/>
    </xf>
    <xf numFmtId="0" fontId="46" fillId="9" borderId="27" xfId="1" applyFont="1" applyFill="1" applyBorder="1" applyAlignment="1">
      <alignment wrapText="1"/>
    </xf>
    <xf numFmtId="14" fontId="46" fillId="9" borderId="20" xfId="1" applyNumberFormat="1" applyFont="1" applyFill="1" applyBorder="1" applyAlignment="1">
      <alignment horizontal="center" vertical="center"/>
    </xf>
    <xf numFmtId="0" fontId="46" fillId="9" borderId="34" xfId="1" applyFont="1" applyFill="1" applyBorder="1" applyAlignment="1">
      <alignment vertical="center" wrapText="1"/>
    </xf>
    <xf numFmtId="9" fontId="46" fillId="9" borderId="6" xfId="1" applyNumberFormat="1" applyFont="1" applyFill="1" applyBorder="1" applyAlignment="1">
      <alignment horizontal="center" vertical="center" wrapText="1"/>
    </xf>
    <xf numFmtId="9" fontId="46" fillId="9" borderId="5" xfId="1" applyNumberFormat="1" applyFont="1" applyFill="1" applyBorder="1" applyAlignment="1">
      <alignment horizontal="center" vertical="center" wrapText="1"/>
    </xf>
    <xf numFmtId="14" fontId="46" fillId="9" borderId="35" xfId="1" applyNumberFormat="1" applyFont="1" applyFill="1" applyBorder="1" applyAlignment="1">
      <alignment horizontal="center" vertical="center"/>
    </xf>
    <xf numFmtId="9" fontId="46" fillId="2" borderId="3" xfId="1" applyNumberFormat="1" applyFont="1" applyFill="1" applyBorder="1" applyAlignment="1">
      <alignment horizontal="center" vertical="center"/>
    </xf>
    <xf numFmtId="0" fontId="46" fillId="2" borderId="3" xfId="1" applyFont="1" applyFill="1" applyBorder="1" applyAlignment="1">
      <alignment horizontal="justify" vertical="center" wrapText="1"/>
    </xf>
    <xf numFmtId="9" fontId="46" fillId="9" borderId="1" xfId="1" applyNumberFormat="1" applyFont="1" applyFill="1" applyBorder="1" applyAlignment="1">
      <alignment horizontal="left" vertical="center" wrapText="1"/>
    </xf>
    <xf numFmtId="0" fontId="46" fillId="2" borderId="1" xfId="1" applyFont="1" applyFill="1" applyBorder="1" applyAlignment="1">
      <alignment horizontal="justify" vertical="center" wrapText="1"/>
    </xf>
    <xf numFmtId="9" fontId="46" fillId="0" borderId="0" xfId="1" applyNumberFormat="1" applyFont="1"/>
    <xf numFmtId="9" fontId="46" fillId="0" borderId="0" xfId="2" applyFont="1"/>
    <xf numFmtId="0" fontId="11" fillId="0" borderId="0" xfId="1" applyFont="1" applyAlignment="1">
      <alignment horizontal="right" vertical="top" wrapText="1"/>
    </xf>
    <xf numFmtId="0" fontId="40" fillId="0" borderId="1" xfId="1" applyFont="1" applyBorder="1" applyAlignment="1">
      <alignment horizontal="justify" vertical="center" wrapText="1"/>
    </xf>
    <xf numFmtId="0" fontId="7" fillId="0" borderId="3" xfId="1" applyFont="1" applyBorder="1" applyAlignment="1">
      <alignment vertical="center" wrapText="1"/>
    </xf>
    <xf numFmtId="0" fontId="7" fillId="0" borderId="3" xfId="1" applyFont="1" applyBorder="1" applyAlignment="1">
      <alignment horizontal="left" vertical="center" wrapText="1"/>
    </xf>
    <xf numFmtId="9" fontId="7" fillId="0" borderId="1" xfId="1" applyNumberFormat="1" applyFont="1" applyBorder="1" applyAlignment="1">
      <alignment horizontal="left" vertical="center" wrapText="1"/>
    </xf>
    <xf numFmtId="9" fontId="0" fillId="0" borderId="0" xfId="2" applyFont="1"/>
    <xf numFmtId="0" fontId="5" fillId="5" borderId="47" xfId="1" applyFont="1" applyFill="1" applyBorder="1" applyAlignment="1">
      <alignment horizontal="center" vertical="center" wrapText="1"/>
    </xf>
    <xf numFmtId="0" fontId="7" fillId="0" borderId="3" xfId="1" applyFont="1" applyBorder="1" applyAlignment="1">
      <alignment horizontal="justify" vertical="center" wrapText="1"/>
    </xf>
    <xf numFmtId="14" fontId="7" fillId="0" borderId="3" xfId="1" applyNumberFormat="1" applyFont="1" applyBorder="1" applyAlignment="1">
      <alignment horizontal="justify" vertical="center" wrapText="1"/>
    </xf>
    <xf numFmtId="14" fontId="7" fillId="0" borderId="3" xfId="1" applyNumberFormat="1" applyFont="1" applyBorder="1" applyAlignment="1">
      <alignment horizontal="center" vertical="center" wrapText="1"/>
    </xf>
    <xf numFmtId="14" fontId="7" fillId="0" borderId="3" xfId="1" applyNumberFormat="1" applyFont="1" applyBorder="1" applyAlignment="1">
      <alignment horizontal="center" vertical="center"/>
    </xf>
    <xf numFmtId="9" fontId="7" fillId="0" borderId="3" xfId="1" applyNumberFormat="1" applyFont="1" applyBorder="1" applyAlignment="1">
      <alignment horizontal="center" vertical="center"/>
    </xf>
    <xf numFmtId="0" fontId="50" fillId="0" borderId="0" xfId="5"/>
    <xf numFmtId="14" fontId="7" fillId="0" borderId="1" xfId="1" applyNumberFormat="1" applyFont="1" applyBorder="1" applyAlignment="1">
      <alignment horizontal="justify" vertical="center" wrapText="1"/>
    </xf>
    <xf numFmtId="0" fontId="7" fillId="0" borderId="1" xfId="1" applyFont="1" applyBorder="1" applyAlignment="1">
      <alignment horizontal="justify" vertical="center" wrapText="1"/>
    </xf>
    <xf numFmtId="0" fontId="7" fillId="0" borderId="4" xfId="1" applyFont="1" applyBorder="1" applyAlignment="1">
      <alignment horizontal="justify" vertical="center" wrapText="1"/>
    </xf>
    <xf numFmtId="14" fontId="7" fillId="0" borderId="1" xfId="1" applyNumberFormat="1" applyFont="1" applyBorder="1" applyAlignment="1">
      <alignment horizontal="left" vertical="center" wrapText="1"/>
    </xf>
    <xf numFmtId="0" fontId="50" fillId="0" borderId="0" xfId="5" applyAlignment="1">
      <alignment wrapText="1"/>
    </xf>
    <xf numFmtId="14" fontId="7" fillId="0" borderId="11" xfId="1" applyNumberFormat="1" applyFont="1" applyBorder="1" applyAlignment="1">
      <alignment horizontal="left" vertical="center" wrapText="1"/>
    </xf>
    <xf numFmtId="0" fontId="1" fillId="0" borderId="7" xfId="1" applyBorder="1" applyAlignment="1">
      <alignment wrapText="1"/>
    </xf>
    <xf numFmtId="49" fontId="7" fillId="0" borderId="1" xfId="1" applyNumberFormat="1" applyFont="1" applyBorder="1" applyAlignment="1">
      <alignment horizontal="left" vertical="center" wrapText="1"/>
    </xf>
    <xf numFmtId="0" fontId="10" fillId="0" borderId="1" xfId="1" applyFont="1" applyBorder="1" applyAlignment="1">
      <alignment horizontal="justify" vertical="center" wrapText="1"/>
    </xf>
    <xf numFmtId="9" fontId="7" fillId="0" borderId="1" xfId="1" applyNumberFormat="1" applyFont="1" applyBorder="1" applyAlignment="1">
      <alignment horizontal="left" vertical="center"/>
    </xf>
    <xf numFmtId="0" fontId="7" fillId="0" borderId="0" xfId="1" applyFont="1" applyAlignment="1">
      <alignment horizontal="justify" vertical="top" wrapText="1"/>
    </xf>
    <xf numFmtId="0" fontId="7" fillId="0" borderId="4" xfId="1" applyFont="1" applyBorder="1" applyAlignment="1">
      <alignment horizontal="justify" vertical="top" wrapText="1"/>
    </xf>
    <xf numFmtId="0" fontId="7" fillId="2" borderId="0" xfId="1" applyFont="1" applyFill="1" applyAlignment="1">
      <alignment horizontal="justify" vertical="top" wrapText="1"/>
    </xf>
    <xf numFmtId="0" fontId="7" fillId="2" borderId="1" xfId="1" applyFont="1" applyFill="1" applyBorder="1" applyAlignment="1">
      <alignment horizontal="justify" vertical="top" wrapText="1"/>
    </xf>
    <xf numFmtId="9" fontId="7" fillId="0" borderId="1" xfId="1" applyNumberFormat="1" applyFont="1" applyBorder="1" applyAlignment="1">
      <alignment horizontal="justify" vertical="top" wrapText="1"/>
    </xf>
    <xf numFmtId="14" fontId="7" fillId="2" borderId="1" xfId="1" applyNumberFormat="1" applyFont="1" applyFill="1" applyBorder="1" applyAlignment="1" applyProtection="1">
      <alignment vertical="center" wrapText="1"/>
      <protection locked="0"/>
    </xf>
    <xf numFmtId="9" fontId="7" fillId="2" borderId="1" xfId="1" applyNumberFormat="1" applyFont="1" applyFill="1" applyBorder="1" applyAlignment="1">
      <alignment horizontal="left" vertical="center"/>
    </xf>
    <xf numFmtId="0" fontId="52" fillId="0" borderId="0" xfId="6" applyFont="1" applyAlignment="1">
      <alignment horizontal="center"/>
    </xf>
    <xf numFmtId="0" fontId="52" fillId="0" borderId="0" xfId="6" applyFont="1"/>
    <xf numFmtId="0" fontId="51" fillId="0" borderId="0" xfId="6"/>
    <xf numFmtId="0" fontId="56" fillId="0" borderId="0" xfId="6" applyFont="1"/>
    <xf numFmtId="0" fontId="54" fillId="13" borderId="22" xfId="6" applyFont="1" applyFill="1" applyBorder="1" applyAlignment="1">
      <alignment horizontal="center" vertical="center" wrapText="1"/>
    </xf>
    <xf numFmtId="0" fontId="57" fillId="12" borderId="20" xfId="6" applyFont="1" applyFill="1" applyBorder="1" applyAlignment="1">
      <alignment horizontal="center" vertical="center" wrapText="1"/>
    </xf>
    <xf numFmtId="0" fontId="56" fillId="0" borderId="20" xfId="6" applyFont="1" applyBorder="1" applyAlignment="1">
      <alignment horizontal="left" vertical="center" wrapText="1"/>
    </xf>
    <xf numFmtId="0" fontId="56" fillId="0" borderId="20" xfId="6" applyFont="1" applyBorder="1" applyAlignment="1">
      <alignment horizontal="center" vertical="center" wrapText="1"/>
    </xf>
    <xf numFmtId="165" fontId="56" fillId="0" borderId="20" xfId="6" applyNumberFormat="1" applyFont="1" applyBorder="1" applyAlignment="1">
      <alignment horizontal="center" vertical="center"/>
    </xf>
    <xf numFmtId="9" fontId="56" fillId="0" borderId="20" xfId="6" applyNumberFormat="1" applyFont="1" applyBorder="1" applyAlignment="1">
      <alignment horizontal="center" vertical="center"/>
    </xf>
    <xf numFmtId="0" fontId="56" fillId="12" borderId="20" xfId="6" applyFont="1" applyFill="1" applyBorder="1" applyAlignment="1">
      <alignment horizontal="left" vertical="center" wrapText="1"/>
    </xf>
    <xf numFmtId="9" fontId="56" fillId="14" borderId="20" xfId="6" applyNumberFormat="1" applyFont="1" applyFill="1" applyBorder="1" applyAlignment="1">
      <alignment horizontal="center" vertical="center" wrapText="1"/>
    </xf>
    <xf numFmtId="0" fontId="56" fillId="0" borderId="22" xfId="6" applyFont="1" applyBorder="1" applyAlignment="1">
      <alignment horizontal="left" vertical="center" wrapText="1"/>
    </xf>
    <xf numFmtId="0" fontId="56" fillId="0" borderId="22" xfId="6" applyFont="1" applyBorder="1" applyAlignment="1">
      <alignment horizontal="center" vertical="center" wrapText="1"/>
    </xf>
    <xf numFmtId="165" fontId="56" fillId="0" borderId="22" xfId="6" applyNumberFormat="1" applyFont="1" applyBorder="1" applyAlignment="1">
      <alignment horizontal="center" vertical="center"/>
    </xf>
    <xf numFmtId="9" fontId="56" fillId="0" borderId="22" xfId="6" applyNumberFormat="1" applyFont="1" applyBorder="1" applyAlignment="1">
      <alignment horizontal="center" vertical="center"/>
    </xf>
    <xf numFmtId="9" fontId="56" fillId="0" borderId="20" xfId="6" applyNumberFormat="1" applyFont="1" applyBorder="1" applyAlignment="1">
      <alignment horizontal="center" vertical="center" wrapText="1"/>
    </xf>
    <xf numFmtId="165" fontId="56" fillId="0" borderId="20" xfId="6" applyNumberFormat="1" applyFont="1" applyBorder="1" applyAlignment="1">
      <alignment horizontal="center" vertical="center" wrapText="1"/>
    </xf>
    <xf numFmtId="0" fontId="52" fillId="0" borderId="0" xfId="6" applyFont="1" applyAlignment="1">
      <alignment wrapText="1"/>
    </xf>
    <xf numFmtId="0" fontId="48" fillId="12" borderId="20" xfId="6" applyFont="1" applyFill="1" applyBorder="1" applyAlignment="1">
      <alignment horizontal="left" vertical="center" wrapText="1"/>
    </xf>
    <xf numFmtId="0" fontId="56" fillId="0" borderId="34" xfId="6" applyFont="1" applyBorder="1" applyAlignment="1">
      <alignment horizontal="left" vertical="center" wrapText="1"/>
    </xf>
    <xf numFmtId="0" fontId="56" fillId="0" borderId="34" xfId="6" applyFont="1" applyBorder="1" applyAlignment="1">
      <alignment horizontal="center" vertical="center" wrapText="1"/>
    </xf>
    <xf numFmtId="165" fontId="56" fillId="0" borderId="34" xfId="6" applyNumberFormat="1" applyFont="1" applyBorder="1" applyAlignment="1">
      <alignment horizontal="center" vertical="center" wrapText="1"/>
    </xf>
    <xf numFmtId="165" fontId="56" fillId="0" borderId="34" xfId="6" applyNumberFormat="1" applyFont="1" applyBorder="1" applyAlignment="1">
      <alignment horizontal="center" vertical="center"/>
    </xf>
    <xf numFmtId="9" fontId="56" fillId="0" borderId="34" xfId="6" applyNumberFormat="1" applyFont="1" applyBorder="1" applyAlignment="1">
      <alignment horizontal="center" vertical="center"/>
    </xf>
    <xf numFmtId="165" fontId="56" fillId="12" borderId="34" xfId="6" applyNumberFormat="1" applyFont="1" applyFill="1" applyBorder="1" applyAlignment="1">
      <alignment horizontal="center" vertical="center"/>
    </xf>
    <xf numFmtId="9" fontId="56" fillId="12" borderId="20" xfId="6" applyNumberFormat="1" applyFont="1" applyFill="1" applyBorder="1" applyAlignment="1">
      <alignment horizontal="center" vertical="center"/>
    </xf>
    <xf numFmtId="0" fontId="56" fillId="0" borderId="24" xfId="6" applyFont="1" applyBorder="1" applyAlignment="1">
      <alignment horizontal="left" vertical="center" wrapText="1"/>
    </xf>
    <xf numFmtId="0" fontId="56" fillId="15" borderId="20" xfId="6" applyFont="1" applyFill="1" applyBorder="1" applyAlignment="1">
      <alignment horizontal="left" vertical="center" wrapText="1"/>
    </xf>
    <xf numFmtId="9" fontId="56" fillId="15" borderId="20" xfId="6" applyNumberFormat="1" applyFont="1" applyFill="1" applyBorder="1" applyAlignment="1">
      <alignment horizontal="center" vertical="center"/>
    </xf>
    <xf numFmtId="9" fontId="56" fillId="0" borderId="24" xfId="6" applyNumberFormat="1" applyFont="1" applyBorder="1" applyAlignment="1">
      <alignment horizontal="left" vertical="center" wrapText="1"/>
    </xf>
    <xf numFmtId="165" fontId="58" fillId="0" borderId="20" xfId="6" applyNumberFormat="1" applyFont="1" applyBorder="1" applyAlignment="1">
      <alignment horizontal="center" vertical="center"/>
    </xf>
    <xf numFmtId="0" fontId="56" fillId="0" borderId="0" xfId="6" applyFont="1" applyAlignment="1">
      <alignment horizontal="left" vertical="center" wrapText="1"/>
    </xf>
    <xf numFmtId="0" fontId="54" fillId="0" borderId="0" xfId="6" applyFont="1" applyAlignment="1">
      <alignment horizontal="center"/>
    </xf>
    <xf numFmtId="0" fontId="54" fillId="0" borderId="0" xfId="6" applyFont="1"/>
    <xf numFmtId="0" fontId="54" fillId="0" borderId="0" xfId="6" applyFont="1" applyAlignment="1">
      <alignment horizontal="center" vertical="center"/>
    </xf>
    <xf numFmtId="0" fontId="56" fillId="0" borderId="0" xfId="6" applyFont="1" applyAlignment="1">
      <alignment horizontal="center"/>
    </xf>
    <xf numFmtId="0" fontId="56" fillId="0" borderId="0" xfId="6" applyFont="1" applyAlignment="1">
      <alignment horizontal="center" vertical="center"/>
    </xf>
    <xf numFmtId="0" fontId="56" fillId="0" borderId="57" xfId="6" applyFont="1" applyBorder="1"/>
    <xf numFmtId="0" fontId="60" fillId="0" borderId="0" xfId="6" applyFont="1" applyAlignment="1">
      <alignment vertical="top" wrapText="1"/>
    </xf>
    <xf numFmtId="0" fontId="61" fillId="0" borderId="0" xfId="6" applyFont="1" applyAlignment="1">
      <alignment horizontal="right" vertical="top" wrapText="1"/>
    </xf>
    <xf numFmtId="0" fontId="7" fillId="0" borderId="0" xfId="1" applyFont="1" applyAlignment="1">
      <alignment wrapText="1"/>
    </xf>
    <xf numFmtId="9" fontId="3" fillId="6" borderId="0" xfId="1" applyNumberFormat="1" applyFont="1" applyFill="1"/>
    <xf numFmtId="0" fontId="7" fillId="0" borderId="0" xfId="1" applyFont="1" applyAlignment="1">
      <alignment vertical="center"/>
    </xf>
    <xf numFmtId="0" fontId="1" fillId="0" borderId="0" xfId="1" applyAlignment="1">
      <alignment vertical="center"/>
    </xf>
    <xf numFmtId="0" fontId="1" fillId="0" borderId="0" xfId="1" applyAlignment="1">
      <alignment horizontal="left"/>
    </xf>
    <xf numFmtId="0" fontId="38" fillId="0" borderId="1" xfId="1" applyFont="1" applyBorder="1" applyAlignment="1">
      <alignment horizontal="left" vertical="center" wrapText="1"/>
    </xf>
    <xf numFmtId="49" fontId="38" fillId="0" borderId="1" xfId="1" applyNumberFormat="1" applyFont="1" applyBorder="1" applyAlignment="1">
      <alignment horizontal="left" vertical="center" wrapText="1"/>
    </xf>
    <xf numFmtId="14" fontId="38" fillId="0" borderId="1" xfId="1" applyNumberFormat="1" applyFont="1" applyBorder="1" applyAlignment="1">
      <alignment horizontal="left" vertical="center"/>
    </xf>
    <xf numFmtId="14" fontId="38" fillId="0" borderId="1" xfId="1" applyNumberFormat="1" applyFont="1" applyBorder="1" applyAlignment="1">
      <alignment horizontal="center" vertical="center"/>
    </xf>
    <xf numFmtId="9" fontId="38" fillId="0" borderId="1" xfId="1" applyNumberFormat="1" applyFont="1" applyBorder="1" applyAlignment="1">
      <alignment horizontal="center" vertical="center"/>
    </xf>
    <xf numFmtId="0" fontId="38" fillId="0" borderId="1" xfId="1" applyFont="1" applyBorder="1" applyAlignment="1">
      <alignment horizontal="justify" vertical="center" wrapText="1"/>
    </xf>
    <xf numFmtId="9" fontId="38" fillId="0" borderId="1" xfId="1" applyNumberFormat="1" applyFont="1" applyBorder="1" applyAlignment="1">
      <alignment horizontal="center" vertical="center" wrapText="1"/>
    </xf>
    <xf numFmtId="0" fontId="38" fillId="0" borderId="3" xfId="1" applyFont="1" applyBorder="1" applyAlignment="1">
      <alignment vertical="center" wrapText="1"/>
    </xf>
    <xf numFmtId="14" fontId="38" fillId="0" borderId="1" xfId="1" applyNumberFormat="1" applyFont="1" applyBorder="1" applyAlignment="1">
      <alignment horizontal="left" vertical="center" wrapText="1"/>
    </xf>
    <xf numFmtId="0" fontId="38" fillId="0" borderId="1" xfId="1" applyFont="1" applyBorder="1" applyAlignment="1">
      <alignment vertical="center" wrapText="1"/>
    </xf>
    <xf numFmtId="0" fontId="5" fillId="0" borderId="0" xfId="1" applyFont="1" applyAlignment="1">
      <alignment horizontal="left"/>
    </xf>
    <xf numFmtId="0" fontId="7" fillId="0" borderId="0" xfId="1" applyFont="1" applyAlignment="1">
      <alignment horizontal="left"/>
    </xf>
    <xf numFmtId="0" fontId="7" fillId="2" borderId="1" xfId="1" applyFont="1" applyFill="1" applyBorder="1" applyAlignment="1">
      <alignment horizontal="left" vertical="center" wrapText="1"/>
    </xf>
    <xf numFmtId="9" fontId="56" fillId="14" borderId="20" xfId="1" applyNumberFormat="1" applyFont="1" applyFill="1" applyBorder="1" applyAlignment="1">
      <alignment horizontal="center" vertical="center" wrapText="1"/>
    </xf>
    <xf numFmtId="0" fontId="62" fillId="0" borderId="0" xfId="1" applyFont="1"/>
    <xf numFmtId="0" fontId="5" fillId="0" borderId="1" xfId="1" applyFont="1" applyBorder="1" applyAlignment="1">
      <alignment horizontal="left" vertical="center" wrapText="1"/>
    </xf>
    <xf numFmtId="14" fontId="7" fillId="0" borderId="1" xfId="1" applyNumberFormat="1" applyFont="1" applyBorder="1" applyAlignment="1">
      <alignment horizontal="right" vertical="center" wrapText="1"/>
    </xf>
    <xf numFmtId="9" fontId="7" fillId="0" borderId="1" xfId="2" applyFont="1" applyBorder="1" applyAlignment="1">
      <alignment horizontal="center" vertical="center"/>
    </xf>
    <xf numFmtId="9" fontId="7" fillId="6" borderId="39" xfId="2" applyFont="1" applyFill="1" applyBorder="1" applyAlignment="1">
      <alignment horizontal="center" vertical="center" wrapText="1"/>
    </xf>
    <xf numFmtId="9" fontId="7" fillId="6" borderId="3" xfId="2" applyFont="1" applyFill="1" applyBorder="1" applyAlignment="1">
      <alignment horizontal="center" vertical="center" wrapText="1"/>
    </xf>
    <xf numFmtId="9" fontId="7" fillId="6" borderId="1" xfId="2" applyFont="1" applyFill="1" applyBorder="1" applyAlignment="1">
      <alignment horizontal="center" vertical="center" wrapText="1"/>
    </xf>
    <xf numFmtId="0" fontId="36" fillId="8" borderId="11" xfId="1" applyFont="1" applyFill="1" applyBorder="1" applyAlignment="1">
      <alignment horizontal="left" vertical="center" wrapText="1"/>
    </xf>
    <xf numFmtId="0" fontId="7" fillId="0" borderId="3" xfId="1" applyFont="1" applyBorder="1" applyAlignment="1">
      <alignment horizontal="center" vertical="center" wrapText="1"/>
    </xf>
    <xf numFmtId="0" fontId="41" fillId="0" borderId="1" xfId="1" applyFont="1" applyBorder="1" applyAlignment="1">
      <alignment horizontal="left" vertical="center" wrapText="1"/>
    </xf>
    <xf numFmtId="0" fontId="65" fillId="0" borderId="1" xfId="1" applyFont="1" applyBorder="1" applyAlignment="1">
      <alignment vertical="center" wrapText="1"/>
    </xf>
    <xf numFmtId="14" fontId="65" fillId="0" borderId="1" xfId="1" applyNumberFormat="1" applyFont="1" applyBorder="1" applyAlignment="1">
      <alignment vertical="center" wrapText="1"/>
    </xf>
    <xf numFmtId="0" fontId="65" fillId="0" borderId="1" xfId="1" applyFont="1" applyBorder="1" applyAlignment="1">
      <alignment horizontal="center" vertical="center"/>
    </xf>
    <xf numFmtId="9" fontId="65" fillId="0" borderId="1" xfId="1" applyNumberFormat="1" applyFont="1" applyBorder="1" applyAlignment="1">
      <alignment horizontal="center" vertical="center"/>
    </xf>
    <xf numFmtId="0" fontId="65" fillId="0" borderId="1" xfId="1" applyFont="1" applyBorder="1" applyAlignment="1">
      <alignment horizontal="justify" vertical="center" wrapText="1"/>
    </xf>
    <xf numFmtId="9" fontId="65" fillId="6" borderId="1" xfId="2" applyFont="1" applyFill="1" applyBorder="1" applyAlignment="1">
      <alignment horizontal="center" vertical="center" wrapText="1"/>
    </xf>
    <xf numFmtId="0" fontId="65" fillId="0" borderId="0" xfId="1" applyFont="1" applyAlignment="1">
      <alignment wrapText="1"/>
    </xf>
    <xf numFmtId="9" fontId="7" fillId="6" borderId="11" xfId="2" applyFont="1" applyFill="1" applyBorder="1" applyAlignment="1">
      <alignment horizontal="center" vertical="center" wrapText="1"/>
    </xf>
    <xf numFmtId="0" fontId="7" fillId="0" borderId="11" xfId="1" applyFont="1" applyBorder="1" applyAlignment="1">
      <alignment vertical="center" wrapText="1"/>
    </xf>
    <xf numFmtId="0" fontId="5" fillId="0" borderId="11" xfId="1" applyFont="1" applyBorder="1" applyAlignment="1">
      <alignment horizontal="left" vertical="center" wrapText="1"/>
    </xf>
    <xf numFmtId="0" fontId="7" fillId="0" borderId="11" xfId="1" applyFont="1" applyBorder="1" applyAlignment="1">
      <alignment horizontal="left" vertical="center" wrapText="1"/>
    </xf>
    <xf numFmtId="9" fontId="7" fillId="0" borderId="11" xfId="1" applyNumberFormat="1" applyFont="1" applyBorder="1" applyAlignment="1">
      <alignment horizontal="center" vertical="center"/>
    </xf>
    <xf numFmtId="0" fontId="7" fillId="0" borderId="11" xfId="1" applyFont="1" applyBorder="1" applyAlignment="1">
      <alignment horizontal="justify" vertical="center" wrapText="1"/>
    </xf>
    <xf numFmtId="0" fontId="36" fillId="0" borderId="0" xfId="1" applyFont="1"/>
    <xf numFmtId="0" fontId="63" fillId="5" borderId="11" xfId="1" applyFont="1" applyFill="1" applyBorder="1" applyAlignment="1">
      <alignment horizontal="center" vertical="center" wrapText="1"/>
    </xf>
    <xf numFmtId="0" fontId="36" fillId="0" borderId="1" xfId="1" applyFont="1" applyBorder="1" applyAlignment="1">
      <alignment vertical="center" wrapText="1"/>
    </xf>
    <xf numFmtId="0" fontId="36" fillId="0" borderId="1" xfId="1" applyFont="1" applyBorder="1" applyAlignment="1">
      <alignment horizontal="left" vertical="center" wrapText="1"/>
    </xf>
    <xf numFmtId="0" fontId="36" fillId="16" borderId="1" xfId="1" applyFont="1" applyFill="1" applyBorder="1" applyAlignment="1">
      <alignment horizontal="left" vertical="center" wrapText="1"/>
    </xf>
    <xf numFmtId="14" fontId="36" fillId="0" borderId="1" xfId="1" applyNumberFormat="1" applyFont="1" applyBorder="1" applyAlignment="1">
      <alignment horizontal="center" vertical="center"/>
    </xf>
    <xf numFmtId="9" fontId="36" fillId="2" borderId="1" xfId="2" applyFont="1" applyFill="1" applyBorder="1" applyAlignment="1">
      <alignment horizontal="center" vertical="center"/>
    </xf>
    <xf numFmtId="0" fontId="36" fillId="0" borderId="1" xfId="1" applyFont="1" applyBorder="1" applyAlignment="1">
      <alignment horizontal="justify" vertical="center" wrapText="1"/>
    </xf>
    <xf numFmtId="9" fontId="36" fillId="6" borderId="1" xfId="1" applyNumberFormat="1" applyFont="1" applyFill="1" applyBorder="1" applyAlignment="1">
      <alignment horizontal="center" vertical="center" wrapText="1"/>
    </xf>
    <xf numFmtId="9" fontId="36" fillId="0" borderId="1" xfId="2" applyFont="1" applyBorder="1" applyAlignment="1">
      <alignment horizontal="center" vertical="center"/>
    </xf>
    <xf numFmtId="0" fontId="36" fillId="0" borderId="0" xfId="1" applyFont="1" applyAlignment="1">
      <alignment wrapText="1"/>
    </xf>
    <xf numFmtId="14" fontId="36" fillId="0" borderId="1" xfId="1" applyNumberFormat="1" applyFont="1" applyBorder="1" applyAlignment="1">
      <alignment horizontal="center" vertical="center" wrapText="1"/>
    </xf>
    <xf numFmtId="0" fontId="36" fillId="0" borderId="3" xfId="1" applyFont="1" applyBorder="1" applyAlignment="1">
      <alignment vertical="center" wrapText="1"/>
    </xf>
    <xf numFmtId="0" fontId="36" fillId="16" borderId="1" xfId="1" applyFont="1" applyFill="1" applyBorder="1" applyAlignment="1">
      <alignment horizontal="center" vertical="center" wrapText="1"/>
    </xf>
    <xf numFmtId="0" fontId="36" fillId="2" borderId="1" xfId="1" applyFont="1" applyFill="1" applyBorder="1" applyAlignment="1">
      <alignment horizontal="justify" vertical="center" wrapText="1"/>
    </xf>
    <xf numFmtId="0" fontId="36" fillId="17" borderId="1" xfId="1" applyFont="1" applyFill="1" applyBorder="1" applyAlignment="1">
      <alignment vertical="center" wrapText="1"/>
    </xf>
    <xf numFmtId="0" fontId="36" fillId="17" borderId="1" xfId="1" applyFont="1" applyFill="1" applyBorder="1" applyAlignment="1">
      <alignment horizontal="left" vertical="center" wrapText="1"/>
    </xf>
    <xf numFmtId="9" fontId="36" fillId="17" borderId="1" xfId="1" applyNumberFormat="1" applyFont="1" applyFill="1" applyBorder="1" applyAlignment="1">
      <alignment horizontal="center" vertical="center" wrapText="1"/>
    </xf>
    <xf numFmtId="0" fontId="36" fillId="17" borderId="1" xfId="1" applyFont="1" applyFill="1" applyBorder="1" applyAlignment="1">
      <alignment horizontal="justify" vertical="center" wrapText="1"/>
    </xf>
    <xf numFmtId="14" fontId="36" fillId="17" borderId="1" xfId="1" applyNumberFormat="1" applyFont="1" applyFill="1" applyBorder="1" applyAlignment="1">
      <alignment horizontal="center" vertical="center"/>
    </xf>
    <xf numFmtId="9" fontId="36" fillId="0" borderId="1" xfId="1" applyNumberFormat="1" applyFont="1" applyBorder="1" applyAlignment="1">
      <alignment horizontal="center" vertical="center" wrapText="1"/>
    </xf>
    <xf numFmtId="0" fontId="36" fillId="0" borderId="18" xfId="1" applyFont="1" applyBorder="1" applyAlignment="1">
      <alignment horizontal="justify" vertical="center"/>
    </xf>
    <xf numFmtId="0" fontId="36" fillId="0" borderId="0" xfId="1" applyFont="1" applyAlignment="1">
      <alignment vertical="center" wrapText="1"/>
    </xf>
    <xf numFmtId="0" fontId="36" fillId="2" borderId="3" xfId="1" applyFont="1" applyFill="1" applyBorder="1" applyAlignment="1">
      <alignment vertical="center" wrapText="1"/>
    </xf>
    <xf numFmtId="0" fontId="36" fillId="6" borderId="18" xfId="1" applyFont="1" applyFill="1" applyBorder="1" applyAlignment="1">
      <alignment horizontal="justify" vertical="center"/>
    </xf>
    <xf numFmtId="0" fontId="36" fillId="6" borderId="3" xfId="1" applyFont="1" applyFill="1" applyBorder="1" applyAlignment="1">
      <alignment horizontal="left" vertical="center" wrapText="1"/>
    </xf>
    <xf numFmtId="0" fontId="36" fillId="6" borderId="1" xfId="1" applyFont="1" applyFill="1" applyBorder="1" applyAlignment="1">
      <alignment horizontal="left" vertical="center" wrapText="1"/>
    </xf>
    <xf numFmtId="0" fontId="36" fillId="6" borderId="1" xfId="1" applyFont="1" applyFill="1" applyBorder="1" applyAlignment="1">
      <alignment horizontal="justify" vertical="center" wrapText="1"/>
    </xf>
    <xf numFmtId="14" fontId="36" fillId="6" borderId="1" xfId="1" applyNumberFormat="1" applyFont="1" applyFill="1" applyBorder="1" applyAlignment="1">
      <alignment vertical="center" wrapText="1"/>
    </xf>
    <xf numFmtId="14" fontId="36" fillId="6" borderId="1" xfId="1" applyNumberFormat="1" applyFont="1" applyFill="1" applyBorder="1" applyAlignment="1">
      <alignment horizontal="center" vertical="center"/>
    </xf>
    <xf numFmtId="9" fontId="36" fillId="6" borderId="1" xfId="2" applyFont="1" applyFill="1" applyBorder="1" applyAlignment="1">
      <alignment horizontal="center" vertical="center"/>
    </xf>
    <xf numFmtId="0" fontId="36" fillId="6" borderId="0" xfId="1" applyFont="1" applyFill="1" applyAlignment="1">
      <alignment wrapText="1"/>
    </xf>
    <xf numFmtId="0" fontId="36" fillId="0" borderId="0" xfId="1" applyFont="1" applyAlignment="1">
      <alignment horizontal="left"/>
    </xf>
    <xf numFmtId="0" fontId="36" fillId="0" borderId="0" xfId="1" applyFont="1" applyAlignment="1">
      <alignment horizontal="center"/>
    </xf>
    <xf numFmtId="0" fontId="69" fillId="0" borderId="0" xfId="1" applyFont="1" applyAlignment="1">
      <alignment vertical="top" wrapText="1"/>
    </xf>
    <xf numFmtId="0" fontId="69" fillId="0" borderId="0" xfId="1" applyFont="1" applyAlignment="1">
      <alignment horizontal="right" vertical="top" wrapText="1"/>
    </xf>
    <xf numFmtId="0" fontId="2" fillId="0" borderId="0" xfId="1" applyFont="1" applyAlignment="1">
      <alignment wrapText="1"/>
    </xf>
    <xf numFmtId="0" fontId="4" fillId="0" borderId="1" xfId="1" applyFont="1" applyBorder="1" applyAlignment="1">
      <alignment vertical="center" wrapText="1"/>
    </xf>
    <xf numFmtId="14" fontId="7" fillId="0" borderId="11" xfId="1" applyNumberFormat="1" applyFont="1" applyBorder="1" applyAlignment="1">
      <alignment vertical="center"/>
    </xf>
    <xf numFmtId="0" fontId="40" fillId="0" borderId="1" xfId="1" applyFont="1" applyBorder="1" applyAlignment="1">
      <alignment horizontal="center" vertical="center" wrapText="1"/>
    </xf>
    <xf numFmtId="0" fontId="40" fillId="0" borderId="1" xfId="1" applyFont="1" applyBorder="1" applyAlignment="1">
      <alignment horizontal="center" wrapText="1"/>
    </xf>
    <xf numFmtId="0" fontId="40" fillId="0" borderId="1" xfId="1" applyFont="1" applyBorder="1" applyAlignment="1">
      <alignment horizontal="left" vertical="center" wrapText="1"/>
    </xf>
    <xf numFmtId="14" fontId="7" fillId="0" borderId="1" xfId="1" applyNumberFormat="1" applyFont="1" applyBorder="1" applyAlignment="1">
      <alignment vertical="center"/>
    </xf>
    <xf numFmtId="0" fontId="1" fillId="0" borderId="1" xfId="1" applyBorder="1" applyAlignment="1">
      <alignment wrapText="1"/>
    </xf>
    <xf numFmtId="0" fontId="5" fillId="0" borderId="0" xfId="1" applyFont="1" applyAlignment="1">
      <alignment vertical="center"/>
    </xf>
    <xf numFmtId="0" fontId="5" fillId="0" borderId="0" xfId="1" applyFont="1" applyAlignment="1">
      <alignment vertical="center" wrapText="1"/>
    </xf>
    <xf numFmtId="0" fontId="7" fillId="0" borderId="15" xfId="1" applyFont="1" applyBorder="1" applyAlignment="1">
      <alignment vertical="top"/>
    </xf>
    <xf numFmtId="0" fontId="7" fillId="0" borderId="0" xfId="1" applyFont="1" applyAlignment="1">
      <alignment vertical="top"/>
    </xf>
    <xf numFmtId="0" fontId="10" fillId="0" borderId="0" xfId="1" applyFont="1" applyAlignment="1">
      <alignmen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7" fillId="0" borderId="1" xfId="1" applyFont="1" applyBorder="1" applyAlignment="1">
      <alignment horizontal="center" vertical="center" wrapText="1"/>
    </xf>
    <xf numFmtId="0" fontId="1" fillId="0" borderId="0" xfId="1" applyAlignment="1">
      <alignment horizontal="center"/>
    </xf>
    <xf numFmtId="0" fontId="5" fillId="5" borderId="11" xfId="1" applyFont="1" applyFill="1" applyBorder="1" applyAlignment="1">
      <alignment horizontal="center" vertical="center" wrapText="1"/>
    </xf>
    <xf numFmtId="0" fontId="7" fillId="0" borderId="1" xfId="1" applyFont="1" applyBorder="1" applyAlignment="1">
      <alignment horizontal="justify" vertical="center" wrapText="1"/>
    </xf>
    <xf numFmtId="0" fontId="7" fillId="2" borderId="1" xfId="1" applyFont="1" applyFill="1" applyBorder="1" applyAlignment="1">
      <alignment horizontal="center" vertical="center" wrapText="1"/>
    </xf>
    <xf numFmtId="0" fontId="7" fillId="0" borderId="4" xfId="1" applyFont="1" applyBorder="1" applyAlignment="1">
      <alignment vertical="center" wrapText="1"/>
    </xf>
    <xf numFmtId="14" fontId="7" fillId="0" borderId="1" xfId="1" applyNumberFormat="1" applyFont="1" applyBorder="1" applyAlignment="1">
      <alignment horizontal="justify" vertical="center"/>
    </xf>
    <xf numFmtId="9" fontId="7" fillId="0" borderId="1" xfId="1" applyNumberFormat="1" applyFont="1" applyBorder="1" applyAlignment="1">
      <alignment horizontal="justify" vertical="center"/>
    </xf>
    <xf numFmtId="0" fontId="1" fillId="0" borderId="0" xfId="1" applyAlignment="1">
      <alignment horizontal="justify"/>
    </xf>
    <xf numFmtId="0" fontId="1" fillId="0" borderId="0" xfId="1" applyAlignment="1">
      <alignment horizontal="justify" wrapText="1"/>
    </xf>
    <xf numFmtId="0" fontId="71" fillId="0" borderId="1" xfId="1" applyFont="1" applyBorder="1" applyAlignment="1">
      <alignment vertical="center" wrapText="1"/>
    </xf>
    <xf numFmtId="0" fontId="71" fillId="0" borderId="1" xfId="1" applyFont="1" applyBorder="1" applyAlignment="1">
      <alignment horizontal="left" vertical="center" wrapText="1"/>
    </xf>
    <xf numFmtId="0" fontId="71" fillId="0" borderId="1" xfId="1" applyFont="1" applyBorder="1" applyAlignment="1">
      <alignment horizontal="center" vertical="center" wrapText="1"/>
    </xf>
    <xf numFmtId="0" fontId="71" fillId="0" borderId="1" xfId="1" applyFont="1" applyBorder="1" applyAlignment="1">
      <alignment horizontal="justify" vertical="center" wrapText="1"/>
    </xf>
    <xf numFmtId="14" fontId="10" fillId="0" borderId="1" xfId="1" applyNumberFormat="1" applyFont="1" applyBorder="1" applyAlignment="1">
      <alignment horizontal="center" vertical="center" wrapText="1"/>
    </xf>
    <xf numFmtId="14" fontId="10" fillId="0" borderId="1" xfId="1" applyNumberFormat="1" applyFont="1" applyBorder="1" applyAlignment="1">
      <alignment horizontal="center" vertical="center"/>
    </xf>
    <xf numFmtId="9" fontId="10" fillId="2" borderId="1" xfId="1" applyNumberFormat="1" applyFont="1" applyFill="1" applyBorder="1" applyAlignment="1">
      <alignment horizontal="center" vertical="center"/>
    </xf>
    <xf numFmtId="0" fontId="72" fillId="0" borderId="0" xfId="1" applyFont="1" applyAlignment="1">
      <alignment wrapText="1"/>
    </xf>
    <xf numFmtId="9" fontId="10" fillId="0" borderId="1" xfId="1" applyNumberFormat="1" applyFont="1" applyBorder="1" applyAlignment="1">
      <alignment horizontal="center" vertical="center"/>
    </xf>
    <xf numFmtId="0" fontId="71" fillId="0" borderId="4" xfId="1" applyFont="1" applyBorder="1" applyAlignment="1">
      <alignment vertical="center" wrapText="1"/>
    </xf>
    <xf numFmtId="0" fontId="73" fillId="0" borderId="1" xfId="1" applyFont="1" applyBorder="1" applyAlignment="1">
      <alignment horizontal="justify" vertical="center" wrapText="1"/>
    </xf>
    <xf numFmtId="0" fontId="72" fillId="0" borderId="0" xfId="1" applyFont="1" applyAlignment="1">
      <alignment vertical="center" wrapText="1"/>
    </xf>
    <xf numFmtId="9" fontId="71" fillId="0" borderId="1" xfId="1" applyNumberFormat="1" applyFont="1" applyBorder="1" applyAlignment="1">
      <alignment horizontal="center" vertical="center" wrapText="1"/>
    </xf>
    <xf numFmtId="0" fontId="10" fillId="2" borderId="1" xfId="1" applyFont="1" applyFill="1" applyBorder="1" applyAlignment="1">
      <alignment horizontal="justify" vertical="center" wrapText="1"/>
    </xf>
    <xf numFmtId="0" fontId="10" fillId="0" borderId="1" xfId="1" applyFont="1" applyBorder="1" applyAlignment="1">
      <alignment horizontal="center" vertical="center" wrapText="1"/>
    </xf>
    <xf numFmtId="9" fontId="10" fillId="0" borderId="1" xfId="1" applyNumberFormat="1" applyFont="1" applyBorder="1" applyAlignment="1">
      <alignment horizontal="center" vertical="center" wrapText="1"/>
    </xf>
    <xf numFmtId="0" fontId="10" fillId="0" borderId="1" xfId="1" applyFont="1" applyBorder="1" applyAlignment="1">
      <alignment horizontal="left" vertical="center" wrapText="1"/>
    </xf>
    <xf numFmtId="0" fontId="46" fillId="0" borderId="24"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1" fillId="0" borderId="0" xfId="1" applyAlignment="1">
      <alignment horizontal="center"/>
    </xf>
    <xf numFmtId="0" fontId="7" fillId="0" borderId="3" xfId="1" applyFont="1" applyBorder="1" applyAlignment="1">
      <alignment horizontal="center" vertical="center" wrapText="1"/>
    </xf>
    <xf numFmtId="0" fontId="7" fillId="0" borderId="1" xfId="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7" fillId="0" borderId="15" xfId="1" applyFont="1" applyBorder="1" applyAlignment="1">
      <alignment horizontal="center" vertical="center"/>
    </xf>
    <xf numFmtId="0" fontId="7" fillId="0" borderId="3" xfId="1" applyFont="1" applyBorder="1" applyAlignment="1">
      <alignment horizontal="left" vertical="center" wrapText="1"/>
    </xf>
    <xf numFmtId="14" fontId="7" fillId="0" borderId="3" xfId="1" applyNumberFormat="1" applyFont="1" applyBorder="1" applyAlignment="1">
      <alignment horizontal="center" vertical="center"/>
    </xf>
    <xf numFmtId="0" fontId="7" fillId="0" borderId="3" xfId="1" applyFont="1" applyBorder="1" applyAlignment="1">
      <alignment vertical="center" wrapText="1"/>
    </xf>
    <xf numFmtId="9" fontId="7" fillId="0" borderId="3" xfId="1" applyNumberFormat="1" applyFont="1" applyBorder="1" applyAlignment="1">
      <alignment horizontal="center" vertical="center"/>
    </xf>
    <xf numFmtId="0" fontId="7" fillId="0" borderId="3" xfId="1" applyFont="1" applyBorder="1" applyAlignment="1">
      <alignment horizontal="justify" vertical="center" wrapText="1"/>
    </xf>
    <xf numFmtId="0" fontId="5" fillId="5" borderId="47" xfId="1" applyFont="1" applyFill="1" applyBorder="1" applyAlignment="1">
      <alignment horizontal="center" vertical="center" wrapText="1"/>
    </xf>
    <xf numFmtId="0" fontId="7" fillId="0" borderId="1" xfId="1" applyFont="1" applyBorder="1" applyAlignment="1">
      <alignment horizontal="justify" vertical="center" wrapText="1"/>
    </xf>
    <xf numFmtId="0" fontId="7" fillId="0" borderId="4" xfId="1" applyFont="1" applyBorder="1" applyAlignment="1">
      <alignment vertical="center" wrapText="1"/>
    </xf>
    <xf numFmtId="0" fontId="7" fillId="2" borderId="1" xfId="1" applyFont="1" applyFill="1" applyBorder="1" applyAlignment="1">
      <alignment horizontal="center" vertical="center" wrapText="1"/>
    </xf>
    <xf numFmtId="0" fontId="7" fillId="0" borderId="1" xfId="7" applyFont="1" applyBorder="1" applyAlignment="1">
      <alignment vertical="center" wrapText="1"/>
    </xf>
    <xf numFmtId="0" fontId="7" fillId="0" borderId="1" xfId="7" applyFont="1" applyBorder="1" applyAlignment="1">
      <alignment horizontal="center" vertical="center" wrapText="1"/>
    </xf>
    <xf numFmtId="0" fontId="7" fillId="0" borderId="1" xfId="7" applyFont="1" applyBorder="1" applyAlignment="1">
      <alignment horizontal="left" vertical="center" wrapText="1"/>
    </xf>
    <xf numFmtId="0" fontId="7" fillId="0" borderId="1" xfId="7" applyFont="1" applyBorder="1" applyAlignment="1">
      <alignment horizontal="justify" vertical="center" wrapText="1"/>
    </xf>
    <xf numFmtId="14" fontId="7" fillId="0" borderId="1" xfId="7" applyNumberFormat="1" applyFont="1" applyBorder="1" applyAlignment="1">
      <alignment horizontal="left" vertical="center"/>
    </xf>
    <xf numFmtId="14" fontId="7" fillId="0" borderId="1" xfId="7" applyNumberFormat="1" applyFont="1" applyBorder="1" applyAlignment="1">
      <alignment horizontal="center" vertical="center"/>
    </xf>
    <xf numFmtId="0" fontId="7" fillId="0" borderId="4" xfId="7" applyFont="1" applyBorder="1" applyAlignment="1">
      <alignment vertical="center" wrapText="1"/>
    </xf>
    <xf numFmtId="9" fontId="7" fillId="0" borderId="1" xfId="7" applyNumberFormat="1" applyFont="1" applyBorder="1" applyAlignment="1">
      <alignment horizontal="center" vertical="center" wrapText="1"/>
    </xf>
    <xf numFmtId="0" fontId="36" fillId="0" borderId="1" xfId="7" applyBorder="1" applyAlignment="1">
      <alignment wrapText="1"/>
    </xf>
    <xf numFmtId="0" fontId="36" fillId="0" borderId="1" xfId="7" applyBorder="1" applyAlignment="1">
      <alignment vertical="center" wrapText="1"/>
    </xf>
    <xf numFmtId="9" fontId="7" fillId="0" borderId="1" xfId="1" applyNumberFormat="1" applyFont="1" applyBorder="1" applyAlignment="1">
      <alignment horizontal="justify" vertical="center" wrapText="1"/>
    </xf>
    <xf numFmtId="9" fontId="7" fillId="6" borderId="1" xfId="1" applyNumberFormat="1" applyFont="1" applyFill="1" applyBorder="1" applyAlignment="1">
      <alignment horizontal="center" vertical="center"/>
    </xf>
    <xf numFmtId="9" fontId="7" fillId="6" borderId="1" xfId="3" applyFont="1" applyFill="1" applyBorder="1" applyAlignment="1">
      <alignment horizontal="center" vertical="center"/>
    </xf>
    <xf numFmtId="14" fontId="7" fillId="9" borderId="1" xfId="1" applyNumberFormat="1" applyFont="1" applyFill="1" applyBorder="1" applyAlignment="1">
      <alignment horizontal="center" vertical="center" wrapText="1"/>
    </xf>
    <xf numFmtId="14" fontId="7" fillId="9" borderId="1" xfId="1" applyNumberFormat="1" applyFont="1" applyFill="1" applyBorder="1" applyAlignment="1">
      <alignment vertical="center" wrapText="1"/>
    </xf>
    <xf numFmtId="0" fontId="5" fillId="0" borderId="0" xfId="1" applyFont="1" applyAlignment="1">
      <alignment horizontal="center"/>
    </xf>
    <xf numFmtId="0" fontId="7" fillId="2" borderId="1" xfId="1" applyFont="1" applyFill="1" applyBorder="1" applyAlignment="1">
      <alignment horizontal="center" vertical="center" wrapText="1"/>
    </xf>
    <xf numFmtId="14" fontId="7" fillId="0" borderId="3" xfId="1" applyNumberFormat="1" applyFont="1" applyBorder="1" applyAlignment="1">
      <alignment horizontal="left" vertical="center"/>
    </xf>
    <xf numFmtId="9" fontId="7" fillId="6" borderId="3" xfId="1" applyNumberFormat="1" applyFont="1" applyFill="1" applyBorder="1" applyAlignment="1">
      <alignment horizontal="center" vertical="center"/>
    </xf>
    <xf numFmtId="14" fontId="7" fillId="0" borderId="0" xfId="1" applyNumberFormat="1" applyFont="1" applyAlignment="1">
      <alignment vertical="center" wrapText="1"/>
    </xf>
    <xf numFmtId="9" fontId="7" fillId="0" borderId="0" xfId="1" applyNumberFormat="1" applyFont="1" applyAlignment="1">
      <alignment horizontal="center" vertical="center"/>
    </xf>
    <xf numFmtId="9" fontId="7" fillId="2" borderId="0" xfId="1" applyNumberFormat="1" applyFont="1" applyFill="1" applyAlignment="1">
      <alignment horizontal="center" vertical="center" wrapText="1"/>
    </xf>
    <xf numFmtId="0" fontId="7" fillId="2" borderId="0" xfId="1" applyFont="1" applyFill="1" applyAlignment="1">
      <alignment horizontal="justify" vertical="center" wrapText="1"/>
    </xf>
    <xf numFmtId="9" fontId="7" fillId="6" borderId="16" xfId="1" applyNumberFormat="1" applyFont="1" applyFill="1" applyBorder="1" applyAlignment="1">
      <alignment horizontal="center" vertical="center" wrapText="1"/>
    </xf>
    <xf numFmtId="9" fontId="77" fillId="0" borderId="0" xfId="1" applyNumberFormat="1" applyFont="1"/>
    <xf numFmtId="0" fontId="7" fillId="0" borderId="1" xfId="1" applyFont="1" applyBorder="1" applyAlignment="1">
      <alignment horizontal="center" wrapText="1"/>
    </xf>
    <xf numFmtId="0" fontId="7" fillId="0" borderId="0" xfId="0" applyFont="1"/>
    <xf numFmtId="0" fontId="63" fillId="5"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0" fontId="36" fillId="2" borderId="1" xfId="0" applyFont="1" applyFill="1" applyBorder="1" applyAlignment="1">
      <alignment vertical="center" wrapText="1"/>
    </xf>
    <xf numFmtId="14" fontId="36" fillId="2" borderId="1" xfId="0" applyNumberFormat="1" applyFont="1" applyFill="1" applyBorder="1" applyAlignment="1">
      <alignment horizontal="center" vertical="center" wrapText="1"/>
    </xf>
    <xf numFmtId="0" fontId="36" fillId="2" borderId="11" xfId="0" applyFont="1" applyFill="1" applyBorder="1" applyAlignment="1">
      <alignment vertical="center" wrapText="1"/>
    </xf>
    <xf numFmtId="9" fontId="63" fillId="2" borderId="1" xfId="0" applyNumberFormat="1" applyFont="1" applyFill="1" applyBorder="1" applyAlignment="1">
      <alignment horizontal="center" vertical="center" wrapText="1"/>
    </xf>
    <xf numFmtId="0" fontId="78" fillId="2" borderId="1" xfId="0" applyFont="1" applyFill="1" applyBorder="1" applyAlignment="1">
      <alignment horizontal="left" vertical="center" wrapText="1"/>
    </xf>
    <xf numFmtId="9" fontId="36" fillId="2" borderId="1" xfId="0" applyNumberFormat="1" applyFont="1" applyFill="1" applyBorder="1" applyAlignment="1">
      <alignment horizontal="center" vertical="center" wrapText="1"/>
    </xf>
    <xf numFmtId="0" fontId="63" fillId="2" borderId="1" xfId="0" applyFont="1" applyFill="1" applyBorder="1" applyAlignment="1">
      <alignment horizontal="center" vertical="center" wrapText="1"/>
    </xf>
    <xf numFmtId="14" fontId="36" fillId="18" borderId="1" xfId="0" applyNumberFormat="1" applyFont="1" applyFill="1" applyBorder="1" applyAlignment="1">
      <alignment horizontal="center" vertical="center" wrapText="1"/>
    </xf>
    <xf numFmtId="14" fontId="36" fillId="18" borderId="18" xfId="0" applyNumberFormat="1" applyFont="1" applyFill="1" applyBorder="1" applyAlignment="1">
      <alignment horizontal="center" vertical="center" wrapText="1"/>
    </xf>
    <xf numFmtId="9" fontId="36" fillId="2" borderId="1" xfId="0" applyNumberFormat="1" applyFont="1" applyFill="1" applyBorder="1" applyAlignment="1">
      <alignment horizontal="center" vertical="center"/>
    </xf>
    <xf numFmtId="0" fontId="78" fillId="2" borderId="1" xfId="0" applyFont="1" applyFill="1" applyBorder="1" applyAlignment="1">
      <alignment vertical="center" wrapText="1"/>
    </xf>
    <xf numFmtId="0" fontId="36" fillId="2" borderId="18" xfId="0" applyFont="1" applyFill="1" applyBorder="1" applyAlignment="1">
      <alignment horizontal="center" vertical="center" wrapText="1"/>
    </xf>
    <xf numFmtId="0" fontId="38" fillId="0" borderId="1" xfId="0" applyFont="1" applyBorder="1" applyAlignment="1">
      <alignment vertical="center" wrapText="1"/>
    </xf>
    <xf numFmtId="14" fontId="0" fillId="2" borderId="1" xfId="0" applyNumberFormat="1" applyFill="1" applyBorder="1" applyAlignment="1">
      <alignment horizontal="center" vertical="center" wrapText="1"/>
    </xf>
    <xf numFmtId="0" fontId="38" fillId="0" borderId="0" xfId="0" applyFont="1" applyAlignment="1">
      <alignment vertical="center" wrapText="1"/>
    </xf>
    <xf numFmtId="0" fontId="0" fillId="2" borderId="1" xfId="0" applyFill="1" applyBorder="1" applyAlignment="1">
      <alignment horizontal="left" vertical="center" wrapText="1"/>
    </xf>
    <xf numFmtId="0" fontId="0" fillId="0" borderId="0" xfId="0" applyAlignment="1">
      <alignment wrapText="1"/>
    </xf>
    <xf numFmtId="14" fontId="36" fillId="2" borderId="1" xfId="0" applyNumberFormat="1" applyFont="1" applyFill="1" applyBorder="1" applyAlignment="1">
      <alignment vertical="center" wrapText="1"/>
    </xf>
    <xf numFmtId="9" fontId="80" fillId="2" borderId="1" xfId="0" applyNumberFormat="1" applyFont="1" applyFill="1" applyBorder="1" applyAlignment="1">
      <alignment horizontal="center" vertical="center" wrapText="1"/>
    </xf>
    <xf numFmtId="0" fontId="0" fillId="2" borderId="0" xfId="0" applyFill="1" applyAlignment="1">
      <alignment wrapText="1"/>
    </xf>
    <xf numFmtId="0" fontId="78" fillId="2" borderId="0" xfId="0" applyFont="1" applyFill="1" applyAlignment="1">
      <alignment wrapText="1"/>
    </xf>
    <xf numFmtId="14" fontId="36" fillId="0" borderId="1" xfId="0" applyNumberFormat="1" applyFont="1" applyBorder="1" applyAlignment="1">
      <alignment vertical="center" wrapText="1"/>
    </xf>
    <xf numFmtId="14" fontId="36" fillId="2" borderId="1" xfId="0" applyNumberFormat="1" applyFont="1" applyFill="1" applyBorder="1" applyAlignment="1">
      <alignment horizontal="center" vertical="center"/>
    </xf>
    <xf numFmtId="0" fontId="0" fillId="8" borderId="0" xfId="0" applyFill="1" applyAlignment="1">
      <alignment wrapText="1"/>
    </xf>
    <xf numFmtId="0" fontId="36" fillId="2" borderId="1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78" fillId="2" borderId="0" xfId="0" applyFont="1" applyFill="1" applyAlignment="1">
      <alignment vertical="center" wrapText="1"/>
    </xf>
    <xf numFmtId="14" fontId="81" fillId="2" borderId="1" xfId="0" applyNumberFormat="1" applyFont="1" applyFill="1" applyBorder="1" applyAlignment="1">
      <alignment horizontal="center" vertical="center" wrapText="1"/>
    </xf>
    <xf numFmtId="0" fontId="81" fillId="2" borderId="1" xfId="0" applyFont="1" applyFill="1" applyBorder="1" applyAlignment="1">
      <alignment horizontal="center" vertical="center" wrapText="1"/>
    </xf>
    <xf numFmtId="0" fontId="0" fillId="2" borderId="0" xfId="0" applyFill="1"/>
    <xf numFmtId="9" fontId="7" fillId="2" borderId="0" xfId="8" applyFont="1" applyFill="1"/>
    <xf numFmtId="0" fontId="7" fillId="2" borderId="0" xfId="0" applyFont="1" applyFill="1"/>
    <xf numFmtId="0" fontId="7" fillId="2" borderId="0" xfId="0" applyFont="1" applyFill="1" applyAlignment="1">
      <alignment horizontal="center" vertical="center"/>
    </xf>
    <xf numFmtId="0" fontId="7" fillId="2" borderId="0" xfId="0" applyFont="1" applyFill="1" applyAlignment="1">
      <alignment horizontal="center"/>
    </xf>
    <xf numFmtId="0" fontId="11" fillId="2" borderId="0" xfId="0" applyFont="1" applyFill="1" applyAlignment="1">
      <alignment vertical="top" wrapText="1"/>
    </xf>
    <xf numFmtId="0" fontId="0" fillId="2" borderId="0" xfId="0" applyFill="1" applyAlignment="1">
      <alignment horizontal="center"/>
    </xf>
    <xf numFmtId="0" fontId="12" fillId="2" borderId="0" xfId="0" applyFont="1" applyFill="1" applyAlignment="1">
      <alignment horizontal="right" vertical="top" wrapText="1"/>
    </xf>
    <xf numFmtId="0" fontId="0" fillId="0" borderId="0" xfId="0" applyAlignment="1">
      <alignment horizontal="center"/>
    </xf>
    <xf numFmtId="14" fontId="7" fillId="2" borderId="1" xfId="1" applyNumberFormat="1" applyFont="1" applyFill="1" applyBorder="1" applyAlignment="1">
      <alignment horizontal="left" vertical="center"/>
    </xf>
    <xf numFmtId="14" fontId="7" fillId="2" borderId="1" xfId="1" applyNumberFormat="1" applyFont="1" applyFill="1" applyBorder="1" applyAlignment="1">
      <alignment horizontal="center" vertical="center"/>
    </xf>
    <xf numFmtId="14" fontId="65" fillId="0" borderId="1" xfId="1" applyNumberFormat="1" applyFont="1" applyBorder="1" applyAlignment="1">
      <alignment horizontal="center" vertical="center"/>
    </xf>
    <xf numFmtId="14" fontId="86" fillId="0" borderId="1" xfId="1" applyNumberFormat="1" applyFont="1" applyBorder="1" applyAlignment="1">
      <alignment horizontal="center" vertical="center" wrapText="1"/>
    </xf>
    <xf numFmtId="14" fontId="65" fillId="0" borderId="1" xfId="1" applyNumberFormat="1" applyFont="1" applyBorder="1" applyAlignment="1">
      <alignment horizontal="left" vertical="center"/>
    </xf>
    <xf numFmtId="0" fontId="10" fillId="2" borderId="0" xfId="1" applyFont="1" applyFill="1" applyAlignment="1">
      <alignment horizontal="center" vertical="center"/>
    </xf>
    <xf numFmtId="0" fontId="8" fillId="2" borderId="1" xfId="1" applyFont="1" applyFill="1" applyBorder="1" applyAlignment="1">
      <alignment horizontal="justify" vertical="center" wrapText="1"/>
    </xf>
    <xf numFmtId="0" fontId="8" fillId="2" borderId="11" xfId="1" applyFont="1" applyFill="1" applyBorder="1" applyAlignment="1">
      <alignment horizontal="justify" vertical="center" wrapText="1"/>
    </xf>
    <xf numFmtId="0" fontId="8" fillId="2" borderId="4" xfId="1" applyFont="1" applyFill="1" applyBorder="1" applyAlignment="1">
      <alignment horizontal="justify" vertical="center" wrapText="1"/>
    </xf>
    <xf numFmtId="0" fontId="8" fillId="2" borderId="3" xfId="1" applyFont="1" applyFill="1" applyBorder="1" applyAlignment="1">
      <alignment horizontal="justify" vertical="center" wrapText="1"/>
    </xf>
    <xf numFmtId="9" fontId="8" fillId="2" borderId="11" xfId="1" applyNumberFormat="1" applyFont="1" applyFill="1" applyBorder="1" applyAlignment="1">
      <alignment horizontal="center" vertical="center" wrapText="1"/>
    </xf>
    <xf numFmtId="9" fontId="8" fillId="2" borderId="4" xfId="1" applyNumberFormat="1" applyFont="1" applyFill="1" applyBorder="1" applyAlignment="1">
      <alignment horizontal="center" vertical="center" wrapText="1"/>
    </xf>
    <xf numFmtId="9" fontId="8" fillId="2" borderId="3" xfId="1" applyNumberFormat="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5" xfId="1" applyFont="1" applyFill="1" applyBorder="1" applyAlignment="1">
      <alignment horizontal="center" vertical="center"/>
    </xf>
    <xf numFmtId="0" fontId="8" fillId="2" borderId="11"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3" xfId="1" applyFont="1" applyFill="1" applyBorder="1" applyAlignment="1">
      <alignment horizontal="center" vertical="center" wrapText="1"/>
    </xf>
    <xf numFmtId="9" fontId="8" fillId="2" borderId="11" xfId="2" applyFont="1" applyFill="1" applyBorder="1" applyAlignment="1">
      <alignment horizontal="center" vertical="center" wrapText="1"/>
    </xf>
    <xf numFmtId="9" fontId="8" fillId="2" borderId="4" xfId="2" applyFont="1" applyFill="1" applyBorder="1" applyAlignment="1">
      <alignment horizontal="center" vertical="center" wrapText="1"/>
    </xf>
    <xf numFmtId="9" fontId="8" fillId="2" borderId="3" xfId="2"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1" fillId="2" borderId="0" xfId="1" applyFill="1" applyAlignment="1">
      <alignment horizontal="center"/>
    </xf>
    <xf numFmtId="0" fontId="2" fillId="2" borderId="0" xfId="1" applyFont="1" applyFill="1" applyAlignment="1">
      <alignment horizontal="right" wrapText="1"/>
    </xf>
    <xf numFmtId="0" fontId="4" fillId="2" borderId="1" xfId="1" applyFont="1" applyFill="1" applyBorder="1" applyAlignment="1">
      <alignment horizontal="left" vertical="center" wrapText="1"/>
    </xf>
    <xf numFmtId="0" fontId="4" fillId="3"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10"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5" fillId="5" borderId="11" xfId="1" applyFont="1" applyFill="1" applyBorder="1" applyAlignment="1">
      <alignment horizontal="center" vertical="center" wrapText="1"/>
    </xf>
    <xf numFmtId="9" fontId="4" fillId="6" borderId="19" xfId="1" applyNumberFormat="1" applyFont="1" applyFill="1" applyBorder="1" applyAlignment="1">
      <alignment horizontal="center" vertical="center" wrapText="1"/>
    </xf>
    <xf numFmtId="9" fontId="4" fillId="6" borderId="0" xfId="1" applyNumberFormat="1" applyFont="1" applyFill="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10" fillId="0" borderId="0" xfId="1" applyFont="1" applyAlignment="1">
      <alignment horizontal="center" vertical="center"/>
    </xf>
    <xf numFmtId="0" fontId="7" fillId="0" borderId="11" xfId="1" applyFont="1" applyBorder="1" applyAlignment="1">
      <alignment horizontal="center" vertical="center" wrapText="1"/>
    </xf>
    <xf numFmtId="0" fontId="7" fillId="0" borderId="3" xfId="1" applyFont="1" applyBorder="1" applyAlignment="1">
      <alignment horizontal="center" vertical="center" wrapText="1"/>
    </xf>
    <xf numFmtId="0" fontId="7" fillId="2" borderId="11" xfId="1" applyFont="1" applyFill="1" applyBorder="1" applyAlignment="1">
      <alignment horizontal="center" vertical="center" wrapText="1"/>
    </xf>
    <xf numFmtId="0" fontId="7" fillId="2" borderId="3" xfId="1" applyFont="1" applyFill="1" applyBorder="1" applyAlignment="1">
      <alignment horizontal="center" vertical="center" wrapText="1"/>
    </xf>
    <xf numFmtId="9" fontId="7" fillId="6" borderId="11" xfId="1" applyNumberFormat="1" applyFont="1" applyFill="1" applyBorder="1" applyAlignment="1">
      <alignment horizontal="center" vertical="center" wrapText="1"/>
    </xf>
    <xf numFmtId="9" fontId="7" fillId="6" borderId="3" xfId="1" applyNumberFormat="1" applyFont="1" applyFill="1" applyBorder="1" applyAlignment="1">
      <alignment horizontal="center" vertical="center" wrapText="1"/>
    </xf>
    <xf numFmtId="0" fontId="7" fillId="6" borderId="12" xfId="1" applyFont="1" applyFill="1" applyBorder="1" applyAlignment="1">
      <alignment horizontal="center" vertical="center" wrapText="1"/>
    </xf>
    <xf numFmtId="0" fontId="7" fillId="6" borderId="13"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9" fontId="7" fillId="6" borderId="4" xfId="1" applyNumberFormat="1" applyFont="1" applyFill="1" applyBorder="1" applyAlignment="1">
      <alignment horizontal="center" vertical="center" wrapText="1"/>
    </xf>
    <xf numFmtId="0" fontId="7" fillId="6" borderId="7" xfId="1" applyFont="1" applyFill="1" applyBorder="1" applyAlignment="1">
      <alignment horizontal="center" vertical="center" wrapText="1"/>
    </xf>
    <xf numFmtId="0" fontId="7" fillId="6" borderId="14" xfId="1" applyFont="1" applyFill="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6" borderId="16" xfId="1" applyFont="1" applyFill="1" applyBorder="1" applyAlignment="1">
      <alignment horizontal="center" vertical="center" wrapText="1"/>
    </xf>
    <xf numFmtId="0" fontId="7" fillId="6" borderId="18" xfId="1" applyFont="1" applyFill="1" applyBorder="1" applyAlignment="1">
      <alignment horizontal="center" vertical="center" wrapText="1"/>
    </xf>
    <xf numFmtId="0" fontId="7" fillId="6" borderId="1" xfId="1" applyFont="1" applyFill="1" applyBorder="1" applyAlignment="1">
      <alignment horizontal="justify" vertical="center" wrapText="1"/>
    </xf>
    <xf numFmtId="0" fontId="6" fillId="4" borderId="4"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9" xfId="1" applyFont="1" applyFill="1" applyBorder="1" applyAlignment="1">
      <alignment horizontal="center" vertical="center" wrapText="1"/>
    </xf>
    <xf numFmtId="9" fontId="5" fillId="5" borderId="4" xfId="3" applyFont="1" applyFill="1" applyBorder="1" applyAlignment="1">
      <alignment horizontal="center" vertical="center" wrapText="1"/>
    </xf>
    <xf numFmtId="0" fontId="1" fillId="0" borderId="0" xfId="1" applyAlignment="1">
      <alignment horizontal="center"/>
    </xf>
    <xf numFmtId="0" fontId="2" fillId="0" borderId="0" xfId="1" applyFont="1" applyAlignment="1">
      <alignment horizontal="right" wrapText="1"/>
    </xf>
    <xf numFmtId="0" fontId="4" fillId="0" borderId="1" xfId="1" applyFont="1" applyBorder="1" applyAlignment="1">
      <alignment horizontal="left" vertical="center" wrapText="1"/>
    </xf>
    <xf numFmtId="0" fontId="4" fillId="4" borderId="1" xfId="1" applyFont="1" applyFill="1" applyBorder="1" applyAlignment="1">
      <alignment horizontal="center" vertical="center" wrapText="1"/>
    </xf>
    <xf numFmtId="0" fontId="10" fillId="0" borderId="11"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38" fillId="0" borderId="15" xfId="1" applyFont="1" applyBorder="1" applyAlignment="1">
      <alignment horizontal="center" vertical="center" wrapText="1"/>
    </xf>
    <xf numFmtId="0" fontId="7" fillId="0" borderId="15" xfId="1" applyFont="1" applyBorder="1" applyAlignment="1">
      <alignment horizontal="center" vertical="center"/>
    </xf>
    <xf numFmtId="0" fontId="2" fillId="5" borderId="2" xfId="1" applyFont="1" applyFill="1" applyBorder="1" applyAlignment="1">
      <alignment horizontal="center" vertical="center" wrapText="1"/>
    </xf>
    <xf numFmtId="0" fontId="2" fillId="5" borderId="10" xfId="1" applyFont="1" applyFill="1" applyBorder="1" applyAlignment="1">
      <alignment horizontal="center" vertical="center" wrapText="1"/>
    </xf>
    <xf numFmtId="0" fontId="7" fillId="0" borderId="15" xfId="1" applyFont="1" applyBorder="1" applyAlignment="1">
      <alignment horizontal="center" vertical="center" wrapText="1"/>
    </xf>
    <xf numFmtId="0" fontId="7" fillId="0" borderId="11" xfId="1" applyFont="1" applyBorder="1" applyAlignment="1">
      <alignment horizontal="left" vertical="center" wrapText="1"/>
    </xf>
    <xf numFmtId="0" fontId="7" fillId="0" borderId="4" xfId="1" applyFont="1" applyBorder="1" applyAlignment="1">
      <alignment horizontal="left" vertical="center" wrapText="1"/>
    </xf>
    <xf numFmtId="0" fontId="7" fillId="0" borderId="3" xfId="1" applyFont="1" applyBorder="1" applyAlignment="1">
      <alignment horizontal="left" vertical="center" wrapText="1"/>
    </xf>
    <xf numFmtId="14" fontId="7" fillId="0" borderId="11" xfId="1" applyNumberFormat="1" applyFont="1" applyBorder="1" applyAlignment="1">
      <alignment horizontal="center" vertical="center"/>
    </xf>
    <xf numFmtId="14" fontId="7" fillId="0" borderId="3" xfId="1" applyNumberFormat="1" applyFont="1" applyBorder="1" applyAlignment="1">
      <alignment horizontal="center" vertical="center"/>
    </xf>
    <xf numFmtId="14" fontId="7" fillId="0" borderId="11" xfId="1" applyNumberFormat="1" applyFont="1" applyBorder="1" applyAlignment="1">
      <alignment horizontal="center" vertical="center" wrapText="1"/>
    </xf>
    <xf numFmtId="14" fontId="7" fillId="0" borderId="3" xfId="1" applyNumberFormat="1" applyFont="1" applyBorder="1" applyAlignment="1">
      <alignment horizontal="center" vertical="center" wrapText="1"/>
    </xf>
    <xf numFmtId="9" fontId="7" fillId="0" borderId="11" xfId="1" applyNumberFormat="1" applyFont="1" applyBorder="1" applyAlignment="1">
      <alignment horizontal="center" vertical="center"/>
    </xf>
    <xf numFmtId="9" fontId="7" fillId="0" borderId="3" xfId="1" applyNumberFormat="1" applyFont="1" applyBorder="1" applyAlignment="1">
      <alignment horizontal="center" vertical="center"/>
    </xf>
    <xf numFmtId="0" fontId="7" fillId="0" borderId="11" xfId="1" applyFont="1" applyBorder="1" applyAlignment="1">
      <alignment vertical="center" wrapText="1"/>
    </xf>
    <xf numFmtId="0" fontId="7" fillId="0" borderId="3" xfId="1" applyFont="1" applyBorder="1" applyAlignment="1">
      <alignment vertical="center" wrapText="1"/>
    </xf>
    <xf numFmtId="0" fontId="5" fillId="0" borderId="15" xfId="1" applyFont="1" applyBorder="1" applyAlignment="1">
      <alignment horizontal="center" vertical="center" wrapText="1"/>
    </xf>
    <xf numFmtId="0" fontId="5" fillId="0" borderId="15" xfId="1" applyFont="1" applyBorder="1" applyAlignment="1">
      <alignment horizontal="center" vertical="center"/>
    </xf>
    <xf numFmtId="0" fontId="41" fillId="0" borderId="11" xfId="1" applyFont="1" applyBorder="1" applyAlignment="1">
      <alignment horizontal="center" vertical="center" wrapText="1"/>
    </xf>
    <xf numFmtId="0" fontId="41" fillId="0" borderId="3"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xf numFmtId="0" fontId="7" fillId="0" borderId="15" xfId="4" applyFont="1" applyBorder="1" applyAlignment="1">
      <alignment horizontal="center" vertical="center" wrapText="1"/>
    </xf>
    <xf numFmtId="0" fontId="7" fillId="0" borderId="15" xfId="4" applyFont="1" applyBorder="1" applyAlignment="1">
      <alignment horizontal="center" vertical="center"/>
    </xf>
    <xf numFmtId="0" fontId="10" fillId="0" borderId="0" xfId="4" applyFont="1" applyAlignment="1">
      <alignment horizontal="center" vertical="center"/>
    </xf>
    <xf numFmtId="0" fontId="6" fillId="4" borderId="4" xfId="4" applyFont="1" applyFill="1" applyBorder="1" applyAlignment="1">
      <alignment horizontal="center" vertical="center" wrapText="1"/>
    </xf>
    <xf numFmtId="0" fontId="6" fillId="4" borderId="8" xfId="4" applyFont="1" applyFill="1" applyBorder="1" applyAlignment="1">
      <alignment horizontal="center" vertical="center" wrapText="1"/>
    </xf>
    <xf numFmtId="0" fontId="6" fillId="4" borderId="9" xfId="4" applyFont="1" applyFill="1" applyBorder="1" applyAlignment="1">
      <alignment horizontal="center" vertical="center" wrapText="1"/>
    </xf>
    <xf numFmtId="0" fontId="7" fillId="6" borderId="1" xfId="4" applyFont="1" applyFill="1" applyBorder="1" applyAlignment="1">
      <alignment horizontal="justify" vertical="center" wrapText="1"/>
    </xf>
    <xf numFmtId="0" fontId="5" fillId="5" borderId="7" xfId="4" applyFont="1" applyFill="1" applyBorder="1" applyAlignment="1">
      <alignment horizontal="center" vertical="center" wrapText="1"/>
    </xf>
    <xf numFmtId="0" fontId="7" fillId="6" borderId="16" xfId="4" applyFont="1" applyFill="1" applyBorder="1" applyAlignment="1">
      <alignment horizontal="center" vertical="center" wrapText="1"/>
    </xf>
    <xf numFmtId="0" fontId="7" fillId="6" borderId="18" xfId="4" applyFont="1" applyFill="1" applyBorder="1" applyAlignment="1">
      <alignment horizontal="center" vertical="center" wrapText="1"/>
    </xf>
    <xf numFmtId="0" fontId="5" fillId="5" borderId="4" xfId="4" applyFont="1" applyFill="1" applyBorder="1" applyAlignment="1">
      <alignment horizontal="center" vertical="center" wrapText="1"/>
    </xf>
    <xf numFmtId="0" fontId="5" fillId="5" borderId="5" xfId="4" applyFont="1" applyFill="1" applyBorder="1" applyAlignment="1">
      <alignment horizontal="center" vertical="center" wrapText="1"/>
    </xf>
    <xf numFmtId="0" fontId="5" fillId="5" borderId="6" xfId="4" applyFont="1" applyFill="1" applyBorder="1" applyAlignment="1">
      <alignment horizontal="center" vertical="center" wrapText="1"/>
    </xf>
    <xf numFmtId="0" fontId="36" fillId="0" borderId="0" xfId="4" applyAlignment="1">
      <alignment horizontal="center"/>
    </xf>
    <xf numFmtId="0" fontId="2" fillId="0" borderId="0" xfId="4" applyFont="1" applyAlignment="1">
      <alignment horizontal="right" wrapText="1"/>
    </xf>
    <xf numFmtId="0" fontId="4" fillId="0" borderId="1" xfId="4" applyFont="1" applyBorder="1" applyAlignment="1">
      <alignment horizontal="left" vertical="center" wrapText="1"/>
    </xf>
    <xf numFmtId="0" fontId="4" fillId="4" borderId="1" xfId="4" applyFont="1" applyFill="1" applyBorder="1" applyAlignment="1">
      <alignment horizontal="center" vertical="center" wrapText="1"/>
    </xf>
    <xf numFmtId="0" fontId="5" fillId="5" borderId="2" xfId="4" applyFont="1" applyFill="1" applyBorder="1" applyAlignment="1">
      <alignment horizontal="center" vertical="center" wrapText="1"/>
    </xf>
    <xf numFmtId="0" fontId="5" fillId="5" borderId="10" xfId="4" applyFont="1" applyFill="1" applyBorder="1" applyAlignment="1">
      <alignment horizontal="center" vertical="center" wrapText="1"/>
    </xf>
    <xf numFmtId="0" fontId="5" fillId="5" borderId="3" xfId="4" applyFont="1" applyFill="1" applyBorder="1" applyAlignment="1">
      <alignment horizontal="center" vertical="center" wrapText="1"/>
    </xf>
    <xf numFmtId="0" fontId="5" fillId="5" borderId="11" xfId="4" applyFont="1" applyFill="1" applyBorder="1" applyAlignment="1">
      <alignment horizontal="center" vertical="center" wrapText="1"/>
    </xf>
    <xf numFmtId="0" fontId="46" fillId="9" borderId="11" xfId="1" applyFont="1" applyFill="1" applyBorder="1" applyAlignment="1">
      <alignment horizontal="center" vertical="center" wrapText="1"/>
    </xf>
    <xf numFmtId="0" fontId="46" fillId="9" borderId="4" xfId="1" applyFont="1" applyFill="1" applyBorder="1" applyAlignment="1">
      <alignment horizontal="center" vertical="center" wrapText="1"/>
    </xf>
    <xf numFmtId="0" fontId="46" fillId="9" borderId="3" xfId="1" applyFont="1" applyFill="1" applyBorder="1" applyAlignment="1">
      <alignment horizontal="center" vertical="center" wrapText="1"/>
    </xf>
    <xf numFmtId="0" fontId="46" fillId="9" borderId="32" xfId="1" applyFont="1" applyFill="1" applyBorder="1" applyAlignment="1">
      <alignment horizontal="center" vertical="center" wrapText="1"/>
    </xf>
    <xf numFmtId="0" fontId="46" fillId="9" borderId="29" xfId="1" applyFont="1" applyFill="1" applyBorder="1" applyAlignment="1">
      <alignment horizontal="center" vertical="center" wrapText="1"/>
    </xf>
    <xf numFmtId="0" fontId="46" fillId="9" borderId="36" xfId="1" applyFont="1" applyFill="1" applyBorder="1" applyAlignment="1">
      <alignment horizontal="center" vertical="center" wrapText="1"/>
    </xf>
    <xf numFmtId="0" fontId="46" fillId="9" borderId="11" xfId="1" applyFont="1" applyFill="1" applyBorder="1" applyAlignment="1">
      <alignment horizontal="justify" vertical="center" wrapText="1"/>
    </xf>
    <xf numFmtId="0" fontId="46" fillId="9" borderId="16" xfId="1" applyFont="1" applyFill="1" applyBorder="1" applyAlignment="1">
      <alignment horizontal="center" vertical="center" wrapText="1"/>
    </xf>
    <xf numFmtId="0" fontId="46" fillId="9" borderId="18" xfId="1" applyFont="1" applyFill="1" applyBorder="1" applyAlignment="1">
      <alignment horizontal="center" vertical="center" wrapText="1"/>
    </xf>
    <xf numFmtId="0" fontId="46" fillId="9" borderId="5" xfId="1" applyFont="1" applyFill="1" applyBorder="1" applyAlignment="1">
      <alignment horizontal="center" vertical="center" wrapText="1"/>
    </xf>
    <xf numFmtId="0" fontId="46" fillId="9" borderId="7" xfId="1" applyFont="1" applyFill="1" applyBorder="1" applyAlignment="1">
      <alignment horizontal="center" vertical="center" wrapText="1"/>
    </xf>
    <xf numFmtId="0" fontId="46" fillId="9" borderId="12" xfId="1" applyFont="1" applyFill="1" applyBorder="1" applyAlignment="1">
      <alignment horizontal="center" vertical="center" wrapText="1"/>
    </xf>
    <xf numFmtId="0" fontId="46" fillId="10" borderId="11" xfId="1" applyFont="1" applyFill="1" applyBorder="1" applyAlignment="1">
      <alignment horizontal="center" vertical="center" wrapText="1"/>
    </xf>
    <xf numFmtId="0" fontId="46" fillId="10" borderId="3" xfId="1" applyFont="1" applyFill="1" applyBorder="1" applyAlignment="1">
      <alignment horizontal="center" vertical="center" wrapText="1"/>
    </xf>
    <xf numFmtId="0" fontId="46" fillId="9" borderId="31" xfId="1" applyFont="1" applyFill="1" applyBorder="1" applyAlignment="1">
      <alignment horizontal="center" vertical="center" wrapText="1"/>
    </xf>
    <xf numFmtId="0" fontId="46" fillId="9" borderId="28" xfId="1" applyFont="1" applyFill="1" applyBorder="1" applyAlignment="1">
      <alignment horizontal="center" vertical="center" wrapText="1"/>
    </xf>
    <xf numFmtId="0" fontId="46" fillId="9" borderId="30" xfId="1" applyFont="1" applyFill="1" applyBorder="1" applyAlignment="1">
      <alignment horizontal="center" vertical="center" wrapText="1"/>
    </xf>
    <xf numFmtId="0" fontId="46" fillId="9" borderId="25" xfId="1" applyFont="1" applyFill="1" applyBorder="1" applyAlignment="1">
      <alignment horizontal="center" vertical="center" wrapText="1"/>
    </xf>
    <xf numFmtId="0" fontId="46" fillId="9" borderId="26" xfId="1" applyFont="1" applyFill="1" applyBorder="1" applyAlignment="1">
      <alignment horizontal="center" vertical="center" wrapText="1"/>
    </xf>
    <xf numFmtId="0" fontId="46" fillId="9" borderId="1" xfId="1" applyFont="1" applyFill="1" applyBorder="1" applyAlignment="1">
      <alignment horizontal="justify" vertical="center" wrapText="1"/>
    </xf>
    <xf numFmtId="0" fontId="47" fillId="4" borderId="4" xfId="1" applyFont="1" applyFill="1" applyBorder="1" applyAlignment="1">
      <alignment horizontal="center" vertical="center" wrapText="1"/>
    </xf>
    <xf numFmtId="0" fontId="47" fillId="4" borderId="8" xfId="1" applyFont="1" applyFill="1" applyBorder="1" applyAlignment="1">
      <alignment horizontal="center" vertical="center" wrapText="1"/>
    </xf>
    <xf numFmtId="0" fontId="47" fillId="4" borderId="9" xfId="1" applyFont="1" applyFill="1" applyBorder="1" applyAlignment="1">
      <alignment horizontal="center" vertical="center" wrapText="1"/>
    </xf>
    <xf numFmtId="0" fontId="46" fillId="0" borderId="0" xfId="1" applyFont="1" applyAlignment="1">
      <alignment horizontal="center"/>
    </xf>
    <xf numFmtId="0" fontId="5" fillId="0" borderId="0" xfId="1" applyFont="1" applyAlignment="1">
      <alignment horizontal="right" wrapText="1"/>
    </xf>
    <xf numFmtId="0" fontId="7" fillId="6" borderId="16" xfId="1" applyFont="1" applyFill="1" applyBorder="1" applyAlignment="1">
      <alignment horizontal="left" vertical="center" wrapText="1"/>
    </xf>
    <xf numFmtId="0" fontId="7" fillId="6" borderId="18" xfId="1" applyFont="1" applyFill="1" applyBorder="1" applyAlignment="1">
      <alignment horizontal="left" vertical="center" wrapText="1"/>
    </xf>
    <xf numFmtId="0" fontId="7" fillId="6" borderId="16" xfId="1" applyFont="1" applyFill="1" applyBorder="1" applyAlignment="1">
      <alignment horizontal="justify" vertical="center" wrapText="1"/>
    </xf>
    <xf numFmtId="0" fontId="7" fillId="6" borderId="18" xfId="1" applyFont="1" applyFill="1" applyBorder="1" applyAlignment="1">
      <alignment horizontal="justify" vertical="center" wrapText="1"/>
    </xf>
    <xf numFmtId="0" fontId="7" fillId="0" borderId="1" xfId="1" applyFont="1" applyBorder="1" applyAlignment="1">
      <alignment horizontal="justify" vertical="center" wrapText="1"/>
    </xf>
    <xf numFmtId="0" fontId="7" fillId="0" borderId="11" xfId="1" applyFont="1" applyBorder="1" applyAlignment="1">
      <alignment horizontal="justify" vertical="center" wrapText="1"/>
    </xf>
    <xf numFmtId="0" fontId="7" fillId="0" borderId="4" xfId="1" applyFont="1" applyBorder="1" applyAlignment="1">
      <alignment horizontal="justify" vertical="center" wrapText="1"/>
    </xf>
    <xf numFmtId="0" fontId="7" fillId="0" borderId="3" xfId="1" applyFont="1" applyBorder="1" applyAlignment="1">
      <alignment horizontal="justify" vertical="center" wrapText="1"/>
    </xf>
    <xf numFmtId="0" fontId="7" fillId="0" borderId="16" xfId="1" applyFont="1" applyBorder="1" applyAlignment="1">
      <alignment horizontal="left" vertical="center" wrapText="1"/>
    </xf>
    <xf numFmtId="0" fontId="7" fillId="0" borderId="18" xfId="1" applyFont="1" applyBorder="1" applyAlignment="1">
      <alignment horizontal="left" vertical="center" wrapText="1"/>
    </xf>
    <xf numFmtId="0" fontId="50" fillId="0" borderId="7" xfId="5" applyBorder="1" applyAlignment="1">
      <alignment horizontal="center" wrapText="1"/>
    </xf>
    <xf numFmtId="0" fontId="6" fillId="4" borderId="40" xfId="1" applyFont="1" applyFill="1" applyBorder="1" applyAlignment="1">
      <alignment horizontal="center" vertical="center" wrapText="1"/>
    </xf>
    <xf numFmtId="0" fontId="6" fillId="4" borderId="48" xfId="1" applyFont="1" applyFill="1" applyBorder="1" applyAlignment="1">
      <alignment horizontal="center" vertical="center" wrapText="1"/>
    </xf>
    <xf numFmtId="0" fontId="6" fillId="4" borderId="44" xfId="1" applyFont="1" applyFill="1" applyBorder="1" applyAlignment="1">
      <alignment horizontal="center" vertical="center" wrapText="1"/>
    </xf>
    <xf numFmtId="0" fontId="6" fillId="4" borderId="45" xfId="1" applyFont="1" applyFill="1" applyBorder="1" applyAlignment="1">
      <alignment horizontal="center" vertical="center" wrapText="1"/>
    </xf>
    <xf numFmtId="0" fontId="6" fillId="4" borderId="50" xfId="1" applyFont="1" applyFill="1" applyBorder="1" applyAlignment="1">
      <alignment horizontal="center" vertical="center" wrapText="1"/>
    </xf>
    <xf numFmtId="0" fontId="6" fillId="4" borderId="51" xfId="1" applyFont="1" applyFill="1" applyBorder="1" applyAlignment="1">
      <alignment horizontal="center" vertical="center" wrapText="1"/>
    </xf>
    <xf numFmtId="0" fontId="5" fillId="5" borderId="40" xfId="1" applyFont="1" applyFill="1" applyBorder="1" applyAlignment="1">
      <alignment horizontal="center" vertical="center" wrapText="1"/>
    </xf>
    <xf numFmtId="0" fontId="5" fillId="5" borderId="48" xfId="1" applyFont="1" applyFill="1" applyBorder="1" applyAlignment="1">
      <alignment horizontal="center" vertical="center" wrapText="1"/>
    </xf>
    <xf numFmtId="0" fontId="5" fillId="5" borderId="41" xfId="1" applyFont="1" applyFill="1" applyBorder="1" applyAlignment="1">
      <alignment horizontal="center" vertical="center" wrapText="1"/>
    </xf>
    <xf numFmtId="0" fontId="5" fillId="5" borderId="42" xfId="1" applyFont="1" applyFill="1" applyBorder="1" applyAlignment="1">
      <alignment horizontal="center" vertical="center" wrapText="1"/>
    </xf>
    <xf numFmtId="0" fontId="5" fillId="5" borderId="43" xfId="1" applyFont="1" applyFill="1" applyBorder="1" applyAlignment="1">
      <alignment horizontal="center" vertical="center" wrapText="1"/>
    </xf>
    <xf numFmtId="0" fontId="5" fillId="5" borderId="49" xfId="1" applyFont="1" applyFill="1" applyBorder="1" applyAlignment="1">
      <alignment horizontal="center" vertical="center" wrapText="1"/>
    </xf>
    <xf numFmtId="0" fontId="5" fillId="5" borderId="38" xfId="1" applyFont="1" applyFill="1" applyBorder="1" applyAlignment="1">
      <alignment horizontal="center" vertical="center" wrapText="1"/>
    </xf>
    <xf numFmtId="0" fontId="5" fillId="5" borderId="46" xfId="1" applyFont="1" applyFill="1" applyBorder="1" applyAlignment="1">
      <alignment horizontal="center" vertical="center" wrapText="1"/>
    </xf>
    <xf numFmtId="0" fontId="5" fillId="5" borderId="39" xfId="1" applyFont="1" applyFill="1" applyBorder="1" applyAlignment="1">
      <alignment horizontal="center" vertical="center" wrapText="1"/>
    </xf>
    <xf numFmtId="0" fontId="5" fillId="5" borderId="47"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0" borderId="11" xfId="1" applyFont="1" applyBorder="1" applyAlignment="1">
      <alignment horizontal="left" vertical="center" wrapText="1"/>
    </xf>
    <xf numFmtId="0" fontId="7" fillId="6" borderId="1" xfId="6" applyFont="1" applyFill="1" applyBorder="1" applyAlignment="1">
      <alignment horizontal="justify" vertical="center" wrapText="1"/>
    </xf>
    <xf numFmtId="0" fontId="56" fillId="0" borderId="57" xfId="6" applyFont="1" applyBorder="1" applyAlignment="1">
      <alignment horizontal="center" vertical="center" wrapText="1"/>
    </xf>
    <xf numFmtId="0" fontId="1" fillId="0" borderId="57" xfId="6" applyFont="1" applyBorder="1"/>
    <xf numFmtId="0" fontId="56" fillId="0" borderId="57" xfId="6" applyFont="1" applyBorder="1" applyAlignment="1">
      <alignment horizontal="center" vertical="center"/>
    </xf>
    <xf numFmtId="0" fontId="59" fillId="0" borderId="0" xfId="6" applyFont="1" applyAlignment="1">
      <alignment horizontal="center" vertical="center"/>
    </xf>
    <xf numFmtId="0" fontId="51" fillId="0" borderId="0" xfId="6"/>
    <xf numFmtId="0" fontId="56" fillId="0" borderId="21" xfId="6" applyFont="1" applyBorder="1" applyAlignment="1">
      <alignment horizontal="left" vertical="center" wrapText="1"/>
    </xf>
    <xf numFmtId="0" fontId="1" fillId="0" borderId="52" xfId="6" applyFont="1" applyBorder="1"/>
    <xf numFmtId="0" fontId="56" fillId="0" borderId="22" xfId="6" applyFont="1" applyBorder="1" applyAlignment="1">
      <alignment horizontal="left" vertical="center" wrapText="1"/>
    </xf>
    <xf numFmtId="0" fontId="1" fillId="0" borderId="34" xfId="6" applyFont="1" applyBorder="1"/>
    <xf numFmtId="0" fontId="1" fillId="0" borderId="56" xfId="6" applyFont="1" applyBorder="1"/>
    <xf numFmtId="0" fontId="1" fillId="0" borderId="35" xfId="6" applyFont="1" applyBorder="1"/>
    <xf numFmtId="0" fontId="56" fillId="12" borderId="21" xfId="6" applyFont="1" applyFill="1" applyBorder="1" applyAlignment="1">
      <alignment horizontal="left" vertical="center" wrapText="1"/>
    </xf>
    <xf numFmtId="0" fontId="56" fillId="0" borderId="23" xfId="6" applyFont="1" applyBorder="1" applyAlignment="1">
      <alignment horizontal="left" vertical="center" wrapText="1"/>
    </xf>
    <xf numFmtId="0" fontId="1" fillId="0" borderId="37" xfId="6" applyFont="1" applyBorder="1"/>
    <xf numFmtId="0" fontId="1" fillId="0" borderId="33" xfId="6" applyFont="1" applyBorder="1"/>
    <xf numFmtId="0" fontId="54" fillId="13" borderId="37" xfId="6" applyFont="1" applyFill="1" applyBorder="1" applyAlignment="1">
      <alignment horizontal="center" vertical="center" wrapText="1"/>
    </xf>
    <xf numFmtId="0" fontId="55" fillId="11" borderId="35" xfId="6" applyFont="1" applyFill="1" applyBorder="1" applyAlignment="1">
      <alignment horizontal="center" vertical="center" wrapText="1"/>
    </xf>
    <xf numFmtId="0" fontId="55" fillId="11" borderId="54" xfId="6" applyFont="1" applyFill="1" applyBorder="1" applyAlignment="1">
      <alignment horizontal="center" vertical="center" wrapText="1"/>
    </xf>
    <xf numFmtId="0" fontId="1" fillId="0" borderId="55" xfId="6" applyFont="1" applyBorder="1"/>
    <xf numFmtId="0" fontId="1" fillId="0" borderId="54" xfId="6" applyFont="1" applyBorder="1"/>
    <xf numFmtId="0" fontId="54" fillId="13" borderId="35" xfId="6" applyFont="1" applyFill="1" applyBorder="1" applyAlignment="1">
      <alignment horizontal="center" vertical="center" wrapText="1"/>
    </xf>
    <xf numFmtId="0" fontId="54" fillId="13" borderId="33" xfId="6" applyFont="1" applyFill="1" applyBorder="1" applyAlignment="1">
      <alignment horizontal="center" vertical="center" wrapText="1"/>
    </xf>
    <xf numFmtId="0" fontId="53" fillId="12" borderId="53" xfId="6" applyFont="1" applyFill="1" applyBorder="1" applyAlignment="1">
      <alignment horizontal="center" vertical="center" wrapText="1"/>
    </xf>
    <xf numFmtId="0" fontId="1" fillId="0" borderId="53" xfId="6" applyFont="1" applyBorder="1"/>
    <xf numFmtId="0" fontId="54" fillId="13" borderId="53" xfId="6" applyFont="1" applyFill="1" applyBorder="1" applyAlignment="1">
      <alignment horizontal="center" vertical="center" wrapText="1"/>
    </xf>
    <xf numFmtId="0" fontId="7" fillId="0" borderId="16" xfId="1" applyFont="1" applyBorder="1" applyAlignment="1">
      <alignment horizontal="justify" vertical="center" wrapText="1"/>
    </xf>
    <xf numFmtId="0" fontId="7" fillId="0" borderId="18" xfId="1" applyFont="1" applyBorder="1" applyAlignment="1">
      <alignment horizontal="justify" vertical="center" wrapText="1"/>
    </xf>
    <xf numFmtId="0" fontId="38" fillId="0" borderId="11" xfId="1" applyFont="1" applyBorder="1" applyAlignment="1">
      <alignment horizontal="left" vertical="center" wrapText="1"/>
    </xf>
    <xf numFmtId="0" fontId="38" fillId="0" borderId="3" xfId="1" applyFont="1" applyBorder="1" applyAlignment="1">
      <alignment horizontal="left" vertical="center" wrapText="1"/>
    </xf>
    <xf numFmtId="0" fontId="38" fillId="0" borderId="4" xfId="1" applyFont="1" applyBorder="1" applyAlignment="1">
      <alignment horizontal="left" vertical="center" wrapText="1"/>
    </xf>
    <xf numFmtId="0" fontId="38" fillId="0" borderId="16" xfId="1" applyFont="1" applyBorder="1" applyAlignment="1">
      <alignment horizontal="justify" vertical="center" wrapText="1"/>
    </xf>
    <xf numFmtId="0" fontId="38" fillId="0" borderId="18" xfId="1" applyFont="1" applyBorder="1" applyAlignment="1">
      <alignment horizontal="justify" vertical="center" wrapText="1"/>
    </xf>
    <xf numFmtId="0" fontId="5" fillId="5" borderId="2" xfId="1" applyFont="1" applyFill="1" applyBorder="1" applyAlignment="1">
      <alignment horizontal="left" vertical="center" wrapText="1"/>
    </xf>
    <xf numFmtId="0" fontId="5" fillId="5"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6" borderId="59" xfId="1" applyFont="1" applyFill="1" applyBorder="1" applyAlignment="1">
      <alignment horizontal="center" vertical="center" wrapText="1"/>
    </xf>
    <xf numFmtId="0" fontId="65" fillId="6" borderId="16" xfId="1" applyFont="1" applyFill="1" applyBorder="1" applyAlignment="1">
      <alignment horizontal="center" vertical="center" wrapText="1"/>
    </xf>
    <xf numFmtId="0" fontId="65" fillId="6" borderId="59" xfId="1" applyFont="1" applyFill="1" applyBorder="1" applyAlignment="1">
      <alignment horizontal="center" vertical="center" wrapText="1"/>
    </xf>
    <xf numFmtId="0" fontId="7" fillId="6" borderId="39" xfId="1" applyFont="1" applyFill="1" applyBorder="1" applyAlignment="1">
      <alignment horizontal="justify" vertical="center" wrapText="1"/>
    </xf>
    <xf numFmtId="0" fontId="7" fillId="6" borderId="58" xfId="1" applyFont="1" applyFill="1" applyBorder="1" applyAlignment="1">
      <alignment horizontal="justify" vertical="center" wrapText="1"/>
    </xf>
    <xf numFmtId="0" fontId="9" fillId="0" borderId="1" xfId="1" applyFont="1" applyBorder="1" applyAlignment="1">
      <alignment horizontal="left" vertical="center" wrapText="1"/>
    </xf>
    <xf numFmtId="0" fontId="9" fillId="4" borderId="1" xfId="1" applyFont="1" applyFill="1" applyBorder="1" applyAlignment="1">
      <alignment horizontal="center" vertical="center" wrapText="1"/>
    </xf>
    <xf numFmtId="0" fontId="36" fillId="0" borderId="0" xfId="1" applyFont="1" applyAlignment="1">
      <alignment horizontal="center" vertical="center"/>
    </xf>
    <xf numFmtId="0" fontId="36" fillId="6" borderId="1" xfId="1" applyFont="1" applyFill="1" applyBorder="1" applyAlignment="1">
      <alignment horizontal="justify" vertical="center" wrapText="1"/>
    </xf>
    <xf numFmtId="0" fontId="68" fillId="4" borderId="8" xfId="1" applyFont="1" applyFill="1" applyBorder="1" applyAlignment="1">
      <alignment horizontal="center" vertical="center" wrapText="1"/>
    </xf>
    <xf numFmtId="0" fontId="68" fillId="4" borderId="9" xfId="1" applyFont="1" applyFill="1" applyBorder="1" applyAlignment="1">
      <alignment horizontal="center" vertical="center" wrapText="1"/>
    </xf>
    <xf numFmtId="0" fontId="63" fillId="5" borderId="4" xfId="1" applyFont="1" applyFill="1" applyBorder="1" applyAlignment="1">
      <alignment horizontal="center" vertical="center" wrapText="1"/>
    </xf>
    <xf numFmtId="0" fontId="63" fillId="5" borderId="5" xfId="1" applyFont="1" applyFill="1" applyBorder="1" applyAlignment="1">
      <alignment horizontal="center" vertical="center" wrapText="1"/>
    </xf>
    <xf numFmtId="0" fontId="63" fillId="5" borderId="6" xfId="1" applyFont="1" applyFill="1" applyBorder="1" applyAlignment="1">
      <alignment horizontal="center" vertical="center" wrapText="1"/>
    </xf>
    <xf numFmtId="0" fontId="63" fillId="5" borderId="7" xfId="1" applyFont="1" applyFill="1" applyBorder="1" applyAlignment="1">
      <alignment horizontal="center" vertical="center" wrapText="1"/>
    </xf>
    <xf numFmtId="0" fontId="68" fillId="4" borderId="4" xfId="1" applyFont="1" applyFill="1" applyBorder="1" applyAlignment="1">
      <alignment horizontal="center" vertical="center" wrapText="1"/>
    </xf>
    <xf numFmtId="0" fontId="36" fillId="0" borderId="0" xfId="1" applyFont="1" applyAlignment="1">
      <alignment horizontal="center"/>
    </xf>
    <xf numFmtId="0" fontId="63" fillId="0" borderId="1" xfId="1" applyFont="1" applyBorder="1" applyAlignment="1">
      <alignment horizontal="left" vertical="center" wrapText="1"/>
    </xf>
    <xf numFmtId="0" fontId="63" fillId="4" borderId="1" xfId="1" applyFont="1" applyFill="1" applyBorder="1" applyAlignment="1">
      <alignment horizontal="center" vertical="center" wrapText="1"/>
    </xf>
    <xf numFmtId="0" fontId="63" fillId="5" borderId="2" xfId="1" applyFont="1" applyFill="1" applyBorder="1" applyAlignment="1">
      <alignment horizontal="center" vertical="center" wrapText="1"/>
    </xf>
    <xf numFmtId="0" fontId="63" fillId="5" borderId="10" xfId="1" applyFont="1" applyFill="1" applyBorder="1" applyAlignment="1">
      <alignment horizontal="center" vertical="center" wrapText="1"/>
    </xf>
    <xf numFmtId="0" fontId="63" fillId="5" borderId="3" xfId="1" applyFont="1" applyFill="1" applyBorder="1" applyAlignment="1">
      <alignment horizontal="center" vertical="center" wrapText="1"/>
    </xf>
    <xf numFmtId="0" fontId="63" fillId="5" borderId="11" xfId="1" applyFont="1" applyFill="1" applyBorder="1" applyAlignment="1">
      <alignment horizontal="center" vertical="center" wrapText="1"/>
    </xf>
    <xf numFmtId="0" fontId="63" fillId="5" borderId="3" xfId="1" applyFont="1" applyFill="1" applyBorder="1" applyAlignment="1">
      <alignment horizontal="left" vertical="center" wrapText="1"/>
    </xf>
    <xf numFmtId="0" fontId="63" fillId="5" borderId="11" xfId="1" applyFont="1" applyFill="1" applyBorder="1" applyAlignment="1">
      <alignment horizontal="left" vertical="center" wrapText="1"/>
    </xf>
    <xf numFmtId="0" fontId="2" fillId="0" borderId="60" xfId="1" applyFont="1" applyBorder="1" applyAlignment="1">
      <alignment horizontal="right" wrapText="1"/>
    </xf>
    <xf numFmtId="0" fontId="7" fillId="0" borderId="15" xfId="1" applyFont="1" applyBorder="1" applyAlignment="1">
      <alignment horizontal="left" vertical="center" wrapText="1"/>
    </xf>
    <xf numFmtId="0" fontId="5" fillId="0" borderId="0" xfId="1" applyFont="1" applyAlignment="1">
      <alignment horizontal="center" vertical="center" wrapText="1"/>
    </xf>
    <xf numFmtId="0" fontId="7" fillId="2" borderId="1" xfId="1" applyFont="1" applyFill="1" applyBorder="1" applyAlignment="1">
      <alignment horizontal="justify" vertical="center" wrapText="1"/>
    </xf>
    <xf numFmtId="0" fontId="7" fillId="2" borderId="16" xfId="1" applyFont="1" applyFill="1" applyBorder="1" applyAlignment="1">
      <alignment horizontal="justify" vertical="center" wrapText="1"/>
    </xf>
    <xf numFmtId="0" fontId="7" fillId="2" borderId="18" xfId="1" applyFont="1" applyFill="1" applyBorder="1" applyAlignment="1">
      <alignment horizontal="justify" vertical="center" wrapText="1"/>
    </xf>
    <xf numFmtId="0" fontId="7" fillId="2" borderId="1" xfId="1" applyFont="1" applyFill="1" applyBorder="1" applyAlignment="1">
      <alignment horizontal="center" vertical="center" wrapText="1"/>
    </xf>
    <xf numFmtId="0" fontId="7" fillId="0" borderId="4" xfId="1" applyFont="1" applyBorder="1" applyAlignment="1">
      <alignment vertical="center" wrapText="1"/>
    </xf>
    <xf numFmtId="14" fontId="7" fillId="0" borderId="4" xfId="1" applyNumberFormat="1" applyFont="1" applyBorder="1" applyAlignment="1">
      <alignment horizontal="center" vertical="center"/>
    </xf>
    <xf numFmtId="14" fontId="7" fillId="0" borderId="4" xfId="1" applyNumberFormat="1" applyFont="1" applyBorder="1" applyAlignment="1">
      <alignment horizontal="center" vertical="center" wrapText="1"/>
    </xf>
    <xf numFmtId="0" fontId="2" fillId="0" borderId="60" xfId="1" applyFont="1" applyBorder="1" applyAlignment="1">
      <alignment horizont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1" fillId="5" borderId="4" xfId="1" applyFont="1" applyFill="1" applyBorder="1" applyAlignment="1">
      <alignment horizontal="center" vertical="center" wrapText="1"/>
    </xf>
    <xf numFmtId="0" fontId="2" fillId="0" borderId="1" xfId="1" applyFont="1" applyBorder="1" applyAlignment="1">
      <alignment horizontal="left" vertical="center" wrapText="1"/>
    </xf>
    <xf numFmtId="0" fontId="70" fillId="5" borderId="2" xfId="1" applyFont="1" applyFill="1" applyBorder="1" applyAlignment="1">
      <alignment horizontal="center" vertical="center" wrapText="1"/>
    </xf>
    <xf numFmtId="0" fontId="70" fillId="5" borderId="10" xfId="1" applyFont="1" applyFill="1" applyBorder="1" applyAlignment="1">
      <alignment horizontal="center" vertical="center" wrapText="1"/>
    </xf>
    <xf numFmtId="0" fontId="70" fillId="5" borderId="3" xfId="1" applyFont="1" applyFill="1" applyBorder="1" applyAlignment="1">
      <alignment horizontal="center" vertical="center" wrapText="1"/>
    </xf>
    <xf numFmtId="0" fontId="70" fillId="5" borderId="11" xfId="1" applyFont="1" applyFill="1" applyBorder="1" applyAlignment="1">
      <alignment horizontal="center" vertical="center" wrapText="1"/>
    </xf>
    <xf numFmtId="0" fontId="70" fillId="5" borderId="4" xfId="1" applyFont="1" applyFill="1" applyBorder="1" applyAlignment="1">
      <alignment horizontal="center" vertical="center" wrapText="1"/>
    </xf>
    <xf numFmtId="0" fontId="40" fillId="6" borderId="1" xfId="1" applyFont="1" applyFill="1" applyBorder="1" applyAlignment="1">
      <alignment horizontal="justify" vertical="center" wrapText="1"/>
    </xf>
    <xf numFmtId="0" fontId="74" fillId="0" borderId="15" xfId="1" applyFont="1" applyBorder="1" applyAlignment="1">
      <alignment horizontal="center" vertical="center" wrapText="1"/>
    </xf>
    <xf numFmtId="0" fontId="7" fillId="6" borderId="3" xfId="1" applyFont="1" applyFill="1" applyBorder="1" applyAlignment="1">
      <alignment horizontal="justify" vertical="center" wrapText="1"/>
    </xf>
    <xf numFmtId="0" fontId="7" fillId="6" borderId="22" xfId="1" applyFont="1" applyFill="1" applyBorder="1" applyAlignment="1">
      <alignment horizontal="justify" vertical="center" wrapText="1"/>
    </xf>
    <xf numFmtId="0" fontId="7" fillId="6" borderId="20" xfId="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4" borderId="1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63" fillId="5" borderId="11" xfId="0" applyFont="1" applyFill="1" applyBorder="1" applyAlignment="1">
      <alignment horizontal="center" vertical="center" wrapText="1"/>
    </xf>
    <xf numFmtId="0" fontId="63" fillId="5" borderId="3" xfId="0" applyFont="1" applyFill="1" applyBorder="1" applyAlignment="1">
      <alignment horizontal="center" vertical="center" wrapText="1"/>
    </xf>
    <xf numFmtId="0" fontId="68" fillId="4" borderId="12" xfId="0" applyFont="1" applyFill="1" applyBorder="1" applyAlignment="1">
      <alignment horizontal="center" vertical="center" wrapText="1"/>
    </xf>
    <xf numFmtId="0" fontId="68" fillId="4" borderId="13" xfId="0" applyFont="1" applyFill="1" applyBorder="1" applyAlignment="1">
      <alignment horizontal="center" vertical="center" wrapText="1"/>
    </xf>
    <xf numFmtId="0" fontId="68" fillId="4" borderId="5" xfId="0" applyFont="1" applyFill="1" applyBorder="1" applyAlignment="1">
      <alignment horizontal="center" vertical="center" wrapText="1"/>
    </xf>
    <xf numFmtId="0" fontId="68" fillId="4" borderId="6"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6" xfId="0" applyFont="1" applyFill="1" applyBorder="1" applyAlignment="1">
      <alignment horizontal="left" vertical="center" wrapText="1"/>
    </xf>
    <xf numFmtId="0" fontId="36" fillId="2" borderId="18" xfId="0" applyFont="1" applyFill="1" applyBorder="1" applyAlignment="1">
      <alignment horizontal="left" vertical="center" wrapText="1"/>
    </xf>
    <xf numFmtId="0" fontId="63" fillId="5" borderId="16" xfId="0" applyFont="1" applyFill="1" applyBorder="1" applyAlignment="1">
      <alignment horizontal="center" vertical="center" wrapText="1"/>
    </xf>
    <xf numFmtId="0" fontId="63" fillId="5" borderId="18" xfId="0" applyFont="1" applyFill="1" applyBorder="1" applyAlignment="1">
      <alignment horizontal="center" vertical="center" wrapText="1"/>
    </xf>
    <xf numFmtId="0" fontId="63" fillId="2" borderId="11"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3" xfId="0" applyFill="1" applyBorder="1" applyAlignment="1">
      <alignment horizontal="center" vertical="center" wrapText="1"/>
    </xf>
    <xf numFmtId="0" fontId="36"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36" fillId="2" borderId="1" xfId="0" applyFont="1" applyFill="1" applyBorder="1" applyAlignment="1">
      <alignment horizontal="justify" vertical="center" wrapText="1"/>
    </xf>
    <xf numFmtId="9" fontId="36" fillId="2" borderId="16" xfId="0" applyNumberFormat="1" applyFont="1" applyFill="1" applyBorder="1" applyAlignment="1">
      <alignment horizontal="left" vertical="center" wrapText="1"/>
    </xf>
    <xf numFmtId="9" fontId="36" fillId="2" borderId="18" xfId="0" applyNumberFormat="1" applyFont="1" applyFill="1" applyBorder="1" applyAlignment="1">
      <alignment horizontal="left" vertical="center" wrapText="1"/>
    </xf>
    <xf numFmtId="0" fontId="36" fillId="2" borderId="1" xfId="0" applyFont="1" applyFill="1" applyBorder="1" applyAlignment="1">
      <alignment horizontal="center" vertical="center" wrapText="1"/>
    </xf>
    <xf numFmtId="0" fontId="78" fillId="2" borderId="16" xfId="0" applyFont="1" applyFill="1" applyBorder="1" applyAlignment="1">
      <alignment horizontal="left" vertical="center" wrapText="1"/>
    </xf>
    <xf numFmtId="0" fontId="78" fillId="2" borderId="18" xfId="0" applyFont="1" applyFill="1" applyBorder="1" applyAlignment="1">
      <alignment horizontal="left" vertical="center" wrapText="1"/>
    </xf>
    <xf numFmtId="0" fontId="10" fillId="2" borderId="0" xfId="0" applyFont="1" applyFill="1" applyAlignment="1">
      <alignment horizontal="center" vertical="center"/>
    </xf>
    <xf numFmtId="0" fontId="36" fillId="18" borderId="11" xfId="0" applyFont="1" applyFill="1" applyBorder="1" applyAlignment="1">
      <alignment horizontal="center" vertical="center" wrapText="1"/>
    </xf>
    <xf numFmtId="0" fontId="36" fillId="18" borderId="4" xfId="0" applyFont="1" applyFill="1" applyBorder="1" applyAlignment="1">
      <alignment horizontal="center" vertical="center" wrapText="1"/>
    </xf>
    <xf numFmtId="0" fontId="36" fillId="18" borderId="3" xfId="0" applyFont="1" applyFill="1" applyBorder="1" applyAlignment="1">
      <alignment horizontal="center" vertical="center" wrapText="1"/>
    </xf>
  </cellXfs>
  <cellStyles count="9">
    <cellStyle name="Hipervínculo 2" xfId="5" xr:uid="{A7B1019E-4545-41A9-B537-FF89DEB09268}"/>
    <cellStyle name="Normal" xfId="0" builtinId="0"/>
    <cellStyle name="Normal 2" xfId="1" xr:uid="{CA16F117-1CDD-482F-951A-ABC9ED86FADF}"/>
    <cellStyle name="Normal 2 2" xfId="4" xr:uid="{EB56B927-16EC-4F40-96A8-E4624FA79F87}"/>
    <cellStyle name="Normal 3" xfId="6" xr:uid="{4F58CD81-A234-41D6-95A2-10D6ADBBD607}"/>
    <cellStyle name="Normal 3 2" xfId="7" xr:uid="{76B5B5BA-4D5F-4BA3-A6C0-1FD8C577AF84}"/>
    <cellStyle name="Porcentaje" xfId="8" builtinId="5"/>
    <cellStyle name="Porcentaje 2" xfId="2" xr:uid="{68965B5A-185C-40AF-B625-87AADF68FEAC}"/>
    <cellStyle name="Porcentaje 3" xfId="3" xr:uid="{AD57B95D-FE3C-4629-A568-6D2EFADB1A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4.jpg"/></Relationships>
</file>

<file path=xl/drawings/_rels/drawing1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562655</xdr:colOff>
      <xdr:row>9</xdr:row>
      <xdr:rowOff>119743</xdr:rowOff>
    </xdr:to>
    <xdr:pic>
      <xdr:nvPicPr>
        <xdr:cNvPr id="2" name="Imagen 1">
          <a:extLst>
            <a:ext uri="{FF2B5EF4-FFF2-40B4-BE49-F238E27FC236}">
              <a16:creationId xmlns:a16="http://schemas.microsoft.com/office/drawing/2014/main" id="{1D37F2E7-AB94-485C-AD18-4C0D890015F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44811" cy="1924050"/>
        </a:xfrm>
        <a:prstGeom prst="rect">
          <a:avLst/>
        </a:prstGeom>
      </xdr:spPr>
    </xdr:pic>
    <xdr:clientData/>
  </xdr:twoCellAnchor>
  <xdr:twoCellAnchor editAs="oneCell">
    <xdr:from>
      <xdr:col>0</xdr:col>
      <xdr:colOff>317046</xdr:colOff>
      <xdr:row>43</xdr:row>
      <xdr:rowOff>111578</xdr:rowOff>
    </xdr:from>
    <xdr:to>
      <xdr:col>4</xdr:col>
      <xdr:colOff>1377156</xdr:colOff>
      <xdr:row>58</xdr:row>
      <xdr:rowOff>135393</xdr:rowOff>
    </xdr:to>
    <xdr:pic>
      <xdr:nvPicPr>
        <xdr:cNvPr id="3" name="Imagen 2">
          <a:extLst>
            <a:ext uri="{FF2B5EF4-FFF2-40B4-BE49-F238E27FC236}">
              <a16:creationId xmlns:a16="http://schemas.microsoft.com/office/drawing/2014/main" id="{82AC9F00-1ACB-46DE-AD6F-96A436A39E0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9486678"/>
          <a:ext cx="10013610" cy="24526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ECB7C580-3E90-4C35-9DD8-5C1F030101C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29</xdr:row>
      <xdr:rowOff>111578</xdr:rowOff>
    </xdr:from>
    <xdr:to>
      <xdr:col>5</xdr:col>
      <xdr:colOff>452437</xdr:colOff>
      <xdr:row>44</xdr:row>
      <xdr:rowOff>135393</xdr:rowOff>
    </xdr:to>
    <xdr:pic>
      <xdr:nvPicPr>
        <xdr:cNvPr id="3" name="Imagen 2">
          <a:extLst>
            <a:ext uri="{FF2B5EF4-FFF2-40B4-BE49-F238E27FC236}">
              <a16:creationId xmlns:a16="http://schemas.microsoft.com/office/drawing/2014/main" id="{65987683-0F54-4B5A-AD0B-DA40ED9E84F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9409228"/>
          <a:ext cx="10012816" cy="24526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1645463</xdr:colOff>
      <xdr:row>9</xdr:row>
      <xdr:rowOff>119743</xdr:rowOff>
    </xdr:to>
    <xdr:pic>
      <xdr:nvPicPr>
        <xdr:cNvPr id="2" name="Imagen 1">
          <a:extLst>
            <a:ext uri="{FF2B5EF4-FFF2-40B4-BE49-F238E27FC236}">
              <a16:creationId xmlns:a16="http://schemas.microsoft.com/office/drawing/2014/main" id="{3FAA28A1-91EE-4BAE-BE06-8282A56045B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1294" cy="1924050"/>
        </a:xfrm>
        <a:prstGeom prst="rect">
          <a:avLst/>
        </a:prstGeom>
      </xdr:spPr>
    </xdr:pic>
    <xdr:clientData/>
  </xdr:twoCellAnchor>
  <xdr:twoCellAnchor editAs="oneCell">
    <xdr:from>
      <xdr:col>0</xdr:col>
      <xdr:colOff>317046</xdr:colOff>
      <xdr:row>37</xdr:row>
      <xdr:rowOff>111578</xdr:rowOff>
    </xdr:from>
    <xdr:to>
      <xdr:col>3</xdr:col>
      <xdr:colOff>270421</xdr:colOff>
      <xdr:row>52</xdr:row>
      <xdr:rowOff>135394</xdr:rowOff>
    </xdr:to>
    <xdr:pic>
      <xdr:nvPicPr>
        <xdr:cNvPr id="3" name="Imagen 2">
          <a:extLst>
            <a:ext uri="{FF2B5EF4-FFF2-40B4-BE49-F238E27FC236}">
              <a16:creationId xmlns:a16="http://schemas.microsoft.com/office/drawing/2014/main" id="{27F3285D-5756-4331-A2B8-44A490FD543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4096778"/>
          <a:ext cx="10021300" cy="24526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557212</xdr:colOff>
      <xdr:row>9</xdr:row>
      <xdr:rowOff>119743</xdr:rowOff>
    </xdr:to>
    <xdr:pic>
      <xdr:nvPicPr>
        <xdr:cNvPr id="2" name="Imagen 1">
          <a:extLst>
            <a:ext uri="{FF2B5EF4-FFF2-40B4-BE49-F238E27FC236}">
              <a16:creationId xmlns:a16="http://schemas.microsoft.com/office/drawing/2014/main" id="{1C8CE94A-86A7-42AC-BA0B-26D417060C2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7468" cy="1924050"/>
        </a:xfrm>
        <a:prstGeom prst="rect">
          <a:avLst/>
        </a:prstGeom>
      </xdr:spPr>
    </xdr:pic>
    <xdr:clientData/>
  </xdr:twoCellAnchor>
  <xdr:twoCellAnchor editAs="oneCell">
    <xdr:from>
      <xdr:col>0</xdr:col>
      <xdr:colOff>87924</xdr:colOff>
      <xdr:row>33</xdr:row>
      <xdr:rowOff>23655</xdr:rowOff>
    </xdr:from>
    <xdr:to>
      <xdr:col>4</xdr:col>
      <xdr:colOff>709771</xdr:colOff>
      <xdr:row>48</xdr:row>
      <xdr:rowOff>55560</xdr:rowOff>
    </xdr:to>
    <xdr:pic>
      <xdr:nvPicPr>
        <xdr:cNvPr id="3" name="Imagen 2">
          <a:extLst>
            <a:ext uri="{FF2B5EF4-FFF2-40B4-BE49-F238E27FC236}">
              <a16:creationId xmlns:a16="http://schemas.microsoft.com/office/drawing/2014/main" id="{1FD92DD1-E67A-4654-A735-91D07E780E9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87924" y="36555693"/>
          <a:ext cx="13575847" cy="24497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317727</xdr:colOff>
      <xdr:row>9</xdr:row>
      <xdr:rowOff>119743</xdr:rowOff>
    </xdr:to>
    <xdr:pic>
      <xdr:nvPicPr>
        <xdr:cNvPr id="2" name="Imagen 1">
          <a:extLst>
            <a:ext uri="{FF2B5EF4-FFF2-40B4-BE49-F238E27FC236}">
              <a16:creationId xmlns:a16="http://schemas.microsoft.com/office/drawing/2014/main" id="{E0F4D6A0-3318-4975-84A8-1C83C680C77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7058" cy="1924050"/>
        </a:xfrm>
        <a:prstGeom prst="rect">
          <a:avLst/>
        </a:prstGeom>
      </xdr:spPr>
    </xdr:pic>
    <xdr:clientData/>
  </xdr:twoCellAnchor>
  <xdr:twoCellAnchor editAs="oneCell">
    <xdr:from>
      <xdr:col>0</xdr:col>
      <xdr:colOff>317046</xdr:colOff>
      <xdr:row>35</xdr:row>
      <xdr:rowOff>111578</xdr:rowOff>
    </xdr:from>
    <xdr:to>
      <xdr:col>5</xdr:col>
      <xdr:colOff>452437</xdr:colOff>
      <xdr:row>50</xdr:row>
      <xdr:rowOff>135393</xdr:rowOff>
    </xdr:to>
    <xdr:pic>
      <xdr:nvPicPr>
        <xdr:cNvPr id="3" name="Imagen 2">
          <a:extLst>
            <a:ext uri="{FF2B5EF4-FFF2-40B4-BE49-F238E27FC236}">
              <a16:creationId xmlns:a16="http://schemas.microsoft.com/office/drawing/2014/main" id="{8BD3F039-0C6D-4954-AF16-7D6E38C4B13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2010803"/>
          <a:ext cx="10012816" cy="24526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314325</xdr:colOff>
      <xdr:row>47</xdr:row>
      <xdr:rowOff>104775</xdr:rowOff>
    </xdr:from>
    <xdr:ext cx="10010775" cy="2447925"/>
    <xdr:pic>
      <xdr:nvPicPr>
        <xdr:cNvPr id="3" name="image1.jpg">
          <a:extLst>
            <a:ext uri="{FF2B5EF4-FFF2-40B4-BE49-F238E27FC236}">
              <a16:creationId xmlns:a16="http://schemas.microsoft.com/office/drawing/2014/main" id="{A864886B-69AF-4C6C-A5A6-2F63EBC0D8C7}"/>
            </a:ext>
          </a:extLst>
        </xdr:cNvPr>
        <xdr:cNvPicPr preferRelativeResize="0"/>
      </xdr:nvPicPr>
      <xdr:blipFill>
        <a:blip xmlns:r="http://schemas.openxmlformats.org/officeDocument/2006/relationships" r:embed="rId1" cstate="print"/>
        <a:stretch>
          <a:fillRect/>
        </a:stretch>
      </xdr:blipFill>
      <xdr:spPr>
        <a:xfrm>
          <a:off x="314325" y="52035075"/>
          <a:ext cx="10010775" cy="2447925"/>
        </a:xfrm>
        <a:prstGeom prst="rect">
          <a:avLst/>
        </a:prstGeom>
        <a:noFill/>
      </xdr:spPr>
    </xdr:pic>
    <xdr:clientData fLocksWithSheet="0"/>
  </xdr:oneCellAnchor>
  <xdr:twoCellAnchor editAs="oneCell">
    <xdr:from>
      <xdr:col>0</xdr:col>
      <xdr:colOff>176894</xdr:colOff>
      <xdr:row>0</xdr:row>
      <xdr:rowOff>24493</xdr:rowOff>
    </xdr:from>
    <xdr:to>
      <xdr:col>9</xdr:col>
      <xdr:colOff>671511</xdr:colOff>
      <xdr:row>6</xdr:row>
      <xdr:rowOff>81643</xdr:rowOff>
    </xdr:to>
    <xdr:pic>
      <xdr:nvPicPr>
        <xdr:cNvPr id="4" name="Imagen 3">
          <a:extLst>
            <a:ext uri="{FF2B5EF4-FFF2-40B4-BE49-F238E27FC236}">
              <a16:creationId xmlns:a16="http://schemas.microsoft.com/office/drawing/2014/main" id="{82F0F5F1-A0E6-463A-8679-B64C29256B28}"/>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176894" y="24493"/>
          <a:ext cx="15654336" cy="12001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317046</xdr:colOff>
      <xdr:row>32</xdr:row>
      <xdr:rowOff>111578</xdr:rowOff>
    </xdr:from>
    <xdr:to>
      <xdr:col>3</xdr:col>
      <xdr:colOff>1073419</xdr:colOff>
      <xdr:row>47</xdr:row>
      <xdr:rowOff>135392</xdr:rowOff>
    </xdr:to>
    <xdr:pic>
      <xdr:nvPicPr>
        <xdr:cNvPr id="3" name="Imagen 2">
          <a:extLst>
            <a:ext uri="{FF2B5EF4-FFF2-40B4-BE49-F238E27FC236}">
              <a16:creationId xmlns:a16="http://schemas.microsoft.com/office/drawing/2014/main" id="{E87A5664-4786-491C-BD08-58F8E762DD2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34" r="5652" b="6250"/>
        <a:stretch/>
      </xdr:blipFill>
      <xdr:spPr>
        <a:xfrm>
          <a:off x="317046" y="22419128"/>
          <a:ext cx="10052773" cy="2452689"/>
        </a:xfrm>
        <a:prstGeom prst="rect">
          <a:avLst/>
        </a:prstGeom>
      </xdr:spPr>
    </xdr:pic>
    <xdr:clientData/>
  </xdr:twoCellAnchor>
  <xdr:twoCellAnchor editAs="oneCell">
    <xdr:from>
      <xdr:col>0</xdr:col>
      <xdr:colOff>176894</xdr:colOff>
      <xdr:row>0</xdr:row>
      <xdr:rowOff>24493</xdr:rowOff>
    </xdr:from>
    <xdr:to>
      <xdr:col>5</xdr:col>
      <xdr:colOff>3010580</xdr:colOff>
      <xdr:row>5</xdr:row>
      <xdr:rowOff>43543</xdr:rowOff>
    </xdr:to>
    <xdr:pic>
      <xdr:nvPicPr>
        <xdr:cNvPr id="4" name="Imagen 3">
          <a:extLst>
            <a:ext uri="{FF2B5EF4-FFF2-40B4-BE49-F238E27FC236}">
              <a16:creationId xmlns:a16="http://schemas.microsoft.com/office/drawing/2014/main" id="{E3C5A694-D6BE-4E45-870A-C2C6F8DB7CD1}"/>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176894" y="1529443"/>
          <a:ext cx="15654336" cy="8286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810305</xdr:colOff>
      <xdr:row>13</xdr:row>
      <xdr:rowOff>103910</xdr:rowOff>
    </xdr:to>
    <xdr:pic>
      <xdr:nvPicPr>
        <xdr:cNvPr id="2" name="Imagen 1">
          <a:extLst>
            <a:ext uri="{FF2B5EF4-FFF2-40B4-BE49-F238E27FC236}">
              <a16:creationId xmlns:a16="http://schemas.microsoft.com/office/drawing/2014/main" id="{B8C2D849-73CE-4F12-AEAB-305804A7C79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3386" cy="1584367"/>
        </a:xfrm>
        <a:prstGeom prst="rect">
          <a:avLst/>
        </a:prstGeom>
      </xdr:spPr>
    </xdr:pic>
    <xdr:clientData/>
  </xdr:twoCellAnchor>
  <xdr:twoCellAnchor editAs="oneCell">
    <xdr:from>
      <xdr:col>0</xdr:col>
      <xdr:colOff>317046</xdr:colOff>
      <xdr:row>61</xdr:row>
      <xdr:rowOff>111578</xdr:rowOff>
    </xdr:from>
    <xdr:to>
      <xdr:col>4</xdr:col>
      <xdr:colOff>642937</xdr:colOff>
      <xdr:row>76</xdr:row>
      <xdr:rowOff>135395</xdr:rowOff>
    </xdr:to>
    <xdr:pic>
      <xdr:nvPicPr>
        <xdr:cNvPr id="3" name="Imagen 2">
          <a:extLst>
            <a:ext uri="{FF2B5EF4-FFF2-40B4-BE49-F238E27FC236}">
              <a16:creationId xmlns:a16="http://schemas.microsoft.com/office/drawing/2014/main" id="{D12D599F-81FD-47CE-833F-A1CA43C008DF}"/>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83912528"/>
          <a:ext cx="10031866" cy="2452692"/>
        </a:xfrm>
        <a:prstGeom prst="rect">
          <a:avLst/>
        </a:prstGeom>
      </xdr:spPr>
    </xdr:pic>
    <xdr:clientData/>
  </xdr:twoCellAnchor>
  <xdr:twoCellAnchor editAs="oneCell">
    <xdr:from>
      <xdr:col>0</xdr:col>
      <xdr:colOff>176894</xdr:colOff>
      <xdr:row>13</xdr:row>
      <xdr:rowOff>24493</xdr:rowOff>
    </xdr:from>
    <xdr:to>
      <xdr:col>6</xdr:col>
      <xdr:colOff>791255</xdr:colOff>
      <xdr:row>15</xdr:row>
      <xdr:rowOff>157843</xdr:rowOff>
    </xdr:to>
    <xdr:pic>
      <xdr:nvPicPr>
        <xdr:cNvPr id="4" name="Imagen 3">
          <a:extLst>
            <a:ext uri="{FF2B5EF4-FFF2-40B4-BE49-F238E27FC236}">
              <a16:creationId xmlns:a16="http://schemas.microsoft.com/office/drawing/2014/main" id="{75B973C9-D4CC-4F18-99DD-4817D6B3D14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220AF79F-3276-4747-A837-0965861B398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33</xdr:row>
      <xdr:rowOff>111578</xdr:rowOff>
    </xdr:from>
    <xdr:to>
      <xdr:col>5</xdr:col>
      <xdr:colOff>452437</xdr:colOff>
      <xdr:row>48</xdr:row>
      <xdr:rowOff>135393</xdr:rowOff>
    </xdr:to>
    <xdr:pic>
      <xdr:nvPicPr>
        <xdr:cNvPr id="3" name="Imagen 2">
          <a:extLst>
            <a:ext uri="{FF2B5EF4-FFF2-40B4-BE49-F238E27FC236}">
              <a16:creationId xmlns:a16="http://schemas.microsoft.com/office/drawing/2014/main" id="{670B4D6E-6BDD-483D-9930-F2B6D43C508F}"/>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9087878"/>
          <a:ext cx="10012816" cy="24526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299357</xdr:colOff>
      <xdr:row>0</xdr:row>
      <xdr:rowOff>13607</xdr:rowOff>
    </xdr:from>
    <xdr:to>
      <xdr:col>4</xdr:col>
      <xdr:colOff>707571</xdr:colOff>
      <xdr:row>5</xdr:row>
      <xdr:rowOff>108858</xdr:rowOff>
    </xdr:to>
    <xdr:pic>
      <xdr:nvPicPr>
        <xdr:cNvPr id="2" name="Imagen 1">
          <a:extLst>
            <a:ext uri="{FF2B5EF4-FFF2-40B4-BE49-F238E27FC236}">
              <a16:creationId xmlns:a16="http://schemas.microsoft.com/office/drawing/2014/main" id="{1C1F4432-F38C-4352-AB8E-840B38231C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572" b="31510"/>
        <a:stretch/>
      </xdr:blipFill>
      <xdr:spPr>
        <a:xfrm>
          <a:off x="299357" y="13607"/>
          <a:ext cx="10657114" cy="1276351"/>
        </a:xfrm>
        <a:prstGeom prst="rect">
          <a:avLst/>
        </a:prstGeom>
      </xdr:spPr>
    </xdr:pic>
    <xdr:clientData/>
  </xdr:twoCellAnchor>
  <xdr:twoCellAnchor editAs="oneCell">
    <xdr:from>
      <xdr:col>0</xdr:col>
      <xdr:colOff>1279070</xdr:colOff>
      <xdr:row>45</xdr:row>
      <xdr:rowOff>108857</xdr:rowOff>
    </xdr:from>
    <xdr:to>
      <xdr:col>7</xdr:col>
      <xdr:colOff>394607</xdr:colOff>
      <xdr:row>54</xdr:row>
      <xdr:rowOff>1360</xdr:rowOff>
    </xdr:to>
    <xdr:pic>
      <xdr:nvPicPr>
        <xdr:cNvPr id="3" name="Imagen 2">
          <a:extLst>
            <a:ext uri="{FF2B5EF4-FFF2-40B4-BE49-F238E27FC236}">
              <a16:creationId xmlns:a16="http://schemas.microsoft.com/office/drawing/2014/main" id="{9B7AB9FB-80F8-4AC2-A4A6-75A354C204D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5897"/>
        <a:stretch/>
      </xdr:blipFill>
      <xdr:spPr bwMode="auto">
        <a:xfrm>
          <a:off x="1279070" y="36437207"/>
          <a:ext cx="12383862" cy="134982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116158</xdr:rowOff>
    </xdr:from>
    <xdr:to>
      <xdr:col>7</xdr:col>
      <xdr:colOff>915080</xdr:colOff>
      <xdr:row>11</xdr:row>
      <xdr:rowOff>325243</xdr:rowOff>
    </xdr:to>
    <xdr:pic>
      <xdr:nvPicPr>
        <xdr:cNvPr id="4" name="Imagen 3">
          <a:extLst>
            <a:ext uri="{FF2B5EF4-FFF2-40B4-BE49-F238E27FC236}">
              <a16:creationId xmlns:a16="http://schemas.microsoft.com/office/drawing/2014/main" id="{9F238765-38EE-4988-A635-7A9460EED51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0" y="116158"/>
          <a:ext cx="15841452" cy="2207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657905</xdr:colOff>
      <xdr:row>8</xdr:row>
      <xdr:rowOff>119743</xdr:rowOff>
    </xdr:to>
    <xdr:pic>
      <xdr:nvPicPr>
        <xdr:cNvPr id="3" name="Imagen 2">
          <a:extLst>
            <a:ext uri="{FF2B5EF4-FFF2-40B4-BE49-F238E27FC236}">
              <a16:creationId xmlns:a16="http://schemas.microsoft.com/office/drawing/2014/main" id="{911DE19C-46C5-4357-A2A6-FBD4FBD8494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480332</xdr:colOff>
      <xdr:row>39</xdr:row>
      <xdr:rowOff>57150</xdr:rowOff>
    </xdr:from>
    <xdr:to>
      <xdr:col>5</xdr:col>
      <xdr:colOff>425223</xdr:colOff>
      <xdr:row>51</xdr:row>
      <xdr:rowOff>176215</xdr:rowOff>
    </xdr:to>
    <xdr:pic>
      <xdr:nvPicPr>
        <xdr:cNvPr id="4" name="Imagen 3">
          <a:extLst>
            <a:ext uri="{FF2B5EF4-FFF2-40B4-BE49-F238E27FC236}">
              <a16:creationId xmlns:a16="http://schemas.microsoft.com/office/drawing/2014/main" id="{E2DFD789-F311-4878-A341-D1EB062EDDC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480332" y="24707850"/>
          <a:ext cx="10012816" cy="245269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38877</xdr:colOff>
      <xdr:row>50</xdr:row>
      <xdr:rowOff>10886</xdr:rowOff>
    </xdr:from>
    <xdr:to>
      <xdr:col>4</xdr:col>
      <xdr:colOff>1155287</xdr:colOff>
      <xdr:row>62</xdr:row>
      <xdr:rowOff>157841</xdr:rowOff>
    </xdr:to>
    <xdr:pic>
      <xdr:nvPicPr>
        <xdr:cNvPr id="2" name="Imagen 1">
          <a:extLst>
            <a:ext uri="{FF2B5EF4-FFF2-40B4-BE49-F238E27FC236}">
              <a16:creationId xmlns:a16="http://schemas.microsoft.com/office/drawing/2014/main" id="{EA40EF4C-AD46-493A-AFDA-2EE1D67DEB13}"/>
            </a:ext>
          </a:extLst>
        </xdr:cNvPr>
        <xdr:cNvPicPr/>
      </xdr:nvPicPr>
      <xdr:blipFill rotWithShape="1">
        <a:blip xmlns:r="http://schemas.openxmlformats.org/officeDocument/2006/relationships" r:embed="rId1">
          <a:alphaModFix amt="45000"/>
          <a:extLst>
            <a:ext uri="{28A0092B-C50C-407E-A947-70E740481C1C}">
              <a14:useLocalDpi xmlns:a14="http://schemas.microsoft.com/office/drawing/2010/main" val="0"/>
            </a:ext>
          </a:extLst>
        </a:blip>
        <a:srcRect t="4934" r="5652" b="6250"/>
        <a:stretch/>
      </xdr:blipFill>
      <xdr:spPr>
        <a:xfrm>
          <a:off x="38877" y="37644161"/>
          <a:ext cx="11060510" cy="1899555"/>
        </a:xfrm>
        <a:prstGeom prst="rect">
          <a:avLst/>
        </a:prstGeom>
      </xdr:spPr>
    </xdr:pic>
    <xdr:clientData/>
  </xdr:twoCellAnchor>
  <xdr:twoCellAnchor editAs="oneCell">
    <xdr:from>
      <xdr:col>0</xdr:col>
      <xdr:colOff>176894</xdr:colOff>
      <xdr:row>0</xdr:row>
      <xdr:rowOff>24493</xdr:rowOff>
    </xdr:from>
    <xdr:to>
      <xdr:col>6</xdr:col>
      <xdr:colOff>1090541</xdr:colOff>
      <xdr:row>8</xdr:row>
      <xdr:rowOff>157843</xdr:rowOff>
    </xdr:to>
    <xdr:pic>
      <xdr:nvPicPr>
        <xdr:cNvPr id="3" name="Imagen 2">
          <a:extLst>
            <a:ext uri="{FF2B5EF4-FFF2-40B4-BE49-F238E27FC236}">
              <a16:creationId xmlns:a16="http://schemas.microsoft.com/office/drawing/2014/main" id="{DEDE7B6E-B963-4584-A634-387EDD1F08B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176894" y="24493"/>
          <a:ext cx="15648822" cy="1924050"/>
        </a:xfrm>
        <a:prstGeom prst="rect">
          <a:avLst/>
        </a:prstGeom>
      </xdr:spPr>
    </xdr:pic>
    <xdr:clientData/>
  </xdr:twoCellAnchor>
  <xdr:twoCellAnchor editAs="oneCell">
    <xdr:from>
      <xdr:col>0</xdr:col>
      <xdr:colOff>176894</xdr:colOff>
      <xdr:row>13</xdr:row>
      <xdr:rowOff>24492</xdr:rowOff>
    </xdr:from>
    <xdr:to>
      <xdr:col>6</xdr:col>
      <xdr:colOff>1124630</xdr:colOff>
      <xdr:row>22</xdr:row>
      <xdr:rowOff>95249</xdr:rowOff>
    </xdr:to>
    <xdr:pic>
      <xdr:nvPicPr>
        <xdr:cNvPr id="4" name="Imagen 3">
          <a:extLst>
            <a:ext uri="{FF2B5EF4-FFF2-40B4-BE49-F238E27FC236}">
              <a16:creationId xmlns:a16="http://schemas.microsoft.com/office/drawing/2014/main" id="{4BD6D845-A463-400F-92DB-2647926C7DCF}"/>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176894" y="3548742"/>
          <a:ext cx="15711486" cy="197575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753155</xdr:colOff>
      <xdr:row>9</xdr:row>
      <xdr:rowOff>119743</xdr:rowOff>
    </xdr:to>
    <xdr:pic>
      <xdr:nvPicPr>
        <xdr:cNvPr id="2" name="Imagen 1">
          <a:extLst>
            <a:ext uri="{FF2B5EF4-FFF2-40B4-BE49-F238E27FC236}">
              <a16:creationId xmlns:a16="http://schemas.microsoft.com/office/drawing/2014/main" id="{54B1F17A-2995-4FDD-9A5F-99CB7A5720C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40</xdr:row>
      <xdr:rowOff>111578</xdr:rowOff>
    </xdr:from>
    <xdr:to>
      <xdr:col>5</xdr:col>
      <xdr:colOff>452437</xdr:colOff>
      <xdr:row>55</xdr:row>
      <xdr:rowOff>135393</xdr:rowOff>
    </xdr:to>
    <xdr:pic>
      <xdr:nvPicPr>
        <xdr:cNvPr id="3" name="Imagen 2">
          <a:extLst>
            <a:ext uri="{FF2B5EF4-FFF2-40B4-BE49-F238E27FC236}">
              <a16:creationId xmlns:a16="http://schemas.microsoft.com/office/drawing/2014/main" id="{2D60BD13-0739-480F-9B38-53C29F67A9DB}"/>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6237403"/>
          <a:ext cx="10012816" cy="2452690"/>
        </a:xfrm>
        <a:prstGeom prst="rect">
          <a:avLst/>
        </a:prstGeom>
      </xdr:spPr>
    </xdr:pic>
    <xdr:clientData/>
  </xdr:twoCellAnchor>
  <xdr:twoCellAnchor editAs="oneCell">
    <xdr:from>
      <xdr:col>0</xdr:col>
      <xdr:colOff>176894</xdr:colOff>
      <xdr:row>13</xdr:row>
      <xdr:rowOff>24493</xdr:rowOff>
    </xdr:from>
    <xdr:to>
      <xdr:col>8</xdr:col>
      <xdr:colOff>781730</xdr:colOff>
      <xdr:row>17</xdr:row>
      <xdr:rowOff>5443</xdr:rowOff>
    </xdr:to>
    <xdr:pic>
      <xdr:nvPicPr>
        <xdr:cNvPr id="4" name="Imagen 3">
          <a:extLst>
            <a:ext uri="{FF2B5EF4-FFF2-40B4-BE49-F238E27FC236}">
              <a16:creationId xmlns:a16="http://schemas.microsoft.com/office/drawing/2014/main" id="{B0D414B0-AD34-42B9-9A82-2ACED783B9E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82911" cy="19240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676955</xdr:colOff>
      <xdr:row>9</xdr:row>
      <xdr:rowOff>119743</xdr:rowOff>
    </xdr:to>
    <xdr:pic>
      <xdr:nvPicPr>
        <xdr:cNvPr id="2" name="Imagen 1">
          <a:extLst>
            <a:ext uri="{FF2B5EF4-FFF2-40B4-BE49-F238E27FC236}">
              <a16:creationId xmlns:a16="http://schemas.microsoft.com/office/drawing/2014/main" id="{524B64ED-552C-49FD-9D5C-EC63983B1A1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82911" cy="1924050"/>
        </a:xfrm>
        <a:prstGeom prst="rect">
          <a:avLst/>
        </a:prstGeom>
      </xdr:spPr>
    </xdr:pic>
    <xdr:clientData/>
  </xdr:twoCellAnchor>
  <xdr:twoCellAnchor editAs="oneCell">
    <xdr:from>
      <xdr:col>0</xdr:col>
      <xdr:colOff>276225</xdr:colOff>
      <xdr:row>31</xdr:row>
      <xdr:rowOff>111578</xdr:rowOff>
    </xdr:from>
    <xdr:to>
      <xdr:col>4</xdr:col>
      <xdr:colOff>340858</xdr:colOff>
      <xdr:row>46</xdr:row>
      <xdr:rowOff>135393</xdr:rowOff>
    </xdr:to>
    <xdr:pic>
      <xdr:nvPicPr>
        <xdr:cNvPr id="3" name="Imagen 2">
          <a:extLst>
            <a:ext uri="{FF2B5EF4-FFF2-40B4-BE49-F238E27FC236}">
              <a16:creationId xmlns:a16="http://schemas.microsoft.com/office/drawing/2014/main" id="{47282B41-F0AC-45A8-9D22-51E044A332C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276225" y="35001653"/>
          <a:ext cx="10027783" cy="245269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103868</xdr:rowOff>
    </xdr:from>
    <xdr:to>
      <xdr:col>6</xdr:col>
      <xdr:colOff>395286</xdr:colOff>
      <xdr:row>10</xdr:row>
      <xdr:rowOff>40368</xdr:rowOff>
    </xdr:to>
    <xdr:pic>
      <xdr:nvPicPr>
        <xdr:cNvPr id="2" name="Imagen 1">
          <a:extLst>
            <a:ext uri="{FF2B5EF4-FFF2-40B4-BE49-F238E27FC236}">
              <a16:creationId xmlns:a16="http://schemas.microsoft.com/office/drawing/2014/main" id="{11FB5AC9-C565-4925-B13E-B61576204E1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0" y="103868"/>
          <a:ext cx="15663861" cy="1927225"/>
        </a:xfrm>
        <a:prstGeom prst="rect">
          <a:avLst/>
        </a:prstGeom>
      </xdr:spPr>
    </xdr:pic>
    <xdr:clientData/>
  </xdr:twoCellAnchor>
  <xdr:twoCellAnchor editAs="oneCell">
    <xdr:from>
      <xdr:col>0</xdr:col>
      <xdr:colOff>205921</xdr:colOff>
      <xdr:row>31</xdr:row>
      <xdr:rowOff>63953</xdr:rowOff>
    </xdr:from>
    <xdr:to>
      <xdr:col>3</xdr:col>
      <xdr:colOff>931862</xdr:colOff>
      <xdr:row>45</xdr:row>
      <xdr:rowOff>56018</xdr:rowOff>
    </xdr:to>
    <xdr:pic>
      <xdr:nvPicPr>
        <xdr:cNvPr id="3" name="Imagen 2">
          <a:extLst>
            <a:ext uri="{FF2B5EF4-FFF2-40B4-BE49-F238E27FC236}">
              <a16:creationId xmlns:a16="http://schemas.microsoft.com/office/drawing/2014/main" id="{2C885892-307F-48DB-AD61-3044A101579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205921" y="25733828"/>
          <a:ext cx="10012816" cy="243999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173515</xdr:colOff>
      <xdr:row>9</xdr:row>
      <xdr:rowOff>119743</xdr:rowOff>
    </xdr:to>
    <xdr:pic>
      <xdr:nvPicPr>
        <xdr:cNvPr id="2" name="Imagen 1">
          <a:extLst>
            <a:ext uri="{FF2B5EF4-FFF2-40B4-BE49-F238E27FC236}">
              <a16:creationId xmlns:a16="http://schemas.microsoft.com/office/drawing/2014/main" id="{577F129E-5B63-4AE2-A898-7CE50ED4E49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5721" cy="1924050"/>
        </a:xfrm>
        <a:prstGeom prst="rect">
          <a:avLst/>
        </a:prstGeom>
      </xdr:spPr>
    </xdr:pic>
    <xdr:clientData/>
  </xdr:twoCellAnchor>
  <xdr:twoCellAnchor editAs="oneCell">
    <xdr:from>
      <xdr:col>0</xdr:col>
      <xdr:colOff>317046</xdr:colOff>
      <xdr:row>32</xdr:row>
      <xdr:rowOff>111578</xdr:rowOff>
    </xdr:from>
    <xdr:to>
      <xdr:col>3</xdr:col>
      <xdr:colOff>252340</xdr:colOff>
      <xdr:row>47</xdr:row>
      <xdr:rowOff>135392</xdr:rowOff>
    </xdr:to>
    <xdr:pic>
      <xdr:nvPicPr>
        <xdr:cNvPr id="3" name="Imagen 2">
          <a:extLst>
            <a:ext uri="{FF2B5EF4-FFF2-40B4-BE49-F238E27FC236}">
              <a16:creationId xmlns:a16="http://schemas.microsoft.com/office/drawing/2014/main" id="{B2E67DFC-64C9-4D3C-912D-6E4CCA32604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8743728"/>
          <a:ext cx="10003219" cy="245268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249691</xdr:colOff>
      <xdr:row>9</xdr:row>
      <xdr:rowOff>119743</xdr:rowOff>
    </xdr:to>
    <xdr:pic>
      <xdr:nvPicPr>
        <xdr:cNvPr id="2" name="Imagen 1">
          <a:extLst>
            <a:ext uri="{FF2B5EF4-FFF2-40B4-BE49-F238E27FC236}">
              <a16:creationId xmlns:a16="http://schemas.microsoft.com/office/drawing/2014/main" id="{C1821A26-16D3-44EB-AF24-E5B51762E464}"/>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5697" cy="1924050"/>
        </a:xfrm>
        <a:prstGeom prst="rect">
          <a:avLst/>
        </a:prstGeom>
      </xdr:spPr>
    </xdr:pic>
    <xdr:clientData/>
  </xdr:twoCellAnchor>
  <xdr:twoCellAnchor editAs="oneCell">
    <xdr:from>
      <xdr:col>0</xdr:col>
      <xdr:colOff>317046</xdr:colOff>
      <xdr:row>30</xdr:row>
      <xdr:rowOff>111578</xdr:rowOff>
    </xdr:from>
    <xdr:to>
      <xdr:col>4</xdr:col>
      <xdr:colOff>1459366</xdr:colOff>
      <xdr:row>45</xdr:row>
      <xdr:rowOff>135392</xdr:rowOff>
    </xdr:to>
    <xdr:pic>
      <xdr:nvPicPr>
        <xdr:cNvPr id="3" name="Imagen 2">
          <a:extLst>
            <a:ext uri="{FF2B5EF4-FFF2-40B4-BE49-F238E27FC236}">
              <a16:creationId xmlns:a16="http://schemas.microsoft.com/office/drawing/2014/main" id="{45C34071-8BFF-45FB-91DC-B96C42A7D62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5170603"/>
          <a:ext cx="10019620" cy="245268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317046</xdr:colOff>
      <xdr:row>36</xdr:row>
      <xdr:rowOff>111578</xdr:rowOff>
    </xdr:from>
    <xdr:to>
      <xdr:col>2</xdr:col>
      <xdr:colOff>2539205</xdr:colOff>
      <xdr:row>51</xdr:row>
      <xdr:rowOff>135393</xdr:rowOff>
    </xdr:to>
    <xdr:pic>
      <xdr:nvPicPr>
        <xdr:cNvPr id="2" name="Imagen 1">
          <a:extLst>
            <a:ext uri="{FF2B5EF4-FFF2-40B4-BE49-F238E27FC236}">
              <a16:creationId xmlns:a16="http://schemas.microsoft.com/office/drawing/2014/main" id="{728A1811-6E40-4758-88E8-7B86CB74574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34" r="5652" b="6250"/>
        <a:stretch/>
      </xdr:blipFill>
      <xdr:spPr>
        <a:xfrm>
          <a:off x="317046" y="33582428"/>
          <a:ext cx="10013609" cy="2452690"/>
        </a:xfrm>
        <a:prstGeom prst="rect">
          <a:avLst/>
        </a:prstGeom>
      </xdr:spPr>
    </xdr:pic>
    <xdr:clientData/>
  </xdr:twoCellAnchor>
  <xdr:twoCellAnchor editAs="oneCell">
    <xdr:from>
      <xdr:col>0</xdr:col>
      <xdr:colOff>0</xdr:colOff>
      <xdr:row>0</xdr:row>
      <xdr:rowOff>0</xdr:rowOff>
    </xdr:from>
    <xdr:to>
      <xdr:col>8</xdr:col>
      <xdr:colOff>642937</xdr:colOff>
      <xdr:row>8</xdr:row>
      <xdr:rowOff>119062</xdr:rowOff>
    </xdr:to>
    <xdr:pic>
      <xdr:nvPicPr>
        <xdr:cNvPr id="3" name="Imagen 2">
          <a:extLst>
            <a:ext uri="{FF2B5EF4-FFF2-40B4-BE49-F238E27FC236}">
              <a16:creationId xmlns:a16="http://schemas.microsoft.com/office/drawing/2014/main" id="{60557784-6C6C-48C4-848C-7152A46ECB1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0" y="0"/>
          <a:ext cx="21416962" cy="178593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870630</xdr:colOff>
      <xdr:row>9</xdr:row>
      <xdr:rowOff>119743</xdr:rowOff>
    </xdr:to>
    <xdr:pic>
      <xdr:nvPicPr>
        <xdr:cNvPr id="2" name="Imagen 1">
          <a:extLst>
            <a:ext uri="{FF2B5EF4-FFF2-40B4-BE49-F238E27FC236}">
              <a16:creationId xmlns:a16="http://schemas.microsoft.com/office/drawing/2014/main" id="{5BF0C1D7-C045-4049-A03D-BF554EC46D7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6561" cy="1924050"/>
        </a:xfrm>
        <a:prstGeom prst="rect">
          <a:avLst/>
        </a:prstGeom>
      </xdr:spPr>
    </xdr:pic>
    <xdr:clientData/>
  </xdr:twoCellAnchor>
  <xdr:twoCellAnchor editAs="oneCell">
    <xdr:from>
      <xdr:col>0</xdr:col>
      <xdr:colOff>317046</xdr:colOff>
      <xdr:row>32</xdr:row>
      <xdr:rowOff>111578</xdr:rowOff>
    </xdr:from>
    <xdr:to>
      <xdr:col>2</xdr:col>
      <xdr:colOff>2814637</xdr:colOff>
      <xdr:row>47</xdr:row>
      <xdr:rowOff>135392</xdr:rowOff>
    </xdr:to>
    <xdr:pic>
      <xdr:nvPicPr>
        <xdr:cNvPr id="3" name="Imagen 2">
          <a:extLst>
            <a:ext uri="{FF2B5EF4-FFF2-40B4-BE49-F238E27FC236}">
              <a16:creationId xmlns:a16="http://schemas.microsoft.com/office/drawing/2014/main" id="{B3E105E1-5BF6-490E-BA86-428D19A4458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7686453"/>
          <a:ext cx="10031866" cy="245268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6F270C4F-DEA1-42B8-956A-9B2C6F5BA3B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30</xdr:row>
      <xdr:rowOff>111578</xdr:rowOff>
    </xdr:from>
    <xdr:to>
      <xdr:col>5</xdr:col>
      <xdr:colOff>452437</xdr:colOff>
      <xdr:row>45</xdr:row>
      <xdr:rowOff>135394</xdr:rowOff>
    </xdr:to>
    <xdr:pic>
      <xdr:nvPicPr>
        <xdr:cNvPr id="3" name="Imagen 2">
          <a:extLst>
            <a:ext uri="{FF2B5EF4-FFF2-40B4-BE49-F238E27FC236}">
              <a16:creationId xmlns:a16="http://schemas.microsoft.com/office/drawing/2014/main" id="{9FC9CF99-F51F-484E-8AD1-165CDD47ADB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0876078"/>
          <a:ext cx="10012816" cy="24526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696005</xdr:colOff>
      <xdr:row>9</xdr:row>
      <xdr:rowOff>119743</xdr:rowOff>
    </xdr:to>
    <xdr:pic>
      <xdr:nvPicPr>
        <xdr:cNvPr id="2" name="Imagen 1">
          <a:extLst>
            <a:ext uri="{FF2B5EF4-FFF2-40B4-BE49-F238E27FC236}">
              <a16:creationId xmlns:a16="http://schemas.microsoft.com/office/drawing/2014/main" id="{C7BA1B78-FF9D-4202-8913-E3957E77E45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42</xdr:row>
      <xdr:rowOff>111578</xdr:rowOff>
    </xdr:from>
    <xdr:to>
      <xdr:col>5</xdr:col>
      <xdr:colOff>452437</xdr:colOff>
      <xdr:row>57</xdr:row>
      <xdr:rowOff>135393</xdr:rowOff>
    </xdr:to>
    <xdr:pic>
      <xdr:nvPicPr>
        <xdr:cNvPr id="3" name="Imagen 2">
          <a:extLst>
            <a:ext uri="{FF2B5EF4-FFF2-40B4-BE49-F238E27FC236}">
              <a16:creationId xmlns:a16="http://schemas.microsoft.com/office/drawing/2014/main" id="{40C334D4-D5FF-41FC-9E5C-366A09B4084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51918053"/>
          <a:ext cx="10012816" cy="24526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99105</xdr:colOff>
      <xdr:row>8</xdr:row>
      <xdr:rowOff>5443</xdr:rowOff>
    </xdr:to>
    <xdr:pic>
      <xdr:nvPicPr>
        <xdr:cNvPr id="2" name="Imagen 1">
          <a:extLst>
            <a:ext uri="{FF2B5EF4-FFF2-40B4-BE49-F238E27FC236}">
              <a16:creationId xmlns:a16="http://schemas.microsoft.com/office/drawing/2014/main" id="{4BEBDC6B-BE0C-43F0-8E0A-12DEFC735D3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7511" cy="1981200"/>
        </a:xfrm>
        <a:prstGeom prst="rect">
          <a:avLst/>
        </a:prstGeom>
      </xdr:spPr>
    </xdr:pic>
    <xdr:clientData/>
  </xdr:twoCellAnchor>
  <xdr:twoCellAnchor editAs="oneCell">
    <xdr:from>
      <xdr:col>0</xdr:col>
      <xdr:colOff>317046</xdr:colOff>
      <xdr:row>40</xdr:row>
      <xdr:rowOff>111578</xdr:rowOff>
    </xdr:from>
    <xdr:to>
      <xdr:col>5</xdr:col>
      <xdr:colOff>452437</xdr:colOff>
      <xdr:row>51</xdr:row>
      <xdr:rowOff>192543</xdr:rowOff>
    </xdr:to>
    <xdr:pic>
      <xdr:nvPicPr>
        <xdr:cNvPr id="3" name="Imagen 2">
          <a:extLst>
            <a:ext uri="{FF2B5EF4-FFF2-40B4-BE49-F238E27FC236}">
              <a16:creationId xmlns:a16="http://schemas.microsoft.com/office/drawing/2014/main" id="{245B7B9C-8C0F-4999-84D1-51058F2758F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40469003"/>
          <a:ext cx="10012816" cy="259556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759108</xdr:colOff>
      <xdr:row>9</xdr:row>
      <xdr:rowOff>119743</xdr:rowOff>
    </xdr:to>
    <xdr:pic>
      <xdr:nvPicPr>
        <xdr:cNvPr id="2" name="Imagen 1">
          <a:extLst>
            <a:ext uri="{FF2B5EF4-FFF2-40B4-BE49-F238E27FC236}">
              <a16:creationId xmlns:a16="http://schemas.microsoft.com/office/drawing/2014/main" id="{B6045C86-5DE4-453B-AD43-85A6A14FBA3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0764" cy="1924050"/>
        </a:xfrm>
        <a:prstGeom prst="rect">
          <a:avLst/>
        </a:prstGeom>
      </xdr:spPr>
    </xdr:pic>
    <xdr:clientData/>
  </xdr:twoCellAnchor>
  <xdr:twoCellAnchor editAs="oneCell">
    <xdr:from>
      <xdr:col>0</xdr:col>
      <xdr:colOff>317046</xdr:colOff>
      <xdr:row>34</xdr:row>
      <xdr:rowOff>111578</xdr:rowOff>
    </xdr:from>
    <xdr:to>
      <xdr:col>4</xdr:col>
      <xdr:colOff>1434702</xdr:colOff>
      <xdr:row>49</xdr:row>
      <xdr:rowOff>135393</xdr:rowOff>
    </xdr:to>
    <xdr:pic>
      <xdr:nvPicPr>
        <xdr:cNvPr id="3" name="Imagen 2">
          <a:extLst>
            <a:ext uri="{FF2B5EF4-FFF2-40B4-BE49-F238E27FC236}">
              <a16:creationId xmlns:a16="http://schemas.microsoft.com/office/drawing/2014/main" id="{25DBFC3B-CED4-4BE3-971F-E1ED139B544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42478778"/>
          <a:ext cx="10023531" cy="245269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47111</xdr:colOff>
      <xdr:row>51</xdr:row>
      <xdr:rowOff>151008</xdr:rowOff>
    </xdr:from>
    <xdr:to>
      <xdr:col>1</xdr:col>
      <xdr:colOff>1899832</xdr:colOff>
      <xdr:row>60</xdr:row>
      <xdr:rowOff>68188</xdr:rowOff>
    </xdr:to>
    <xdr:pic>
      <xdr:nvPicPr>
        <xdr:cNvPr id="3" name="Imagen 2">
          <a:extLst>
            <a:ext uri="{FF2B5EF4-FFF2-40B4-BE49-F238E27FC236}">
              <a16:creationId xmlns:a16="http://schemas.microsoft.com/office/drawing/2014/main" id="{C632BA7B-7476-4C25-B850-855EDDF97CD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34" r="5652" b="6250"/>
        <a:stretch/>
      </xdr:blipFill>
      <xdr:spPr>
        <a:xfrm>
          <a:off x="47111" y="74017383"/>
          <a:ext cx="4500671" cy="1784080"/>
        </a:xfrm>
        <a:prstGeom prst="rect">
          <a:avLst/>
        </a:prstGeom>
      </xdr:spPr>
    </xdr:pic>
    <xdr:clientData/>
  </xdr:twoCellAnchor>
  <xdr:twoCellAnchor editAs="oneCell">
    <xdr:from>
      <xdr:col>0</xdr:col>
      <xdr:colOff>176894</xdr:colOff>
      <xdr:row>0</xdr:row>
      <xdr:rowOff>24493</xdr:rowOff>
    </xdr:from>
    <xdr:to>
      <xdr:col>9</xdr:col>
      <xdr:colOff>282858</xdr:colOff>
      <xdr:row>10</xdr:row>
      <xdr:rowOff>43543</xdr:rowOff>
    </xdr:to>
    <xdr:pic>
      <xdr:nvPicPr>
        <xdr:cNvPr id="5" name="Imagen 4">
          <a:extLst>
            <a:ext uri="{FF2B5EF4-FFF2-40B4-BE49-F238E27FC236}">
              <a16:creationId xmlns:a16="http://schemas.microsoft.com/office/drawing/2014/main" id="{45534E9A-40E9-47AC-BD35-49A75CE78B5C}"/>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176894" y="24493"/>
          <a:ext cx="15650764" cy="1924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2358798</xdr:colOff>
      <xdr:row>9</xdr:row>
      <xdr:rowOff>119743</xdr:rowOff>
    </xdr:to>
    <xdr:pic>
      <xdr:nvPicPr>
        <xdr:cNvPr id="2" name="Imagen 1">
          <a:extLst>
            <a:ext uri="{FF2B5EF4-FFF2-40B4-BE49-F238E27FC236}">
              <a16:creationId xmlns:a16="http://schemas.microsoft.com/office/drawing/2014/main" id="{3EBAC116-9E79-4AF5-BF7A-62DE3634299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9779" cy="1924050"/>
        </a:xfrm>
        <a:prstGeom prst="rect">
          <a:avLst/>
        </a:prstGeom>
      </xdr:spPr>
    </xdr:pic>
    <xdr:clientData/>
  </xdr:twoCellAnchor>
  <xdr:twoCellAnchor editAs="oneCell">
    <xdr:from>
      <xdr:col>0</xdr:col>
      <xdr:colOff>317046</xdr:colOff>
      <xdr:row>32</xdr:row>
      <xdr:rowOff>111578</xdr:rowOff>
    </xdr:from>
    <xdr:to>
      <xdr:col>4</xdr:col>
      <xdr:colOff>1173616</xdr:colOff>
      <xdr:row>47</xdr:row>
      <xdr:rowOff>135392</xdr:rowOff>
    </xdr:to>
    <xdr:pic>
      <xdr:nvPicPr>
        <xdr:cNvPr id="3" name="Imagen 2">
          <a:extLst>
            <a:ext uri="{FF2B5EF4-FFF2-40B4-BE49-F238E27FC236}">
              <a16:creationId xmlns:a16="http://schemas.microsoft.com/office/drawing/2014/main" id="{D2C9AC05-FB3D-47C9-B712-9FEEA2BB9F91}"/>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3143028"/>
          <a:ext cx="10019620" cy="2452689"/>
        </a:xfrm>
        <a:prstGeom prst="rect">
          <a:avLst/>
        </a:prstGeom>
      </xdr:spPr>
    </xdr:pic>
    <xdr:clientData/>
  </xdr:twoCellAnchor>
  <xdr:oneCellAnchor>
    <xdr:from>
      <xdr:col>6</xdr:col>
      <xdr:colOff>604233</xdr:colOff>
      <xdr:row>15</xdr:row>
      <xdr:rowOff>915986</xdr:rowOff>
    </xdr:from>
    <xdr:ext cx="2117195" cy="635227"/>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913B610C-7E74-4CA1-ABC5-F69566A8E00F}"/>
                </a:ext>
              </a:extLst>
            </xdr:cNvPr>
            <xdr:cNvSpPr txBox="1"/>
          </xdr:nvSpPr>
          <xdr:spPr>
            <a:xfrm>
              <a:off x="14082108" y="528796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𝑃𝑙𝑎𝑛𝑒𝑠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𝑎𝑐𝑐𝑖</m:t>
                      </m:r>
                      <m:r>
                        <a:rPr lang="es-MX" sz="1800" b="0" i="1">
                          <a:latin typeface="Cambria Math" panose="02040503050406030204" pitchFamily="18" charset="0"/>
                        </a:rPr>
                        <m:t>ó</m:t>
                      </m:r>
                      <m:r>
                        <a:rPr lang="es-MX" sz="1800" b="0" i="1">
                          <a:latin typeface="Cambria Math" panose="02040503050406030204" pitchFamily="18" charset="0"/>
                        </a:rPr>
                        <m:t>𝑛</m:t>
                      </m:r>
                      <m:r>
                        <a:rPr lang="es-MX" sz="1800" b="0" i="1">
                          <a:latin typeface="Cambria Math" panose="02040503050406030204" pitchFamily="18" charset="0"/>
                        </a:rPr>
                        <m:t>  ∗100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𝑃𝑙𝑎𝑛𝑒𝑠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𝑎𝑐𝑐𝑖</m:t>
                      </m:r>
                      <m:r>
                        <a:rPr lang="es-MX" sz="1800" b="0" i="1">
                          <a:latin typeface="Cambria Math" panose="02040503050406030204" pitchFamily="18" charset="0"/>
                        </a:rPr>
                        <m:t>ó</m:t>
                      </m:r>
                      <m:r>
                        <a:rPr lang="es-MX" sz="1800" b="0" i="1">
                          <a:latin typeface="Cambria Math" panose="02040503050406030204" pitchFamily="18" charset="0"/>
                        </a:rPr>
                        <m:t>𝑛</m:t>
                      </m:r>
                    </m:den>
                  </m:f>
                </m:oMath>
              </a14:m>
              <a:r>
                <a:rPr lang="es-MX" sz="1800"/>
                <a:t> </a:t>
              </a:r>
              <a:endParaRPr lang="es-MX" sz="1100"/>
            </a:p>
          </xdr:txBody>
        </xdr:sp>
      </mc:Choice>
      <mc:Fallback xmlns="">
        <xdr:sp macro="" textlink="">
          <xdr:nvSpPr>
            <xdr:cNvPr id="4" name="CuadroTexto 3">
              <a:extLst>
                <a:ext uri="{FF2B5EF4-FFF2-40B4-BE49-F238E27FC236}">
                  <a16:creationId xmlns:a16="http://schemas.microsoft.com/office/drawing/2014/main" id="{913B610C-7E74-4CA1-ABC5-F69566A8E00F}"/>
                </a:ext>
              </a:extLst>
            </xdr:cNvPr>
            <xdr:cNvSpPr txBox="1"/>
          </xdr:nvSpPr>
          <xdr:spPr>
            <a:xfrm>
              <a:off x="14082108" y="528796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𝑃𝑙𝑎𝑛𝑒𝑠 𝑑𝑒 𝑎𝑐𝑐𝑖ó𝑛  ∗100)/(𝑇𝑜𝑡𝑎𝑙 𝑑𝑒 𝑃𝑙𝑎𝑛𝑒𝑠 𝑑𝑒 𝑎𝑐𝑐𝑖ó𝑛)</a:t>
              </a:r>
              <a:r>
                <a:rPr lang="es-MX" sz="1800"/>
                <a:t> </a:t>
              </a:r>
              <a:endParaRPr lang="es-MX" sz="1100"/>
            </a:p>
          </xdr:txBody>
        </xdr:sp>
      </mc:Fallback>
    </mc:AlternateContent>
    <xdr:clientData/>
  </xdr:oneCellAnchor>
  <xdr:oneCellAnchor>
    <xdr:from>
      <xdr:col>6</xdr:col>
      <xdr:colOff>489856</xdr:colOff>
      <xdr:row>16</xdr:row>
      <xdr:rowOff>911679</xdr:rowOff>
    </xdr:from>
    <xdr:ext cx="2117195" cy="635227"/>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238D8F37-82DA-4F81-AF50-62EF6C533591}"/>
                </a:ext>
              </a:extLst>
            </xdr:cNvPr>
            <xdr:cNvSpPr txBox="1"/>
          </xdr:nvSpPr>
          <xdr:spPr>
            <a:xfrm>
              <a:off x="13967731" y="7569654"/>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𝑀𝑎𝑝𝑎𝑠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𝑟𝑖𝑒𝑠𝑔𝑜𝑠</m:t>
                      </m:r>
                      <m:r>
                        <a:rPr lang="es-MX" sz="1800" b="0" i="1">
                          <a:latin typeface="Cambria Math" panose="02040503050406030204" pitchFamily="18" charset="0"/>
                        </a:rPr>
                        <m:t> ∗100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𝑚𝑎𝑝𝑎𝑠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𝑟𝑖𝑒𝑔𝑜𝑠</m:t>
                      </m:r>
                    </m:den>
                  </m:f>
                </m:oMath>
              </a14:m>
              <a:r>
                <a:rPr lang="es-MX" sz="1800"/>
                <a:t> </a:t>
              </a:r>
              <a:endParaRPr lang="es-MX" sz="1100"/>
            </a:p>
          </xdr:txBody>
        </xdr:sp>
      </mc:Choice>
      <mc:Fallback xmlns="">
        <xdr:sp macro="" textlink="">
          <xdr:nvSpPr>
            <xdr:cNvPr id="5" name="CuadroTexto 4">
              <a:extLst>
                <a:ext uri="{FF2B5EF4-FFF2-40B4-BE49-F238E27FC236}">
                  <a16:creationId xmlns:a16="http://schemas.microsoft.com/office/drawing/2014/main" id="{238D8F37-82DA-4F81-AF50-62EF6C533591}"/>
                </a:ext>
              </a:extLst>
            </xdr:cNvPr>
            <xdr:cNvSpPr txBox="1"/>
          </xdr:nvSpPr>
          <xdr:spPr>
            <a:xfrm>
              <a:off x="13967731" y="7569654"/>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𝑀𝑎𝑝𝑎𝑠 𝑑𝑒 𝑟𝑖𝑒𝑠𝑔𝑜𝑠 ∗100)/(𝑇𝑜𝑡𝑎𝑙 𝑑𝑒 𝑚𝑎𝑝𝑎𝑠 𝑑𝑒 𝑟𝑖𝑒𝑔𝑜𝑠)</a:t>
              </a:r>
              <a:r>
                <a:rPr lang="es-MX" sz="1800"/>
                <a:t> </a:t>
              </a:r>
              <a:endParaRPr lang="es-MX" sz="1100"/>
            </a:p>
          </xdr:txBody>
        </xdr:sp>
      </mc:Fallback>
    </mc:AlternateContent>
    <xdr:clientData/>
  </xdr:oneCellAnchor>
  <xdr:oneCellAnchor>
    <xdr:from>
      <xdr:col>6</xdr:col>
      <xdr:colOff>707572</xdr:colOff>
      <xdr:row>18</xdr:row>
      <xdr:rowOff>979716</xdr:rowOff>
    </xdr:from>
    <xdr:ext cx="2117195" cy="635227"/>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F66B1BDD-D1AD-483B-8D22-FEBF2F3888E0}"/>
                </a:ext>
              </a:extLst>
            </xdr:cNvPr>
            <xdr:cNvSpPr txBox="1"/>
          </xdr:nvSpPr>
          <xdr:spPr>
            <a:xfrm>
              <a:off x="14185447" y="986654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𝐼𝑛𝑣𝑒𝑛𝑡𝑎𝑟𝑖𝑜𝑠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𝑖𝑛𝑣𝑒𝑛𝑡𝑎𝑟𝑖𝑜𝑠</m:t>
                      </m:r>
                    </m:den>
                  </m:f>
                </m:oMath>
              </a14:m>
              <a:r>
                <a:rPr lang="es-MX" sz="1800"/>
                <a:t> </a:t>
              </a:r>
              <a:endParaRPr lang="es-MX" sz="1100"/>
            </a:p>
          </xdr:txBody>
        </xdr:sp>
      </mc:Choice>
      <mc:Fallback xmlns="">
        <xdr:sp macro="" textlink="">
          <xdr:nvSpPr>
            <xdr:cNvPr id="6" name="CuadroTexto 5">
              <a:extLst>
                <a:ext uri="{FF2B5EF4-FFF2-40B4-BE49-F238E27FC236}">
                  <a16:creationId xmlns:a16="http://schemas.microsoft.com/office/drawing/2014/main" id="{F66B1BDD-D1AD-483B-8D22-FEBF2F3888E0}"/>
                </a:ext>
              </a:extLst>
            </xdr:cNvPr>
            <xdr:cNvSpPr txBox="1"/>
          </xdr:nvSpPr>
          <xdr:spPr>
            <a:xfrm>
              <a:off x="14185447" y="986654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𝐼𝑛𝑣𝑒𝑛𝑡𝑎𝑟𝑖𝑜𝑠∗100)/(𝑇𝑜𝑡𝑎𝑙 𝑑𝑒 𝑖𝑛𝑣𝑒𝑛𝑡𝑎𝑟𝑖𝑜𝑠)</a:t>
              </a:r>
              <a:r>
                <a:rPr lang="es-MX" sz="1800"/>
                <a:t> </a:t>
              </a:r>
              <a:endParaRPr lang="es-MX" sz="1100"/>
            </a:p>
          </xdr:txBody>
        </xdr:sp>
      </mc:Fallback>
    </mc:AlternateContent>
    <xdr:clientData/>
  </xdr:oneCellAnchor>
  <xdr:oneCellAnchor>
    <xdr:from>
      <xdr:col>6</xdr:col>
      <xdr:colOff>95250</xdr:colOff>
      <xdr:row>20</xdr:row>
      <xdr:rowOff>1088570</xdr:rowOff>
    </xdr:from>
    <xdr:ext cx="3039341" cy="635227"/>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227BB4-39EF-42AB-B82F-C4AAF58F0690}"/>
                </a:ext>
              </a:extLst>
            </xdr:cNvPr>
            <xdr:cNvSpPr txBox="1"/>
          </xdr:nvSpPr>
          <xdr:spPr>
            <a:xfrm>
              <a:off x="13573125" y="12509045"/>
              <a:ext cx="3039341"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den>
                  </m:f>
                </m:oMath>
              </a14:m>
              <a:r>
                <a:rPr lang="es-MX" sz="1800"/>
                <a:t> </a:t>
              </a:r>
              <a:endParaRPr lang="es-MX" sz="1100"/>
            </a:p>
          </xdr:txBody>
        </xdr:sp>
      </mc:Choice>
      <mc:Fallback xmlns="">
        <xdr:sp macro="" textlink="">
          <xdr:nvSpPr>
            <xdr:cNvPr id="7" name="CuadroTexto 6">
              <a:extLst>
                <a:ext uri="{FF2B5EF4-FFF2-40B4-BE49-F238E27FC236}">
                  <a16:creationId xmlns:a16="http://schemas.microsoft.com/office/drawing/2014/main" id="{00227BB4-39EF-42AB-B82F-C4AAF58F0690}"/>
                </a:ext>
              </a:extLst>
            </xdr:cNvPr>
            <xdr:cNvSpPr txBox="1"/>
          </xdr:nvSpPr>
          <xdr:spPr>
            <a:xfrm>
              <a:off x="13573125" y="12509045"/>
              <a:ext cx="3039341"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𝐹𝑢𝑛𝑐𝑖𝑜𝑛𝑎𝑟𝑖𝑜𝑠 𝐶𝑎𝑝𝑎𝑐𝑖𝑡𝑎𝑑𝑜𝑠∗100)/(𝑇𝑜𝑡𝑎𝑙 𝑑𝑒 𝐹𝑢𝑛𝑐𝑖𝑜𝑛𝑎𝑟𝑖𝑜𝑠 𝐶𝑎𝑝𝑎𝑐𝑖𝑡𝑎𝑑𝑜𝑠)</a:t>
              </a:r>
              <a:r>
                <a:rPr lang="es-MX" sz="1800"/>
                <a:t> </a:t>
              </a:r>
              <a:endParaRPr lang="es-MX" sz="1100"/>
            </a:p>
          </xdr:txBody>
        </xdr:sp>
      </mc:Fallback>
    </mc:AlternateContent>
    <xdr:clientData/>
  </xdr:oneCellAnchor>
  <xdr:oneCellAnchor>
    <xdr:from>
      <xdr:col>6</xdr:col>
      <xdr:colOff>544286</xdr:colOff>
      <xdr:row>22</xdr:row>
      <xdr:rowOff>1170214</xdr:rowOff>
    </xdr:from>
    <xdr:ext cx="2013857" cy="635227"/>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74B85AEE-679F-4DFC-B59F-12614CCF4C46}"/>
                </a:ext>
              </a:extLst>
            </xdr:cNvPr>
            <xdr:cNvSpPr txBox="1"/>
          </xdr:nvSpPr>
          <xdr:spPr>
            <a:xfrm>
              <a:off x="14022161" y="15229114"/>
              <a:ext cx="2013857"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𝑃𝑄𝑅𝑆𝐷</m:t>
                      </m:r>
                      <m:r>
                        <a:rPr lang="es-MX" sz="1800" b="0" i="1">
                          <a:latin typeface="Cambria Math" panose="02040503050406030204" pitchFamily="18" charset="0"/>
                        </a:rPr>
                        <m:t> </m:t>
                      </m:r>
                      <m:r>
                        <a:rPr lang="es-MX" sz="1800" b="0" i="1">
                          <a:latin typeface="Cambria Math" panose="02040503050406030204" pitchFamily="18" charset="0"/>
                        </a:rPr>
                        <m:t>𝐴𝑡𝑒𝑛𝑑𝑖𝑑𝑎𝑠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𝑃𝑄𝑅𝑆𝐷</m:t>
                      </m:r>
                      <m:r>
                        <a:rPr lang="es-MX" sz="1800" b="0" i="1">
                          <a:latin typeface="Cambria Math" panose="02040503050406030204" pitchFamily="18" charset="0"/>
                        </a:rPr>
                        <m:t> </m:t>
                      </m:r>
                      <m:r>
                        <a:rPr lang="es-MX" sz="1800" b="0" i="1">
                          <a:latin typeface="Cambria Math" panose="02040503050406030204" pitchFamily="18" charset="0"/>
                        </a:rPr>
                        <m:t>𝑅𝑎𝑑𝑖𝑐𝑎𝑑𝑎𝑠</m:t>
                      </m:r>
                    </m:den>
                  </m:f>
                </m:oMath>
              </a14:m>
              <a:r>
                <a:rPr lang="es-MX" sz="1800"/>
                <a:t> </a:t>
              </a:r>
              <a:endParaRPr lang="es-MX" sz="1100"/>
            </a:p>
          </xdr:txBody>
        </xdr:sp>
      </mc:Choice>
      <mc:Fallback xmlns="">
        <xdr:sp macro="" textlink="">
          <xdr:nvSpPr>
            <xdr:cNvPr id="8" name="CuadroTexto 7">
              <a:extLst>
                <a:ext uri="{FF2B5EF4-FFF2-40B4-BE49-F238E27FC236}">
                  <a16:creationId xmlns:a16="http://schemas.microsoft.com/office/drawing/2014/main" id="{74B85AEE-679F-4DFC-B59F-12614CCF4C46}"/>
                </a:ext>
              </a:extLst>
            </xdr:cNvPr>
            <xdr:cNvSpPr txBox="1"/>
          </xdr:nvSpPr>
          <xdr:spPr>
            <a:xfrm>
              <a:off x="14022161" y="15229114"/>
              <a:ext cx="2013857"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𝑃𝑄𝑅𝑆𝐷 𝐴𝑡𝑒𝑛𝑑𝑖𝑑𝑎𝑠∗100)/(𝑇𝑜𝑡𝑎𝑙 𝑃𝑄𝑅𝑆𝐷 𝑅𝑎𝑑𝑖𝑐𝑎𝑑𝑎𝑠)</a:t>
              </a:r>
              <a:r>
                <a:rPr lang="es-MX" sz="1800"/>
                <a:t> </a:t>
              </a:r>
              <a:endParaRPr lang="es-MX" sz="1100"/>
            </a:p>
          </xdr:txBody>
        </xdr:sp>
      </mc:Fallback>
    </mc:AlternateContent>
    <xdr:clientData/>
  </xdr:oneCellAnchor>
  <xdr:oneCellAnchor>
    <xdr:from>
      <xdr:col>6</xdr:col>
      <xdr:colOff>108857</xdr:colOff>
      <xdr:row>25</xdr:row>
      <xdr:rowOff>762000</xdr:rowOff>
    </xdr:from>
    <xdr:ext cx="3020785" cy="635227"/>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240692FD-361C-40E5-BDF4-CDD69F458B14}"/>
                </a:ext>
              </a:extLst>
            </xdr:cNvPr>
            <xdr:cNvSpPr txBox="1"/>
          </xdr:nvSpPr>
          <xdr:spPr>
            <a:xfrm>
              <a:off x="13586732" y="19097625"/>
              <a:ext cx="302078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den>
                  </m:f>
                </m:oMath>
              </a14:m>
              <a:r>
                <a:rPr lang="es-MX" sz="1800"/>
                <a:t> </a:t>
              </a:r>
              <a:endParaRPr lang="es-MX" sz="1100"/>
            </a:p>
          </xdr:txBody>
        </xdr:sp>
      </mc:Choice>
      <mc:Fallback xmlns="">
        <xdr:sp macro="" textlink="">
          <xdr:nvSpPr>
            <xdr:cNvPr id="9" name="CuadroTexto 8">
              <a:extLst>
                <a:ext uri="{FF2B5EF4-FFF2-40B4-BE49-F238E27FC236}">
                  <a16:creationId xmlns:a16="http://schemas.microsoft.com/office/drawing/2014/main" id="{240692FD-361C-40E5-BDF4-CDD69F458B14}"/>
                </a:ext>
              </a:extLst>
            </xdr:cNvPr>
            <xdr:cNvSpPr txBox="1"/>
          </xdr:nvSpPr>
          <xdr:spPr>
            <a:xfrm>
              <a:off x="13586732" y="19097625"/>
              <a:ext cx="302078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𝐹𝑢𝑛𝑐𝑖𝑜𝑛𝑎𝑟𝑖𝑜𝑠 𝐶𝑎𝑝𝑎𝑐𝑖𝑡𝑎𝑑𝑜𝑠∗100)/(𝑇𝑜𝑡𝑎𝑙 𝑑𝑒 𝐹𝑢𝑛𝑐𝑖𝑜𝑛𝑎𝑟𝑖𝑜𝑠 𝐶𝑎𝑝𝑎𝑐𝑖𝑡𝑎𝑑𝑜𝑠)</a:t>
              </a:r>
              <a:r>
                <a:rPr lang="es-MX" sz="1800"/>
                <a:t> </a:t>
              </a:r>
              <a:endParaRPr lang="es-MX"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4D111E43-8058-4753-BB00-D8B59E9A295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22</xdr:row>
      <xdr:rowOff>111578</xdr:rowOff>
    </xdr:from>
    <xdr:to>
      <xdr:col>5</xdr:col>
      <xdr:colOff>452437</xdr:colOff>
      <xdr:row>37</xdr:row>
      <xdr:rowOff>135393</xdr:rowOff>
    </xdr:to>
    <xdr:pic>
      <xdr:nvPicPr>
        <xdr:cNvPr id="3" name="Imagen 2">
          <a:extLst>
            <a:ext uri="{FF2B5EF4-FFF2-40B4-BE49-F238E27FC236}">
              <a16:creationId xmlns:a16="http://schemas.microsoft.com/office/drawing/2014/main" id="{71D86D6D-B0F6-4083-9E51-EE39431BBEFC}"/>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6332653"/>
          <a:ext cx="10012816" cy="24526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317046</xdr:colOff>
      <xdr:row>41</xdr:row>
      <xdr:rowOff>111578</xdr:rowOff>
    </xdr:from>
    <xdr:to>
      <xdr:col>5</xdr:col>
      <xdr:colOff>452437</xdr:colOff>
      <xdr:row>56</xdr:row>
      <xdr:rowOff>135393</xdr:rowOff>
    </xdr:to>
    <xdr:pic>
      <xdr:nvPicPr>
        <xdr:cNvPr id="2" name="Imagen 1">
          <a:extLst>
            <a:ext uri="{FF2B5EF4-FFF2-40B4-BE49-F238E27FC236}">
              <a16:creationId xmlns:a16="http://schemas.microsoft.com/office/drawing/2014/main" id="{D8CA188F-C314-4D58-B466-EBFC22C01EF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34" r="5652" b="6250"/>
        <a:stretch/>
      </xdr:blipFill>
      <xdr:spPr>
        <a:xfrm>
          <a:off x="317046" y="38773553"/>
          <a:ext cx="10012816" cy="2452690"/>
        </a:xfrm>
        <a:prstGeom prst="rect">
          <a:avLst/>
        </a:prstGeom>
      </xdr:spPr>
    </xdr:pic>
    <xdr:clientData/>
  </xdr:twoCellAnchor>
  <xdr:twoCellAnchor editAs="oneCell">
    <xdr:from>
      <xdr:col>0</xdr:col>
      <xdr:colOff>0</xdr:colOff>
      <xdr:row>0</xdr:row>
      <xdr:rowOff>311729</xdr:rowOff>
    </xdr:from>
    <xdr:to>
      <xdr:col>5</xdr:col>
      <xdr:colOff>1488170</xdr:colOff>
      <xdr:row>10</xdr:row>
      <xdr:rowOff>69273</xdr:rowOff>
    </xdr:to>
    <xdr:pic>
      <xdr:nvPicPr>
        <xdr:cNvPr id="3" name="Imagen 2">
          <a:extLst>
            <a:ext uri="{FF2B5EF4-FFF2-40B4-BE49-F238E27FC236}">
              <a16:creationId xmlns:a16="http://schemas.microsoft.com/office/drawing/2014/main" id="{38D5501F-0610-42EA-9875-0055C7B7B9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11729"/>
          <a:ext cx="11365595" cy="17482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524555</xdr:colOff>
      <xdr:row>9</xdr:row>
      <xdr:rowOff>119743</xdr:rowOff>
    </xdr:to>
    <xdr:pic>
      <xdr:nvPicPr>
        <xdr:cNvPr id="2" name="Imagen 1">
          <a:extLst>
            <a:ext uri="{FF2B5EF4-FFF2-40B4-BE49-F238E27FC236}">
              <a16:creationId xmlns:a16="http://schemas.microsoft.com/office/drawing/2014/main" id="{B275863E-EFBE-405C-B1B2-1C940A8256D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30</xdr:row>
      <xdr:rowOff>111578</xdr:rowOff>
    </xdr:from>
    <xdr:to>
      <xdr:col>5</xdr:col>
      <xdr:colOff>452437</xdr:colOff>
      <xdr:row>45</xdr:row>
      <xdr:rowOff>135393</xdr:rowOff>
    </xdr:to>
    <xdr:pic>
      <xdr:nvPicPr>
        <xdr:cNvPr id="3" name="Imagen 2">
          <a:extLst>
            <a:ext uri="{FF2B5EF4-FFF2-40B4-BE49-F238E27FC236}">
              <a16:creationId xmlns:a16="http://schemas.microsoft.com/office/drawing/2014/main" id="{9360BE2B-CD2F-4A6C-A731-0E303F215AEB}"/>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7008928"/>
          <a:ext cx="10012816" cy="24526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11</xdr:col>
      <xdr:colOff>1224963</xdr:colOff>
      <xdr:row>8</xdr:row>
      <xdr:rowOff>81643</xdr:rowOff>
    </xdr:to>
    <xdr:pic>
      <xdr:nvPicPr>
        <xdr:cNvPr id="2" name="Imagen 1">
          <a:extLst>
            <a:ext uri="{FF2B5EF4-FFF2-40B4-BE49-F238E27FC236}">
              <a16:creationId xmlns:a16="http://schemas.microsoft.com/office/drawing/2014/main" id="{2B01268D-607C-46DB-B81C-8C135E552BC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9419" cy="1924050"/>
        </a:xfrm>
        <a:prstGeom prst="rect">
          <a:avLst/>
        </a:prstGeom>
      </xdr:spPr>
    </xdr:pic>
    <xdr:clientData/>
  </xdr:twoCellAnchor>
  <xdr:twoCellAnchor editAs="oneCell">
    <xdr:from>
      <xdr:col>0</xdr:col>
      <xdr:colOff>317046</xdr:colOff>
      <xdr:row>71</xdr:row>
      <xdr:rowOff>111578</xdr:rowOff>
    </xdr:from>
    <xdr:to>
      <xdr:col>6</xdr:col>
      <xdr:colOff>1114745</xdr:colOff>
      <xdr:row>84</xdr:row>
      <xdr:rowOff>87769</xdr:rowOff>
    </xdr:to>
    <xdr:pic>
      <xdr:nvPicPr>
        <xdr:cNvPr id="3" name="Imagen 2">
          <a:extLst>
            <a:ext uri="{FF2B5EF4-FFF2-40B4-BE49-F238E27FC236}">
              <a16:creationId xmlns:a16="http://schemas.microsoft.com/office/drawing/2014/main" id="{9360EF92-685E-4D59-AF47-C8E636BBF0C8}"/>
            </a:ext>
            <a:ext uri="{147F2762-F138-4A5C-976F-8EAC2B608ADB}">
              <a16:predDERef xmlns:a16="http://schemas.microsoft.com/office/drawing/2014/main" pred="{6AC2893D-F301-4197-8E06-13BF81AE3DE4}"/>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59490428"/>
          <a:ext cx="10017899" cy="2452691"/>
        </a:xfrm>
        <a:prstGeom prst="rect">
          <a:avLst/>
        </a:prstGeom>
      </xdr:spPr>
    </xdr:pic>
    <xdr:clientData/>
  </xdr:twoCellAnchor>
  <xdr:twoCellAnchor editAs="oneCell">
    <xdr:from>
      <xdr:col>0</xdr:col>
      <xdr:colOff>176894</xdr:colOff>
      <xdr:row>11</xdr:row>
      <xdr:rowOff>24493</xdr:rowOff>
    </xdr:from>
    <xdr:to>
      <xdr:col>11</xdr:col>
      <xdr:colOff>1210355</xdr:colOff>
      <xdr:row>17</xdr:row>
      <xdr:rowOff>1979</xdr:rowOff>
    </xdr:to>
    <xdr:pic>
      <xdr:nvPicPr>
        <xdr:cNvPr id="4" name="Imagen 3">
          <a:extLst>
            <a:ext uri="{FF2B5EF4-FFF2-40B4-BE49-F238E27FC236}">
              <a16:creationId xmlns:a16="http://schemas.microsoft.com/office/drawing/2014/main" id="{CC06CFAA-492D-4A03-82A6-4E5223ED009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44811" cy="1924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705530</xdr:colOff>
      <xdr:row>9</xdr:row>
      <xdr:rowOff>119743</xdr:rowOff>
    </xdr:to>
    <xdr:pic>
      <xdr:nvPicPr>
        <xdr:cNvPr id="2" name="Imagen 1">
          <a:extLst>
            <a:ext uri="{FF2B5EF4-FFF2-40B4-BE49-F238E27FC236}">
              <a16:creationId xmlns:a16="http://schemas.microsoft.com/office/drawing/2014/main" id="{A2181CCB-7DAF-4043-BFC5-39402A11124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44811" cy="1924050"/>
        </a:xfrm>
        <a:prstGeom prst="rect">
          <a:avLst/>
        </a:prstGeom>
      </xdr:spPr>
    </xdr:pic>
    <xdr:clientData/>
  </xdr:twoCellAnchor>
  <xdr:twoCellAnchor editAs="oneCell">
    <xdr:from>
      <xdr:col>0</xdr:col>
      <xdr:colOff>317046</xdr:colOff>
      <xdr:row>28</xdr:row>
      <xdr:rowOff>111578</xdr:rowOff>
    </xdr:from>
    <xdr:to>
      <xdr:col>4</xdr:col>
      <xdr:colOff>1865312</xdr:colOff>
      <xdr:row>43</xdr:row>
      <xdr:rowOff>135393</xdr:rowOff>
    </xdr:to>
    <xdr:pic>
      <xdr:nvPicPr>
        <xdr:cNvPr id="3" name="Imagen 2">
          <a:extLst>
            <a:ext uri="{FF2B5EF4-FFF2-40B4-BE49-F238E27FC236}">
              <a16:creationId xmlns:a16="http://schemas.microsoft.com/office/drawing/2014/main" id="{B1E11ED8-84A5-4FE1-BD22-819DB9A1026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0685578"/>
          <a:ext cx="10015991" cy="24526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RICUE RODRIGUEZ" id="{ADD514A8-8C1C-4CFF-94DE-6F3961AF91E7}" userId="6980d07d31f6234e" providerId="Windows Live"/>
  <person displayName="Elsy Rada Riquett" id="{9C763AF9-5D4F-4F9E-9B65-3935174ED88C}" userId="S::erada@barranquilla.gov.co::6e818fa9-fc7e-4979-9f95-a91370c03fe8" providerId="AD"/>
  <person displayName="Licencia Office 365 BAQSIS002206" id="{3077DCCE-CFF2-475E-8331-9603B4550FFF}" userId="S::BAQSIS002206@BARRANQUILLA7.onmicrosoft.com::6fefc557-1ac7-4382-b91b-8100b008d34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1" dT="2021-02-19T16:26:57.74" personId="{3077DCCE-CFF2-475E-8331-9603B4550FFF}" id="{4B644620-E943-4A10-88C3-66CCF8A51987}">
    <text>esta sería mas bien la meta, aqui va la formula</text>
  </threadedComment>
</ThreadedComments>
</file>

<file path=xl/threadedComments/threadedComment2.xml><?xml version="1.0" encoding="utf-8"?>
<ThreadedComments xmlns="http://schemas.microsoft.com/office/spreadsheetml/2018/threadedcomments" xmlns:x="http://schemas.openxmlformats.org/spreadsheetml/2006/main">
  <threadedComment ref="G18" dT="2022-02-22T00:27:14.10" personId="{9C763AF9-5D4F-4F9E-9B65-3935174ED88C}" id="{116C0A2B-6DF0-4D32-A1A7-5FC0108E7412}">
    <text>No. de directivos con declaración de conflicto de interés actualizada/No. de directivos obligados a presentar declaración de conflicto de interés</text>
  </threadedComment>
  <threadedComment ref="G23" dT="2022-02-22T00:30:03.34" personId="{9C763AF9-5D4F-4F9E-9B65-3935174ED88C}" id="{D2AD704A-E7FB-4D3A-BA7B-97E871B58BF6}">
    <text>No. de datos abiertos de la dependencia actualizados/No. de datos abiertos de la dependencia</text>
  </threadedComment>
  <threadedComment ref="G24" dT="2022-02-22T00:30:23.74" personId="{9C763AF9-5D4F-4F9E-9B65-3935174ED88C}" id="{AD175F79-6C84-44EE-B092-991D5A8B73F8}">
    <text>1 inventario actualizado</text>
  </threadedComment>
  <threadedComment ref="G25" dT="2022-02-22T00:32:03.06" personId="{9C763AF9-5D4F-4F9E-9B65-3935174ED88C}" id="{455BB4D5-6A5D-40FD-9C7B-6BC93334EE17}">
    <text>No. de actos administrativos con cumplimiento de lineamientos del Dec 0096/2021/No. de actos administrativos proyectados por la dependencia</text>
  </threadedComment>
  <threadedComment ref="G28" dT="2022-02-22T00:33:36.28" personId="{9C763AF9-5D4F-4F9E-9B65-3935174ED88C}" id="{E7FF415A-E753-4097-9E72-4CECA4DB985F}">
    <text>No. de funcionarios de la dependencia con presentación de Declaración de bienes y rentas/No. de funcionarios de la dependencia obligados a presentar declaración de bienes y rentas</text>
  </threadedComment>
</ThreadedComments>
</file>

<file path=xl/threadedComments/threadedComment3.xml><?xml version="1.0" encoding="utf-8"?>
<ThreadedComments xmlns="http://schemas.microsoft.com/office/spreadsheetml/2018/threadedcomments" xmlns:x="http://schemas.openxmlformats.org/spreadsheetml/2006/main">
  <threadedComment ref="A17" dT="2022-04-04T14:26:13.01" personId="{9C763AF9-5D4F-4F9E-9B65-3935174ED88C}" id="{E8886691-BD72-4531-82C5-BD09C0971D19}">
    <text>Esta recomendación está enfocada a definir criterios para medir periódicamente el cumplimiento de la política, no se refiere al plan de trabajo para implementarla</text>
  </threadedComment>
  <threadedComment ref="F18" dT="2022-04-04T14:19:40.74" personId="{9C763AF9-5D4F-4F9E-9B65-3935174ED88C}" id="{95C9401B-FC1E-4009-80B4-CC3174C39B90}">
    <text>3.   Y el seguimiento al cumplimiento? es muy importante</text>
  </threadedComment>
</ThreadedComments>
</file>

<file path=xl/threadedComments/threadedComment4.xml><?xml version="1.0" encoding="utf-8"?>
<ThreadedComments xmlns="http://schemas.microsoft.com/office/spreadsheetml/2018/threadedcomments" xmlns:x="http://schemas.openxmlformats.org/spreadsheetml/2006/main">
  <threadedComment ref="C24" dT="2022-02-14T14:46:36.74" personId="{ADD514A8-8C1C-4CFF-94DE-6F3961AF91E7}" id="{B3074906-A124-419D-AA1E-9A1245A64957}">
    <text>Plantear la posibilidad de la creacion de un manual de procedimientos de la Gerencia.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8" Type="http://schemas.openxmlformats.org/officeDocument/2006/relationships/hyperlink" Target="file:///D:\kcuello\Downloads\Recomendaci&#243;n%203_Determinar%20el%20impacto%20de%20los%20planes" TargetMode="External"/><Relationship Id="rId13" Type="http://schemas.openxmlformats.org/officeDocument/2006/relationships/comments" Target="../comments11.xml"/><Relationship Id="rId3" Type="http://schemas.openxmlformats.org/officeDocument/2006/relationships/hyperlink" Target="file:///D:\kcuello\Downloads\Recomendaci&#243;n%208_Imagen%20Institucional\Solicitud%20Actualizaci&#243;n%20de%20Membrete%20Oficina%20Para%20la%20Seguridad%20y%20Convivencia%20Ciudadana.pdf" TargetMode="External"/><Relationship Id="rId7" Type="http://schemas.openxmlformats.org/officeDocument/2006/relationships/hyperlink" Target="file:///D:\kcuello\Downloads\Recomendaci&#243;n%202_Impulsar%20el%20avance%20de%20las%20metas%20que%20se%20encuentran%20por%20debajo%20de%20lo%20esperado%20en%20el%20cuatrienio" TargetMode="External"/><Relationship Id="rId12" Type="http://schemas.openxmlformats.org/officeDocument/2006/relationships/vmlDrawing" Target="../drawings/vmlDrawing11.vml"/><Relationship Id="rId2" Type="http://schemas.openxmlformats.org/officeDocument/2006/relationships/hyperlink" Target="file:///D:\kcuello\Downloads\Recomendaci&#243;n_7_Decreto%200096\Correo_%20Solicitud%20de%20Informaci&#243;n%20Decreto%200096-Decreto%200372.pdf" TargetMode="External"/><Relationship Id="rId1" Type="http://schemas.openxmlformats.org/officeDocument/2006/relationships/hyperlink" Target="file:///D:\kcuello\Downloads\Recomendaci&#243;n%201_Riesgos\Solicitud%20Acompa&#241;amiento%20adecuaci&#243;n%20Mapa%20de%20Riesgos%20del%20Proceso.pdf" TargetMode="External"/><Relationship Id="rId6" Type="http://schemas.openxmlformats.org/officeDocument/2006/relationships/hyperlink" Target="file:///D:\kcuello\Downloads\Recomendaci&#243;n%2010_SigepII%20Hoja%20de%20vida%20y%20Declaraci&#243;n" TargetMode="External"/><Relationship Id="rId11" Type="http://schemas.openxmlformats.org/officeDocument/2006/relationships/drawing" Target="../drawings/drawing11.xml"/><Relationship Id="rId5" Type="http://schemas.openxmlformats.org/officeDocument/2006/relationships/hyperlink" Target="file:///D:\kcuello\Downloads\Recomendaci&#243;n%207_Decreto%200096" TargetMode="External"/><Relationship Id="rId10" Type="http://schemas.openxmlformats.org/officeDocument/2006/relationships/printerSettings" Target="../printerSettings/printerSettings11.bin"/><Relationship Id="rId4" Type="http://schemas.openxmlformats.org/officeDocument/2006/relationships/hyperlink" Target="file:///D:\kcuello\Downloads\Recomendaci&#243;n%208_Imagen%20Institucional\Socializaci&#243;n%20_Uso%20de%20la%20prendas%20Institucionales.jpeg" TargetMode="External"/><Relationship Id="rId9" Type="http://schemas.openxmlformats.org/officeDocument/2006/relationships/hyperlink" Target="file:///D:\kcuello\Downloads\Recomendaci&#243;n%205_Realizar%20en%20coordinaci&#243;n%20con%20la%20Gerencia%20TIC%20la%20identificaci&#243;n,%20priorizaci&#243;n,%20publicaci&#243;n%20y%20actualizaci&#243;n%20del%20conjunto%20de%20datos%20abiertos%20de%20su%20dependencia%20de%20acuerdo%20al%20plan%20de%20apertura%20de%20datos"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6.bin"/><Relationship Id="rId5" Type="http://schemas.microsoft.com/office/2017/10/relationships/threadedComment" Target="../threadedComments/threadedComment2.xml"/><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8.bin"/><Relationship Id="rId5" Type="http://schemas.openxmlformats.org/officeDocument/2006/relationships/comments" Target="../comments18.x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3.bin"/><Relationship Id="rId5" Type="http://schemas.microsoft.com/office/2017/10/relationships/threadedComment" Target="../threadedComments/threadedComment3.xml"/><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4.bin"/><Relationship Id="rId5" Type="http://schemas.microsoft.com/office/2017/10/relationships/threadedComment" Target="../threadedComments/threadedComment4.xml"/><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7.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29.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1.vml"/><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746C-BE20-4B0E-9700-1F726EA19E26}">
  <sheetPr codeName="Hoja1"/>
  <dimension ref="A1:O45"/>
  <sheetViews>
    <sheetView showGridLines="0" tabSelected="1" zoomScale="53" zoomScaleNormal="53" zoomScaleSheetLayoutView="100" zoomScalePageLayoutView="98" workbookViewId="0">
      <selection sqref="A1:O3"/>
    </sheetView>
  </sheetViews>
  <sheetFormatPr baseColWidth="10" defaultColWidth="11.42578125" defaultRowHeight="12.75" x14ac:dyDescent="0.2"/>
  <cols>
    <col min="1" max="1" width="39.7109375" style="1" customWidth="1"/>
    <col min="2" max="2" width="28.28515625" style="1" customWidth="1"/>
    <col min="3" max="3" width="36.140625" style="1" customWidth="1"/>
    <col min="4" max="4" width="30.140625" style="1" customWidth="1"/>
    <col min="5" max="5" width="28.7109375" style="1" customWidth="1"/>
    <col min="6" max="6" width="40.7109375" style="1" customWidth="1"/>
    <col min="7" max="7" width="25.140625" style="1" customWidth="1"/>
    <col min="8" max="8" width="13.85546875" style="1" customWidth="1"/>
    <col min="9" max="9" width="18" style="1" customWidth="1"/>
    <col min="10" max="10" width="15" style="2" customWidth="1"/>
    <col min="11" max="11" width="13.7109375" style="1" customWidth="1"/>
    <col min="12" max="12" width="50.85546875" style="1" customWidth="1"/>
    <col min="13" max="13" width="17.7109375" style="1" customWidth="1"/>
    <col min="14" max="14" width="25.42578125" style="1" customWidth="1"/>
    <col min="15" max="15" width="52" style="1" customWidth="1"/>
    <col min="16" max="16384" width="11.42578125" style="1"/>
  </cols>
  <sheetData>
    <row r="1" spans="1:15" ht="42" customHeight="1" x14ac:dyDescent="0.2">
      <c r="A1" s="501"/>
      <c r="B1" s="501"/>
      <c r="C1" s="501"/>
      <c r="D1" s="501"/>
      <c r="E1" s="501"/>
      <c r="F1" s="501"/>
      <c r="G1" s="501"/>
      <c r="H1" s="501"/>
      <c r="I1" s="501"/>
      <c r="J1" s="501"/>
      <c r="K1" s="501"/>
      <c r="L1" s="501"/>
      <c r="M1" s="501"/>
      <c r="N1" s="501"/>
      <c r="O1" s="501"/>
    </row>
    <row r="2" spans="1:15" x14ac:dyDescent="0.2">
      <c r="A2" s="501"/>
      <c r="B2" s="501"/>
      <c r="C2" s="501"/>
      <c r="D2" s="501"/>
      <c r="E2" s="501"/>
      <c r="F2" s="501"/>
      <c r="G2" s="501"/>
      <c r="H2" s="501"/>
      <c r="I2" s="501"/>
      <c r="J2" s="501"/>
      <c r="K2" s="501"/>
      <c r="L2" s="501"/>
      <c r="M2" s="501"/>
      <c r="N2" s="501"/>
      <c r="O2" s="501"/>
    </row>
    <row r="3" spans="1:15" x14ac:dyDescent="0.2">
      <c r="A3" s="501"/>
      <c r="B3" s="501"/>
      <c r="C3" s="501"/>
      <c r="D3" s="501"/>
      <c r="E3" s="501"/>
      <c r="F3" s="501"/>
      <c r="G3" s="501"/>
      <c r="H3" s="501"/>
      <c r="I3" s="501"/>
      <c r="J3" s="501"/>
      <c r="K3" s="501"/>
      <c r="L3" s="501"/>
      <c r="M3" s="501"/>
      <c r="N3" s="501"/>
      <c r="O3" s="501"/>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502" t="s">
        <v>0</v>
      </c>
      <c r="B11" s="502"/>
      <c r="C11" s="502"/>
      <c r="D11" s="502"/>
      <c r="E11" s="502"/>
      <c r="F11" s="502"/>
      <c r="G11" s="502"/>
      <c r="H11" s="502"/>
      <c r="I11" s="502"/>
      <c r="J11" s="502"/>
      <c r="K11" s="502"/>
      <c r="L11" s="502"/>
      <c r="M11" s="502"/>
      <c r="N11" s="502"/>
      <c r="O11" s="502"/>
    </row>
    <row r="12" spans="1:15" ht="34.5" customHeight="1" x14ac:dyDescent="0.2">
      <c r="A12" s="503" t="s">
        <v>2833</v>
      </c>
      <c r="B12" s="503"/>
      <c r="C12" s="503"/>
      <c r="D12" s="503"/>
      <c r="E12" s="503"/>
      <c r="F12" s="503"/>
      <c r="G12" s="503"/>
      <c r="H12" s="503"/>
      <c r="I12" s="503"/>
      <c r="J12" s="503"/>
      <c r="K12" s="503"/>
      <c r="L12" s="503"/>
      <c r="M12" s="504" t="s">
        <v>1</v>
      </c>
      <c r="N12" s="504"/>
      <c r="O12" s="504"/>
    </row>
    <row r="13" spans="1:15" ht="38.25" customHeight="1" x14ac:dyDescent="0.2">
      <c r="A13" s="503" t="s">
        <v>2</v>
      </c>
      <c r="B13" s="503"/>
      <c r="C13" s="503"/>
      <c r="D13" s="503"/>
      <c r="E13" s="503"/>
      <c r="F13" s="503"/>
      <c r="G13" s="503"/>
      <c r="H13" s="503"/>
      <c r="I13" s="503"/>
      <c r="J13" s="503"/>
      <c r="K13" s="503"/>
      <c r="L13" s="503"/>
      <c r="M13" s="504"/>
      <c r="N13" s="504"/>
      <c r="O13" s="504"/>
    </row>
    <row r="14" spans="1:15" s="3" customFormat="1" ht="40.5" customHeight="1" x14ac:dyDescent="0.2">
      <c r="A14" s="505" t="s">
        <v>3</v>
      </c>
      <c r="B14" s="507" t="s">
        <v>4</v>
      </c>
      <c r="C14" s="507" t="s">
        <v>5</v>
      </c>
      <c r="D14" s="507" t="s">
        <v>6</v>
      </c>
      <c r="E14" s="497" t="s">
        <v>7</v>
      </c>
      <c r="F14" s="497" t="s">
        <v>8</v>
      </c>
      <c r="G14" s="497" t="s">
        <v>9</v>
      </c>
      <c r="H14" s="498" t="s">
        <v>10</v>
      </c>
      <c r="I14" s="499"/>
      <c r="J14" s="497" t="s">
        <v>11</v>
      </c>
      <c r="K14" s="497" t="s">
        <v>12</v>
      </c>
      <c r="L14" s="500" t="s">
        <v>13</v>
      </c>
      <c r="M14" s="494" t="s">
        <v>14</v>
      </c>
      <c r="N14" s="495" t="s">
        <v>15</v>
      </c>
      <c r="O14" s="496"/>
    </row>
    <row r="15" spans="1:15" s="3" customFormat="1" ht="31.5" x14ac:dyDescent="0.2">
      <c r="A15" s="506"/>
      <c r="B15" s="508"/>
      <c r="C15" s="508"/>
      <c r="D15" s="508"/>
      <c r="E15" s="497"/>
      <c r="F15" s="497"/>
      <c r="G15" s="497"/>
      <c r="H15" s="383" t="s">
        <v>16</v>
      </c>
      <c r="I15" s="383" t="s">
        <v>17</v>
      </c>
      <c r="J15" s="497"/>
      <c r="K15" s="497"/>
      <c r="L15" s="500"/>
      <c r="M15" s="494"/>
      <c r="N15" s="495"/>
      <c r="O15" s="496"/>
    </row>
    <row r="16" spans="1:15" s="8" customFormat="1" ht="66.75" customHeight="1" x14ac:dyDescent="0.25">
      <c r="A16" s="474" t="s">
        <v>18</v>
      </c>
      <c r="B16" s="474" t="s">
        <v>19</v>
      </c>
      <c r="C16" s="4" t="s">
        <v>20</v>
      </c>
      <c r="D16" s="488" t="s">
        <v>21</v>
      </c>
      <c r="E16" s="4" t="s">
        <v>22</v>
      </c>
      <c r="F16" s="4" t="s">
        <v>23</v>
      </c>
      <c r="G16" s="5" t="s">
        <v>24</v>
      </c>
      <c r="H16" s="6">
        <v>44564</v>
      </c>
      <c r="I16" s="6">
        <v>44620</v>
      </c>
      <c r="J16" s="6">
        <v>44624</v>
      </c>
      <c r="K16" s="7">
        <v>1</v>
      </c>
      <c r="L16" s="4" t="s">
        <v>25</v>
      </c>
      <c r="M16" s="477">
        <v>1</v>
      </c>
      <c r="N16" s="480" t="s">
        <v>26</v>
      </c>
      <c r="O16" s="481"/>
    </row>
    <row r="17" spans="1:15" s="8" customFormat="1" ht="110.25" customHeight="1" x14ac:dyDescent="0.25">
      <c r="A17" s="475"/>
      <c r="B17" s="475"/>
      <c r="C17" s="4" t="s">
        <v>27</v>
      </c>
      <c r="D17" s="489"/>
      <c r="E17" s="4" t="s">
        <v>28</v>
      </c>
      <c r="F17" s="4" t="s">
        <v>29</v>
      </c>
      <c r="G17" s="5" t="s">
        <v>30</v>
      </c>
      <c r="H17" s="9">
        <v>44564</v>
      </c>
      <c r="I17" s="6">
        <v>44748</v>
      </c>
      <c r="J17" s="6">
        <v>44750</v>
      </c>
      <c r="K17" s="7">
        <v>1</v>
      </c>
      <c r="L17" s="4" t="s">
        <v>31</v>
      </c>
      <c r="M17" s="478"/>
      <c r="N17" s="482"/>
      <c r="O17" s="483"/>
    </row>
    <row r="18" spans="1:15" s="8" customFormat="1" ht="94.5" x14ac:dyDescent="0.25">
      <c r="A18" s="476"/>
      <c r="B18" s="476"/>
      <c r="C18" s="4" t="s">
        <v>32</v>
      </c>
      <c r="D18" s="490"/>
      <c r="E18" s="4" t="s">
        <v>33</v>
      </c>
      <c r="F18" s="4" t="s">
        <v>34</v>
      </c>
      <c r="G18" s="5" t="s">
        <v>35</v>
      </c>
      <c r="H18" s="9">
        <v>44564</v>
      </c>
      <c r="I18" s="6">
        <v>44748</v>
      </c>
      <c r="J18" s="6">
        <v>44750</v>
      </c>
      <c r="K18" s="7">
        <v>1</v>
      </c>
      <c r="L18" s="4" t="s">
        <v>36</v>
      </c>
      <c r="M18" s="479"/>
      <c r="N18" s="484"/>
      <c r="O18" s="485"/>
    </row>
    <row r="19" spans="1:15" s="8" customFormat="1" ht="123" customHeight="1" x14ac:dyDescent="0.25">
      <c r="A19" s="474" t="s">
        <v>37</v>
      </c>
      <c r="B19" s="474" t="s">
        <v>38</v>
      </c>
      <c r="C19" s="4" t="s">
        <v>39</v>
      </c>
      <c r="D19" s="488" t="s">
        <v>21</v>
      </c>
      <c r="E19" s="4" t="s">
        <v>40</v>
      </c>
      <c r="F19" s="4" t="s">
        <v>41</v>
      </c>
      <c r="G19" s="5" t="s">
        <v>42</v>
      </c>
      <c r="H19" s="6">
        <v>44564</v>
      </c>
      <c r="I19" s="6">
        <v>44620</v>
      </c>
      <c r="J19" s="6">
        <v>44624</v>
      </c>
      <c r="K19" s="7">
        <v>1</v>
      </c>
      <c r="L19" s="4" t="s">
        <v>43</v>
      </c>
      <c r="M19" s="477">
        <v>0.5</v>
      </c>
      <c r="N19" s="480" t="s">
        <v>44</v>
      </c>
      <c r="O19" s="481"/>
    </row>
    <row r="20" spans="1:15" s="8" customFormat="1" ht="78.75" x14ac:dyDescent="0.25">
      <c r="A20" s="475"/>
      <c r="B20" s="475"/>
      <c r="C20" s="4" t="s">
        <v>45</v>
      </c>
      <c r="D20" s="489"/>
      <c r="E20" s="4" t="s">
        <v>46</v>
      </c>
      <c r="F20" s="4" t="s">
        <v>47</v>
      </c>
      <c r="G20" s="5" t="s">
        <v>48</v>
      </c>
      <c r="H20" s="9">
        <v>44564</v>
      </c>
      <c r="I20" s="6">
        <v>44748</v>
      </c>
      <c r="J20" s="6">
        <v>44750</v>
      </c>
      <c r="K20" s="7">
        <v>1</v>
      </c>
      <c r="L20" s="4" t="s">
        <v>49</v>
      </c>
      <c r="M20" s="478"/>
      <c r="N20" s="482"/>
      <c r="O20" s="483"/>
    </row>
    <row r="21" spans="1:15" s="8" customFormat="1" ht="54.75" customHeight="1" x14ac:dyDescent="0.25">
      <c r="A21" s="475"/>
      <c r="B21" s="475"/>
      <c r="C21" s="4" t="s">
        <v>50</v>
      </c>
      <c r="D21" s="489"/>
      <c r="E21" s="4" t="s">
        <v>51</v>
      </c>
      <c r="F21" s="4" t="s">
        <v>52</v>
      </c>
      <c r="G21" s="5" t="s">
        <v>53</v>
      </c>
      <c r="H21" s="9">
        <v>44564</v>
      </c>
      <c r="I21" s="9">
        <v>44926</v>
      </c>
      <c r="J21" s="9" t="s">
        <v>54</v>
      </c>
      <c r="K21" s="7">
        <v>0.5</v>
      </c>
      <c r="L21" s="4" t="s">
        <v>55</v>
      </c>
      <c r="M21" s="478"/>
      <c r="N21" s="482"/>
      <c r="O21" s="483"/>
    </row>
    <row r="22" spans="1:15" s="8" customFormat="1" ht="78.75" x14ac:dyDescent="0.25">
      <c r="A22" s="475"/>
      <c r="B22" s="475"/>
      <c r="C22" s="4" t="s">
        <v>56</v>
      </c>
      <c r="D22" s="489"/>
      <c r="E22" s="4" t="s">
        <v>57</v>
      </c>
      <c r="F22" s="4" t="s">
        <v>58</v>
      </c>
      <c r="G22" s="5" t="s">
        <v>59</v>
      </c>
      <c r="H22" s="9">
        <v>44564</v>
      </c>
      <c r="I22" s="9">
        <v>44926</v>
      </c>
      <c r="J22" s="9" t="s">
        <v>60</v>
      </c>
      <c r="K22" s="7">
        <v>1</v>
      </c>
      <c r="L22" s="4" t="s">
        <v>61</v>
      </c>
      <c r="M22" s="478"/>
      <c r="N22" s="482"/>
      <c r="O22" s="483"/>
    </row>
    <row r="23" spans="1:15" s="8" customFormat="1" ht="63" x14ac:dyDescent="0.25">
      <c r="A23" s="476"/>
      <c r="B23" s="476"/>
      <c r="C23" s="4" t="s">
        <v>62</v>
      </c>
      <c r="D23" s="490"/>
      <c r="E23" s="4" t="s">
        <v>63</v>
      </c>
      <c r="F23" s="4" t="s">
        <v>64</v>
      </c>
      <c r="G23" s="5" t="s">
        <v>65</v>
      </c>
      <c r="H23" s="9">
        <v>44564</v>
      </c>
      <c r="I23" s="9">
        <v>44926</v>
      </c>
      <c r="J23" s="9" t="s">
        <v>66</v>
      </c>
      <c r="K23" s="7" t="s">
        <v>67</v>
      </c>
      <c r="L23" s="4" t="s">
        <v>68</v>
      </c>
      <c r="M23" s="479"/>
      <c r="N23" s="484"/>
      <c r="O23" s="485"/>
    </row>
    <row r="24" spans="1:15" s="8" customFormat="1" ht="78.75" x14ac:dyDescent="0.25">
      <c r="A24" s="474" t="s">
        <v>69</v>
      </c>
      <c r="B24" s="474" t="s">
        <v>70</v>
      </c>
      <c r="C24" s="4" t="s">
        <v>71</v>
      </c>
      <c r="D24" s="5" t="s">
        <v>72</v>
      </c>
      <c r="E24" s="4" t="s">
        <v>73</v>
      </c>
      <c r="F24" s="4" t="s">
        <v>74</v>
      </c>
      <c r="G24" s="5" t="s">
        <v>75</v>
      </c>
      <c r="H24" s="6">
        <v>44564</v>
      </c>
      <c r="I24" s="6">
        <v>44620</v>
      </c>
      <c r="J24" s="6">
        <v>44624</v>
      </c>
      <c r="K24" s="7">
        <v>1</v>
      </c>
      <c r="L24" s="4" t="s">
        <v>76</v>
      </c>
      <c r="M24" s="491">
        <f>(100%+100%+50%)/3</f>
        <v>0.83333333333333337</v>
      </c>
      <c r="N24" s="480" t="s">
        <v>77</v>
      </c>
      <c r="O24" s="481"/>
    </row>
    <row r="25" spans="1:15" s="8" customFormat="1" ht="63" x14ac:dyDescent="0.25">
      <c r="A25" s="475"/>
      <c r="B25" s="475"/>
      <c r="C25" s="4" t="s">
        <v>78</v>
      </c>
      <c r="D25" s="5" t="s">
        <v>21</v>
      </c>
      <c r="E25" s="4" t="s">
        <v>79</v>
      </c>
      <c r="F25" s="4" t="s">
        <v>80</v>
      </c>
      <c r="G25" s="5" t="s">
        <v>81</v>
      </c>
      <c r="H25" s="9">
        <v>44564</v>
      </c>
      <c r="I25" s="9">
        <v>44926</v>
      </c>
      <c r="J25" s="6">
        <v>44624</v>
      </c>
      <c r="K25" s="7">
        <v>1</v>
      </c>
      <c r="L25" s="4" t="s">
        <v>82</v>
      </c>
      <c r="M25" s="492"/>
      <c r="N25" s="482"/>
      <c r="O25" s="483"/>
    </row>
    <row r="26" spans="1:15" s="8" customFormat="1" ht="63" x14ac:dyDescent="0.25">
      <c r="A26" s="476"/>
      <c r="B26" s="476"/>
      <c r="C26" s="4" t="s">
        <v>83</v>
      </c>
      <c r="D26" s="5" t="s">
        <v>84</v>
      </c>
      <c r="E26" s="4" t="s">
        <v>85</v>
      </c>
      <c r="F26" s="4" t="s">
        <v>86</v>
      </c>
      <c r="G26" s="5" t="s">
        <v>87</v>
      </c>
      <c r="H26" s="9">
        <v>44564</v>
      </c>
      <c r="I26" s="9">
        <v>44926</v>
      </c>
      <c r="J26" s="9" t="s">
        <v>54</v>
      </c>
      <c r="K26" s="7">
        <v>0.5</v>
      </c>
      <c r="L26" s="4" t="s">
        <v>88</v>
      </c>
      <c r="M26" s="493"/>
      <c r="N26" s="484"/>
      <c r="O26" s="485"/>
    </row>
    <row r="27" spans="1:15" s="8" customFormat="1" ht="63" customHeight="1" x14ac:dyDescent="0.25">
      <c r="A27" s="474" t="s">
        <v>89</v>
      </c>
      <c r="B27" s="474">
        <v>0</v>
      </c>
      <c r="C27" s="4" t="s">
        <v>90</v>
      </c>
      <c r="D27" s="5" t="s">
        <v>21</v>
      </c>
      <c r="E27" s="4" t="s">
        <v>91</v>
      </c>
      <c r="F27" s="4" t="s">
        <v>92</v>
      </c>
      <c r="G27" s="5" t="s">
        <v>93</v>
      </c>
      <c r="H27" s="6">
        <v>44564</v>
      </c>
      <c r="I27" s="6">
        <v>44620</v>
      </c>
      <c r="J27" s="6">
        <v>44625</v>
      </c>
      <c r="K27" s="7">
        <v>1</v>
      </c>
      <c r="L27" s="4" t="s">
        <v>94</v>
      </c>
      <c r="M27" s="477">
        <f>300%/4</f>
        <v>0.75</v>
      </c>
      <c r="N27" s="480" t="s">
        <v>95</v>
      </c>
      <c r="O27" s="481"/>
    </row>
    <row r="28" spans="1:15" s="8" customFormat="1" ht="86.25" customHeight="1" x14ac:dyDescent="0.25">
      <c r="A28" s="475"/>
      <c r="B28" s="475"/>
      <c r="C28" s="4" t="s">
        <v>96</v>
      </c>
      <c r="D28" s="5" t="s">
        <v>21</v>
      </c>
      <c r="E28" s="4" t="s">
        <v>97</v>
      </c>
      <c r="F28" s="4" t="s">
        <v>98</v>
      </c>
      <c r="G28" s="5" t="s">
        <v>99</v>
      </c>
      <c r="H28" s="9">
        <v>44621</v>
      </c>
      <c r="I28" s="9">
        <v>44638</v>
      </c>
      <c r="J28" s="6">
        <v>44651</v>
      </c>
      <c r="K28" s="7">
        <v>1</v>
      </c>
      <c r="L28" s="4" t="s">
        <v>100</v>
      </c>
      <c r="M28" s="478"/>
      <c r="N28" s="482"/>
      <c r="O28" s="483"/>
    </row>
    <row r="29" spans="1:15" s="8" customFormat="1" ht="78.75" x14ac:dyDescent="0.25">
      <c r="A29" s="475"/>
      <c r="B29" s="475"/>
      <c r="C29" s="4" t="s">
        <v>101</v>
      </c>
      <c r="D29" s="5" t="s">
        <v>21</v>
      </c>
      <c r="E29" s="4" t="s">
        <v>102</v>
      </c>
      <c r="F29" s="4" t="s">
        <v>103</v>
      </c>
      <c r="G29" s="5" t="s">
        <v>104</v>
      </c>
      <c r="H29" s="9">
        <v>44564</v>
      </c>
      <c r="I29" s="9">
        <v>44926</v>
      </c>
      <c r="J29" s="9" t="s">
        <v>54</v>
      </c>
      <c r="K29" s="7">
        <v>0.5</v>
      </c>
      <c r="L29" s="4" t="s">
        <v>105</v>
      </c>
      <c r="M29" s="478"/>
      <c r="N29" s="482"/>
      <c r="O29" s="483"/>
    </row>
    <row r="30" spans="1:15" s="8" customFormat="1" ht="63" customHeight="1" x14ac:dyDescent="0.25">
      <c r="A30" s="476"/>
      <c r="B30" s="476"/>
      <c r="C30" s="4" t="s">
        <v>106</v>
      </c>
      <c r="D30" s="5" t="s">
        <v>21</v>
      </c>
      <c r="E30" s="4" t="s">
        <v>107</v>
      </c>
      <c r="F30" s="4" t="s">
        <v>108</v>
      </c>
      <c r="G30" s="5" t="s">
        <v>109</v>
      </c>
      <c r="H30" s="9">
        <v>44564</v>
      </c>
      <c r="I30" s="9">
        <v>44926</v>
      </c>
      <c r="J30" s="9" t="s">
        <v>54</v>
      </c>
      <c r="K30" s="7">
        <v>0.5</v>
      </c>
      <c r="L30" s="4" t="s">
        <v>110</v>
      </c>
      <c r="M30" s="479"/>
      <c r="N30" s="484"/>
      <c r="O30" s="485"/>
    </row>
    <row r="31" spans="1:15" s="8" customFormat="1" ht="79.5" customHeight="1" x14ac:dyDescent="0.25">
      <c r="A31" s="473" t="s">
        <v>111</v>
      </c>
      <c r="B31" s="474" t="s">
        <v>112</v>
      </c>
      <c r="C31" s="4" t="s">
        <v>113</v>
      </c>
      <c r="D31" s="5" t="s">
        <v>21</v>
      </c>
      <c r="E31" s="4" t="s">
        <v>114</v>
      </c>
      <c r="F31" s="4" t="s">
        <v>86</v>
      </c>
      <c r="G31" s="5" t="s">
        <v>115</v>
      </c>
      <c r="H31" s="6">
        <v>44564</v>
      </c>
      <c r="I31" s="6">
        <v>44620</v>
      </c>
      <c r="J31" s="6">
        <v>44624</v>
      </c>
      <c r="K31" s="7">
        <v>1</v>
      </c>
      <c r="L31" s="4" t="s">
        <v>116</v>
      </c>
      <c r="M31" s="477">
        <v>0.75</v>
      </c>
      <c r="N31" s="480" t="s">
        <v>117</v>
      </c>
      <c r="O31" s="481"/>
    </row>
    <row r="32" spans="1:15" s="8" customFormat="1" ht="93.75" customHeight="1" x14ac:dyDescent="0.25">
      <c r="A32" s="473"/>
      <c r="B32" s="475"/>
      <c r="C32" s="4" t="s">
        <v>118</v>
      </c>
      <c r="D32" s="5" t="s">
        <v>21</v>
      </c>
      <c r="E32" s="4" t="s">
        <v>119</v>
      </c>
      <c r="F32" s="4" t="s">
        <v>120</v>
      </c>
      <c r="G32" s="5" t="s">
        <v>121</v>
      </c>
      <c r="H32" s="9">
        <v>44621</v>
      </c>
      <c r="I32" s="9">
        <v>44650</v>
      </c>
      <c r="J32" s="6">
        <v>44656</v>
      </c>
      <c r="K32" s="7">
        <v>1</v>
      </c>
      <c r="L32" s="4" t="s">
        <v>122</v>
      </c>
      <c r="M32" s="478"/>
      <c r="N32" s="482"/>
      <c r="O32" s="483"/>
    </row>
    <row r="33" spans="1:15" s="8" customFormat="1" ht="71.25" customHeight="1" x14ac:dyDescent="0.25">
      <c r="A33" s="473"/>
      <c r="B33" s="475"/>
      <c r="C33" s="4" t="s">
        <v>123</v>
      </c>
      <c r="D33" s="5" t="s">
        <v>21</v>
      </c>
      <c r="E33" s="4" t="s">
        <v>124</v>
      </c>
      <c r="F33" s="4" t="s">
        <v>125</v>
      </c>
      <c r="G33" s="5" t="s">
        <v>126</v>
      </c>
      <c r="H33" s="9">
        <v>44564</v>
      </c>
      <c r="I33" s="9">
        <v>44926</v>
      </c>
      <c r="J33" s="9" t="s">
        <v>54</v>
      </c>
      <c r="K33" s="7">
        <v>0.5</v>
      </c>
      <c r="L33" s="4" t="s">
        <v>127</v>
      </c>
      <c r="M33" s="478"/>
      <c r="N33" s="482"/>
      <c r="O33" s="483"/>
    </row>
    <row r="34" spans="1:15" s="8" customFormat="1" ht="84.75" customHeight="1" x14ac:dyDescent="0.25">
      <c r="A34" s="473"/>
      <c r="B34" s="476"/>
      <c r="C34" s="4" t="s">
        <v>128</v>
      </c>
      <c r="D34" s="5" t="s">
        <v>21</v>
      </c>
      <c r="E34" s="4" t="s">
        <v>129</v>
      </c>
      <c r="F34" s="4" t="s">
        <v>130</v>
      </c>
      <c r="G34" s="5" t="s">
        <v>131</v>
      </c>
      <c r="H34" s="9">
        <v>44564</v>
      </c>
      <c r="I34" s="9">
        <v>44926</v>
      </c>
      <c r="J34" s="9" t="s">
        <v>54</v>
      </c>
      <c r="K34" s="7">
        <v>0.5</v>
      </c>
      <c r="L34" s="4" t="s">
        <v>132</v>
      </c>
      <c r="M34" s="479"/>
      <c r="N34" s="484"/>
      <c r="O34" s="485"/>
    </row>
    <row r="35" spans="1:15" s="8" customFormat="1" ht="90" customHeight="1" x14ac:dyDescent="0.25">
      <c r="A35" s="473" t="s">
        <v>133</v>
      </c>
      <c r="B35" s="474" t="s">
        <v>134</v>
      </c>
      <c r="C35" s="4" t="s">
        <v>135</v>
      </c>
      <c r="D35" s="5" t="s">
        <v>21</v>
      </c>
      <c r="E35" s="4" t="s">
        <v>136</v>
      </c>
      <c r="F35" s="4" t="s">
        <v>86</v>
      </c>
      <c r="G35" s="5" t="s">
        <v>137</v>
      </c>
      <c r="H35" s="6">
        <v>44564</v>
      </c>
      <c r="I35" s="6">
        <v>44620</v>
      </c>
      <c r="J35" s="6">
        <v>44625</v>
      </c>
      <c r="K35" s="7">
        <v>1</v>
      </c>
      <c r="L35" s="4" t="s">
        <v>138</v>
      </c>
      <c r="M35" s="477">
        <v>0.75</v>
      </c>
      <c r="N35" s="480" t="s">
        <v>139</v>
      </c>
      <c r="O35" s="481"/>
    </row>
    <row r="36" spans="1:15" s="8" customFormat="1" ht="111.75" customHeight="1" x14ac:dyDescent="0.25">
      <c r="A36" s="473"/>
      <c r="B36" s="475"/>
      <c r="C36" s="4" t="s">
        <v>140</v>
      </c>
      <c r="D36" s="5" t="s">
        <v>141</v>
      </c>
      <c r="E36" s="4" t="s">
        <v>142</v>
      </c>
      <c r="F36" s="4" t="s">
        <v>86</v>
      </c>
      <c r="G36" s="5" t="s">
        <v>143</v>
      </c>
      <c r="H36" s="9">
        <v>44621</v>
      </c>
      <c r="I36" s="9">
        <v>44644</v>
      </c>
      <c r="J36" s="6">
        <v>44650</v>
      </c>
      <c r="K36" s="7">
        <v>1</v>
      </c>
      <c r="L36" s="4" t="s">
        <v>144</v>
      </c>
      <c r="M36" s="478"/>
      <c r="N36" s="482"/>
      <c r="O36" s="483"/>
    </row>
    <row r="37" spans="1:15" s="8" customFormat="1" ht="86.25" customHeight="1" x14ac:dyDescent="0.25">
      <c r="A37" s="473"/>
      <c r="B37" s="475"/>
      <c r="C37" s="4" t="s">
        <v>145</v>
      </c>
      <c r="D37" s="5" t="s">
        <v>146</v>
      </c>
      <c r="E37" s="4" t="s">
        <v>147</v>
      </c>
      <c r="F37" s="4" t="s">
        <v>148</v>
      </c>
      <c r="G37" s="5" t="s">
        <v>149</v>
      </c>
      <c r="H37" s="9">
        <v>44564</v>
      </c>
      <c r="I37" s="9">
        <v>44926</v>
      </c>
      <c r="J37" s="9" t="s">
        <v>54</v>
      </c>
      <c r="K37" s="7">
        <v>0.5</v>
      </c>
      <c r="L37" s="4" t="s">
        <v>150</v>
      </c>
      <c r="M37" s="478"/>
      <c r="N37" s="482"/>
      <c r="O37" s="483"/>
    </row>
    <row r="38" spans="1:15" s="8" customFormat="1" ht="81.75" customHeight="1" x14ac:dyDescent="0.25">
      <c r="A38" s="473"/>
      <c r="B38" s="476"/>
      <c r="C38" s="4" t="s">
        <v>151</v>
      </c>
      <c r="D38" s="5" t="s">
        <v>146</v>
      </c>
      <c r="E38" s="4" t="s">
        <v>152</v>
      </c>
      <c r="F38" s="4" t="s">
        <v>108</v>
      </c>
      <c r="G38" s="5" t="s">
        <v>153</v>
      </c>
      <c r="H38" s="9">
        <v>44564</v>
      </c>
      <c r="I38" s="9">
        <v>44926</v>
      </c>
      <c r="J38" s="9" t="s">
        <v>54</v>
      </c>
      <c r="K38" s="7">
        <v>0.5</v>
      </c>
      <c r="L38" s="4" t="s">
        <v>154</v>
      </c>
      <c r="M38" s="479"/>
      <c r="N38" s="484"/>
      <c r="O38" s="485"/>
    </row>
    <row r="40" spans="1:15" s="3" customFormat="1" ht="29.25" customHeight="1" thickBot="1" x14ac:dyDescent="0.4">
      <c r="A40" s="10" t="s">
        <v>155</v>
      </c>
      <c r="B40" s="486" t="s">
        <v>156</v>
      </c>
      <c r="C40" s="486"/>
      <c r="D40" s="486"/>
      <c r="G40" s="10"/>
      <c r="H40" s="10"/>
      <c r="I40" s="11"/>
      <c r="J40" s="10"/>
      <c r="K40" s="10"/>
      <c r="M40" s="12">
        <f>SUM(M16:M38)/6</f>
        <v>0.76388888888888895</v>
      </c>
    </row>
    <row r="41" spans="1:15" s="3" customFormat="1" ht="18.75" customHeight="1" x14ac:dyDescent="0.2">
      <c r="I41" s="13"/>
    </row>
    <row r="42" spans="1:15" s="3" customFormat="1" ht="32.25" customHeight="1" thickBot="1" x14ac:dyDescent="0.3">
      <c r="A42" s="10" t="s">
        <v>157</v>
      </c>
      <c r="B42" s="487" t="s">
        <v>158</v>
      </c>
      <c r="C42" s="487"/>
      <c r="D42" s="487"/>
      <c r="G42" s="10" t="s">
        <v>159</v>
      </c>
      <c r="I42" s="13"/>
      <c r="J42" s="14" t="s">
        <v>160</v>
      </c>
      <c r="K42" s="14"/>
      <c r="L42" s="14"/>
    </row>
    <row r="43" spans="1:15" s="3" customFormat="1" ht="27" customHeight="1" x14ac:dyDescent="0.2">
      <c r="I43" s="15"/>
      <c r="J43" s="472"/>
      <c r="K43" s="472"/>
      <c r="L43" s="16"/>
    </row>
    <row r="44" spans="1:15" x14ac:dyDescent="0.2">
      <c r="O44" s="17" t="s">
        <v>161</v>
      </c>
    </row>
    <row r="45" spans="1:15" x14ac:dyDescent="0.2">
      <c r="O45" s="17" t="s">
        <v>162</v>
      </c>
    </row>
  </sheetData>
  <mergeCells count="47">
    <mergeCell ref="L14:L15"/>
    <mergeCell ref="A1:O3"/>
    <mergeCell ref="A11:O11"/>
    <mergeCell ref="A12:L12"/>
    <mergeCell ref="M12:O13"/>
    <mergeCell ref="A13:L13"/>
    <mergeCell ref="A14:A15"/>
    <mergeCell ref="B14:B15"/>
    <mergeCell ref="C14:C15"/>
    <mergeCell ref="D14:D15"/>
    <mergeCell ref="E14:E15"/>
    <mergeCell ref="A24:A26"/>
    <mergeCell ref="B24:B26"/>
    <mergeCell ref="M24:M26"/>
    <mergeCell ref="N24:O26"/>
    <mergeCell ref="M14:M15"/>
    <mergeCell ref="N14:O15"/>
    <mergeCell ref="A16:A18"/>
    <mergeCell ref="B16:B18"/>
    <mergeCell ref="D16:D18"/>
    <mergeCell ref="M16:M18"/>
    <mergeCell ref="N16:O18"/>
    <mergeCell ref="F14:F15"/>
    <mergeCell ref="G14:G15"/>
    <mergeCell ref="H14:I14"/>
    <mergeCell ref="J14:J15"/>
    <mergeCell ref="K14:K15"/>
    <mergeCell ref="A19:A23"/>
    <mergeCell ref="B19:B23"/>
    <mergeCell ref="D19:D23"/>
    <mergeCell ref="M19:M23"/>
    <mergeCell ref="N19:O23"/>
    <mergeCell ref="A27:A30"/>
    <mergeCell ref="B27:B30"/>
    <mergeCell ref="M27:M30"/>
    <mergeCell ref="N27:O30"/>
    <mergeCell ref="A31:A34"/>
    <mergeCell ref="B31:B34"/>
    <mergeCell ref="M31:M34"/>
    <mergeCell ref="N31:O34"/>
    <mergeCell ref="J43:K43"/>
    <mergeCell ref="A35:A38"/>
    <mergeCell ref="B35:B38"/>
    <mergeCell ref="M35:M38"/>
    <mergeCell ref="N35:O38"/>
    <mergeCell ref="B40:D40"/>
    <mergeCell ref="B42:D42"/>
  </mergeCells>
  <dataValidations count="12">
    <dataValidation allowBlank="1" showInputMessage="1" showErrorMessage="1" promptTitle="INSERTAR NUEVA COLUMNA:" prompt="Definir el entregable que soporta el cumplimiento como evidencia (actas, contratos, lista de asistencia, procedimientos, fotografía, videos, encuestas, etc.)" sqref="F16:F38" xr:uid="{2AD71BD1-777B-4D1D-80CA-54078D058533}"/>
    <dataValidation allowBlank="1" showInputMessage="1" showErrorMessage="1" promptTitle="GUÍA:" prompt="Establecer la formula matemática para medir el cumplimiento de la meta establecida a cada una de las acciones de mejoramiento definidas." sqref="G16:G38" xr:uid="{845DF517-39E3-437C-8FDB-B06328233209}"/>
    <dataValidation allowBlank="1" showInputMessage="1" showErrorMessage="1" promptTitle="GUÍA:" prompt="Establecer las fechas de inicio y terminación de cada una de las actividades, según los recursos y disponibilidad de la dependencia dentro de la vigencia actual." sqref="H16:I38" xr:uid="{B32371A6-5C55-44C4-B289-21DE392D8659}"/>
    <dataValidation allowBlank="1" showInputMessage="1" showErrorMessage="1" promptTitle="GUÍA: " prompt="Colocar la fecha en que se realiza el seguimiento por parte de la dependencia (i, ii, ii o iv seguimiento)_x000a_" sqref="J16:J38" xr:uid="{EEFEF2AB-DF96-422F-948D-9A0262C98027}"/>
    <dataValidation allowBlank="1" showInputMessage="1" showErrorMessage="1" promptTitle="GUÍA:" prompt="Asignar el porcentaje de avance de la meta establecida de acuerdo con la formula del indicador con corte a la fecha del seguimiento." sqref="K16:K38" xr:uid="{BB6E1DBD-176D-48CA-BFBA-455E4231EF6F}"/>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8" xr:uid="{7BE1E7CA-19FE-4402-AC00-88898139D7B4}"/>
    <dataValidation allowBlank="1" showInputMessage="1" showErrorMessage="1" promptTitle="CONTROL INTERNO:" prompt="Incluir esta columna para medir el avance de las acciones por parte del auditor de acuerdo con las evidencias presentadas por la dependencia." sqref="M16 M19 M24 M27 M31 M35" xr:uid="{1407AA5F-9EA8-40DC-83D0-7C8D6C01C58D}"/>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9 N16 N24 N27 N31 N35" xr:uid="{C9BC9762-014F-47D8-9FD3-B01FE296F6C2}"/>
    <dataValidation allowBlank="1" showInputMessage="1" showErrorMessage="1" promptTitle="GUÍA:" prompt="Describir la meta a ser alcanzada con la acción de mejoramiento planteada." sqref="E16:E19 E21:E38" xr:uid="{3B0DA92B-4E53-446B-B2C7-D862B0E76A83}"/>
    <dataValidation allowBlank="1" showInputMessage="1" showErrorMessage="1" promptTitle="GUÍA:" prompt="Identificar la persona/cargo responsable por la ejecución de las acciones de mejoramiento." sqref="D19 D24:D38" xr:uid="{C4B82DBA-F365-4B25-A547-3191478AF671}"/>
    <dataValidation allowBlank="1" showInputMessage="1" showErrorMessage="1" promptTitle="GUÍA:" prompt="Se deben describir las causas, previamente identificadas por medio de las metodologías existentes, el número de causas varias de acuerdo a la recomendación y su complejidad." sqref="B19 C28:C29 B16 B27 B24" xr:uid="{D35E7CBB-6EF6-4BC0-8203-E5D49060A2D4}"/>
    <dataValidation allowBlank="1" showInputMessage="1" showErrorMessage="1" promptTitle="GUÍA:" prompt="Para cada una de las causas identificadas se deben definir las acciones de mejoramiento necesarias." sqref="C30:C38 C21:C27 C16:C19" xr:uid="{2E28A0B0-6DF0-4453-ABCD-300CD6E65396}"/>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1A19E-DF31-4551-BD59-ABF7AF7649DE}">
  <sheetPr codeName="Hoja10"/>
  <dimension ref="A1:O31"/>
  <sheetViews>
    <sheetView showGridLines="0" zoomScale="50" zoomScaleNormal="50" zoomScaleSheetLayoutView="100" zoomScalePageLayoutView="98" workbookViewId="0">
      <selection activeCell="K31" sqref="K31"/>
    </sheetView>
  </sheetViews>
  <sheetFormatPr baseColWidth="10" defaultColWidth="11.42578125" defaultRowHeight="12.75" x14ac:dyDescent="0.2"/>
  <cols>
    <col min="1" max="1" width="39.7109375" style="18" customWidth="1"/>
    <col min="2" max="2" width="28.28515625" style="18" customWidth="1"/>
    <col min="3" max="3" width="29.42578125" style="18" customWidth="1"/>
    <col min="4" max="4" width="26.7109375" style="18" customWidth="1"/>
    <col min="5" max="5" width="24" style="18" customWidth="1"/>
    <col min="6" max="6" width="40.7109375" style="18" customWidth="1"/>
    <col min="7" max="7" width="22" style="18" customWidth="1"/>
    <col min="8" max="8" width="13.85546875" style="18" customWidth="1"/>
    <col min="9" max="9" width="15.42578125" style="18" customWidth="1"/>
    <col min="10" max="10" width="15" style="19"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B4" s="19"/>
      <c r="C4" s="19"/>
      <c r="D4" s="19"/>
      <c r="E4" s="19"/>
      <c r="F4" s="19"/>
      <c r="G4" s="19"/>
      <c r="H4" s="19"/>
      <c r="I4" s="19"/>
      <c r="K4" s="19"/>
      <c r="L4" s="19"/>
      <c r="M4" s="19"/>
      <c r="N4" s="19"/>
      <c r="O4" s="19"/>
    </row>
    <row r="5" spans="1:15" x14ac:dyDescent="0.2">
      <c r="A5" s="19"/>
      <c r="B5" s="19"/>
      <c r="C5" s="19"/>
      <c r="D5" s="19"/>
      <c r="E5" s="19"/>
      <c r="F5" s="19"/>
      <c r="G5" s="19"/>
      <c r="H5" s="19"/>
      <c r="I5" s="19"/>
      <c r="K5" s="19"/>
      <c r="L5" s="19"/>
      <c r="M5" s="19"/>
      <c r="N5" s="19"/>
      <c r="O5" s="19"/>
    </row>
    <row r="6" spans="1:15" x14ac:dyDescent="0.2">
      <c r="A6" s="19"/>
      <c r="B6" s="19"/>
      <c r="C6" s="19"/>
      <c r="D6" s="19"/>
      <c r="E6" s="19"/>
      <c r="F6" s="19"/>
      <c r="G6" s="19"/>
      <c r="H6" s="19"/>
      <c r="I6" s="19"/>
      <c r="K6" s="19"/>
      <c r="L6" s="19"/>
      <c r="M6" s="19"/>
      <c r="N6" s="19"/>
      <c r="O6" s="19"/>
    </row>
    <row r="7" spans="1:15" x14ac:dyDescent="0.2">
      <c r="A7" s="19"/>
      <c r="B7" s="19"/>
      <c r="C7" s="19"/>
      <c r="D7" s="19"/>
      <c r="E7" s="19"/>
      <c r="F7" s="19"/>
      <c r="G7" s="19"/>
      <c r="H7" s="19"/>
      <c r="I7" s="19"/>
      <c r="K7" s="19"/>
      <c r="L7" s="19"/>
      <c r="M7" s="19"/>
      <c r="N7" s="19"/>
      <c r="O7" s="19"/>
    </row>
    <row r="8" spans="1:15" x14ac:dyDescent="0.2">
      <c r="A8" s="19"/>
      <c r="B8" s="19"/>
      <c r="C8" s="19"/>
      <c r="D8" s="19"/>
      <c r="E8" s="19"/>
      <c r="F8" s="19"/>
      <c r="G8" s="19"/>
      <c r="H8" s="19"/>
      <c r="I8" s="19"/>
      <c r="K8" s="19"/>
      <c r="L8" s="19"/>
      <c r="M8" s="19"/>
      <c r="N8" s="19"/>
      <c r="O8" s="19"/>
    </row>
    <row r="9" spans="1:15" x14ac:dyDescent="0.2">
      <c r="A9" s="19"/>
      <c r="B9" s="19"/>
      <c r="C9" s="19"/>
      <c r="D9" s="19"/>
      <c r="E9" s="19"/>
      <c r="F9" s="19"/>
      <c r="G9" s="19"/>
      <c r="H9" s="19"/>
      <c r="I9" s="19"/>
      <c r="K9" s="19"/>
      <c r="L9" s="19"/>
      <c r="M9" s="19"/>
      <c r="N9" s="19"/>
      <c r="O9" s="19"/>
    </row>
    <row r="10" spans="1:15" x14ac:dyDescent="0.2">
      <c r="A10" s="19"/>
      <c r="B10" s="19"/>
      <c r="C10" s="19"/>
      <c r="D10" s="19"/>
      <c r="E10" s="19"/>
      <c r="F10" s="19"/>
      <c r="G10" s="19"/>
      <c r="H10" s="19"/>
      <c r="I10" s="19"/>
      <c r="K10" s="19"/>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895</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22" t="s">
        <v>16</v>
      </c>
      <c r="I15" s="22" t="s">
        <v>17</v>
      </c>
      <c r="J15" s="497"/>
      <c r="K15" s="497"/>
      <c r="L15" s="500"/>
      <c r="M15" s="535"/>
      <c r="N15" s="536"/>
      <c r="O15" s="537"/>
    </row>
    <row r="16" spans="1:15" ht="180" customHeight="1" x14ac:dyDescent="0.2">
      <c r="A16" s="514" t="s">
        <v>896</v>
      </c>
      <c r="B16" s="71" t="s">
        <v>897</v>
      </c>
      <c r="C16" s="23" t="s">
        <v>898</v>
      </c>
      <c r="D16" s="31" t="s">
        <v>899</v>
      </c>
      <c r="E16" s="23" t="s">
        <v>900</v>
      </c>
      <c r="F16" s="27" t="s">
        <v>901</v>
      </c>
      <c r="G16" s="23" t="s">
        <v>902</v>
      </c>
      <c r="H16" s="24">
        <v>44607</v>
      </c>
      <c r="I16" s="25">
        <v>44926</v>
      </c>
      <c r="J16" s="25">
        <v>44760</v>
      </c>
      <c r="K16" s="56">
        <v>0.5</v>
      </c>
      <c r="L16" s="27" t="s">
        <v>903</v>
      </c>
      <c r="M16" s="34">
        <v>0.5</v>
      </c>
      <c r="N16" s="617" t="s">
        <v>904</v>
      </c>
      <c r="O16" s="618"/>
    </row>
    <row r="17" spans="1:15" ht="180" customHeight="1" x14ac:dyDescent="0.2">
      <c r="A17" s="525"/>
      <c r="B17" s="71" t="s">
        <v>905</v>
      </c>
      <c r="C17" s="23" t="s">
        <v>906</v>
      </c>
      <c r="D17" s="31" t="s">
        <v>899</v>
      </c>
      <c r="E17" s="23" t="s">
        <v>907</v>
      </c>
      <c r="F17" s="27" t="s">
        <v>908</v>
      </c>
      <c r="G17" s="23" t="s">
        <v>777</v>
      </c>
      <c r="H17" s="24">
        <v>44607</v>
      </c>
      <c r="I17" s="25">
        <v>44926</v>
      </c>
      <c r="J17" s="25">
        <v>44760</v>
      </c>
      <c r="K17" s="56">
        <v>0.5</v>
      </c>
      <c r="L17" s="27" t="s">
        <v>909</v>
      </c>
      <c r="M17" s="34">
        <v>0.5</v>
      </c>
      <c r="N17" s="617" t="s">
        <v>904</v>
      </c>
      <c r="O17" s="618"/>
    </row>
    <row r="18" spans="1:15" ht="180" customHeight="1" x14ac:dyDescent="0.2">
      <c r="A18" s="515"/>
      <c r="B18" s="71" t="s">
        <v>910</v>
      </c>
      <c r="C18" s="23" t="s">
        <v>911</v>
      </c>
      <c r="D18" s="31" t="s">
        <v>912</v>
      </c>
      <c r="E18" s="23" t="s">
        <v>913</v>
      </c>
      <c r="F18" s="27" t="s">
        <v>914</v>
      </c>
      <c r="G18" s="23" t="s">
        <v>915</v>
      </c>
      <c r="H18" s="24">
        <v>44607</v>
      </c>
      <c r="I18" s="25">
        <v>44926</v>
      </c>
      <c r="J18" s="25">
        <v>44760</v>
      </c>
      <c r="K18" s="56">
        <v>0.5</v>
      </c>
      <c r="L18" s="27" t="s">
        <v>916</v>
      </c>
      <c r="M18" s="34">
        <v>0.5</v>
      </c>
      <c r="N18" s="617" t="s">
        <v>904</v>
      </c>
      <c r="O18" s="618"/>
    </row>
    <row r="19" spans="1:15" s="30" customFormat="1" ht="103.5" customHeight="1" x14ac:dyDescent="0.2">
      <c r="A19" s="71" t="s">
        <v>917</v>
      </c>
      <c r="B19" s="71" t="s">
        <v>918</v>
      </c>
      <c r="C19" s="23" t="s">
        <v>917</v>
      </c>
      <c r="D19" s="31" t="s">
        <v>899</v>
      </c>
      <c r="E19" s="23" t="s">
        <v>919</v>
      </c>
      <c r="F19" s="27" t="s">
        <v>920</v>
      </c>
      <c r="G19" s="23" t="s">
        <v>921</v>
      </c>
      <c r="H19" s="61">
        <v>44607</v>
      </c>
      <c r="I19" s="61">
        <v>44926</v>
      </c>
      <c r="J19" s="25">
        <v>44760</v>
      </c>
      <c r="K19" s="56">
        <v>0.5</v>
      </c>
      <c r="L19" s="27" t="s">
        <v>922</v>
      </c>
      <c r="M19" s="34">
        <v>0.5</v>
      </c>
      <c r="N19" s="617" t="s">
        <v>904</v>
      </c>
      <c r="O19" s="618"/>
    </row>
    <row r="20" spans="1:15" s="30" customFormat="1" ht="103.5" customHeight="1" x14ac:dyDescent="0.2">
      <c r="A20" s="71" t="s">
        <v>133</v>
      </c>
      <c r="B20" s="32" t="s">
        <v>923</v>
      </c>
      <c r="C20" s="23" t="s">
        <v>133</v>
      </c>
      <c r="D20" s="31" t="s">
        <v>924</v>
      </c>
      <c r="E20" s="23" t="s">
        <v>925</v>
      </c>
      <c r="F20" s="27" t="s">
        <v>926</v>
      </c>
      <c r="G20" s="23" t="s">
        <v>927</v>
      </c>
      <c r="H20" s="61">
        <v>44607</v>
      </c>
      <c r="I20" s="61">
        <v>44926</v>
      </c>
      <c r="J20" s="25">
        <v>44760</v>
      </c>
      <c r="K20" s="56">
        <v>0.5</v>
      </c>
      <c r="L20" s="27" t="s">
        <v>928</v>
      </c>
      <c r="M20" s="34">
        <v>0.5</v>
      </c>
      <c r="N20" s="617" t="s">
        <v>904</v>
      </c>
      <c r="O20" s="618"/>
    </row>
    <row r="21" spans="1:15" s="30" customFormat="1" ht="98.25" customHeight="1" x14ac:dyDescent="0.2">
      <c r="A21" s="71" t="s">
        <v>892</v>
      </c>
      <c r="B21" s="71" t="s">
        <v>929</v>
      </c>
      <c r="C21" s="23" t="s">
        <v>930</v>
      </c>
      <c r="D21" s="31" t="s">
        <v>931</v>
      </c>
      <c r="E21" s="23" t="s">
        <v>932</v>
      </c>
      <c r="F21" s="27" t="s">
        <v>933</v>
      </c>
      <c r="G21" s="23" t="s">
        <v>915</v>
      </c>
      <c r="H21" s="61">
        <v>44607</v>
      </c>
      <c r="I21" s="61">
        <v>44926</v>
      </c>
      <c r="J21" s="25">
        <v>44760</v>
      </c>
      <c r="K21" s="56">
        <v>0.5</v>
      </c>
      <c r="L21" s="27" t="s">
        <v>934</v>
      </c>
      <c r="M21" s="34">
        <v>0.5</v>
      </c>
      <c r="N21" s="617" t="s">
        <v>904</v>
      </c>
      <c r="O21" s="618"/>
    </row>
    <row r="22" spans="1:15" s="30" customFormat="1" ht="110.25" hidden="1" customHeight="1" x14ac:dyDescent="0.2">
      <c r="A22" s="71" t="s">
        <v>935</v>
      </c>
      <c r="B22" s="71" t="s">
        <v>586</v>
      </c>
      <c r="C22" s="23" t="s">
        <v>586</v>
      </c>
      <c r="D22" s="31" t="s">
        <v>586</v>
      </c>
      <c r="E22" s="23" t="s">
        <v>586</v>
      </c>
      <c r="F22" s="27" t="s">
        <v>586</v>
      </c>
      <c r="G22" s="23" t="s">
        <v>586</v>
      </c>
      <c r="H22" s="61">
        <v>44607</v>
      </c>
      <c r="I22" s="61">
        <v>44926</v>
      </c>
      <c r="J22" s="25">
        <v>44760</v>
      </c>
      <c r="K22" s="56" t="s">
        <v>586</v>
      </c>
      <c r="L22" s="27"/>
      <c r="M22" s="34"/>
      <c r="N22" s="617" t="s">
        <v>904</v>
      </c>
      <c r="O22" s="618"/>
    </row>
    <row r="23" spans="1:15" s="30" customFormat="1" ht="126.75" customHeight="1" x14ac:dyDescent="0.2">
      <c r="A23" s="71" t="s">
        <v>894</v>
      </c>
      <c r="B23" s="71" t="s">
        <v>936</v>
      </c>
      <c r="C23" s="23" t="s">
        <v>937</v>
      </c>
      <c r="D23" s="31" t="s">
        <v>931</v>
      </c>
      <c r="E23" s="36" t="s">
        <v>938</v>
      </c>
      <c r="F23" s="27" t="s">
        <v>939</v>
      </c>
      <c r="G23" s="36" t="s">
        <v>940</v>
      </c>
      <c r="H23" s="61">
        <v>44607</v>
      </c>
      <c r="I23" s="61">
        <v>44926</v>
      </c>
      <c r="J23" s="25">
        <v>44760</v>
      </c>
      <c r="K23" s="56">
        <v>0.5</v>
      </c>
      <c r="L23" s="27" t="s">
        <v>941</v>
      </c>
      <c r="M23" s="34">
        <v>0.5</v>
      </c>
      <c r="N23" s="617" t="s">
        <v>904</v>
      </c>
      <c r="O23" s="618"/>
    </row>
    <row r="24" spans="1:15" s="30" customFormat="1" ht="83.25" customHeight="1" x14ac:dyDescent="0.2">
      <c r="A24" s="71" t="s">
        <v>942</v>
      </c>
      <c r="B24" s="71" t="s">
        <v>943</v>
      </c>
      <c r="C24" s="23" t="s">
        <v>944</v>
      </c>
      <c r="D24" s="31" t="s">
        <v>899</v>
      </c>
      <c r="E24" s="23" t="s">
        <v>945</v>
      </c>
      <c r="F24" s="27" t="s">
        <v>946</v>
      </c>
      <c r="G24" s="23" t="s">
        <v>947</v>
      </c>
      <c r="H24" s="61">
        <v>44607</v>
      </c>
      <c r="I24" s="61">
        <v>44926</v>
      </c>
      <c r="J24" s="25">
        <v>44760</v>
      </c>
      <c r="K24" s="56">
        <v>0.5</v>
      </c>
      <c r="L24" s="27" t="s">
        <v>948</v>
      </c>
      <c r="M24" s="34">
        <v>0.5</v>
      </c>
      <c r="N24" s="617" t="s">
        <v>904</v>
      </c>
      <c r="O24" s="618"/>
    </row>
    <row r="25" spans="1:15" x14ac:dyDescent="0.2">
      <c r="K25" s="58">
        <f>AVERAGE(K16:K24)</f>
        <v>0.5</v>
      </c>
    </row>
    <row r="26" spans="1:15" s="21" customFormat="1" ht="29.25" customHeight="1" thickBot="1" x14ac:dyDescent="0.3">
      <c r="A26" s="45" t="s">
        <v>155</v>
      </c>
      <c r="B26" s="550" t="s">
        <v>3127</v>
      </c>
      <c r="C26" s="550"/>
      <c r="D26" s="550"/>
      <c r="G26" s="45"/>
      <c r="H26" s="45"/>
      <c r="I26" s="46"/>
      <c r="J26" s="45"/>
      <c r="K26" s="45"/>
    </row>
    <row r="27" spans="1:15" s="21" customFormat="1" ht="18.75" customHeight="1" x14ac:dyDescent="0.2">
      <c r="I27" s="48"/>
    </row>
    <row r="28" spans="1:15" s="21" customFormat="1" ht="32.25" customHeight="1" thickBot="1" x14ac:dyDescent="0.3">
      <c r="A28" s="45" t="s">
        <v>157</v>
      </c>
      <c r="B28" s="547" t="s">
        <v>3128</v>
      </c>
      <c r="C28" s="547"/>
      <c r="D28" s="547"/>
      <c r="G28" s="45" t="s">
        <v>159</v>
      </c>
      <c r="I28" s="48"/>
      <c r="J28" s="49"/>
      <c r="K28" s="49" t="s">
        <v>3115</v>
      </c>
      <c r="L28" s="49"/>
    </row>
    <row r="29" spans="1:15" s="21" customFormat="1" ht="27" customHeight="1" x14ac:dyDescent="0.2">
      <c r="I29" s="51"/>
      <c r="J29" s="513"/>
      <c r="K29" s="513"/>
      <c r="L29" s="52"/>
    </row>
    <row r="30" spans="1:15" x14ac:dyDescent="0.2">
      <c r="O30" s="54" t="s">
        <v>161</v>
      </c>
    </row>
    <row r="31" spans="1:15" x14ac:dyDescent="0.2">
      <c r="O31" s="54" t="s">
        <v>162</v>
      </c>
    </row>
  </sheetData>
  <mergeCells count="31">
    <mergeCell ref="N14:O15"/>
    <mergeCell ref="A1:O3"/>
    <mergeCell ref="A11:O11"/>
    <mergeCell ref="A12:L12"/>
    <mergeCell ref="M12:O13"/>
    <mergeCell ref="A13:L13"/>
    <mergeCell ref="A16:A18"/>
    <mergeCell ref="N16:O16"/>
    <mergeCell ref="N17:O17"/>
    <mergeCell ref="N18:O18"/>
    <mergeCell ref="F14:F15"/>
    <mergeCell ref="G14:G15"/>
    <mergeCell ref="H14:I14"/>
    <mergeCell ref="J14:J15"/>
    <mergeCell ref="K14:K15"/>
    <mergeCell ref="L14:L15"/>
    <mergeCell ref="A14:A15"/>
    <mergeCell ref="B14:B15"/>
    <mergeCell ref="C14:C15"/>
    <mergeCell ref="D14:D15"/>
    <mergeCell ref="E14:E15"/>
    <mergeCell ref="M14:M15"/>
    <mergeCell ref="B26:D26"/>
    <mergeCell ref="B28:D28"/>
    <mergeCell ref="J29:K29"/>
    <mergeCell ref="N19:O19"/>
    <mergeCell ref="N20:O20"/>
    <mergeCell ref="N21:O21"/>
    <mergeCell ref="N22:O22"/>
    <mergeCell ref="N23:O23"/>
    <mergeCell ref="N24:O24"/>
  </mergeCells>
  <dataValidations count="13">
    <dataValidation allowBlank="1" showInputMessage="1" showErrorMessage="1" promptTitle="GUIA:" prompt="Redactar las recomendaciones de mejoramiento a la gestión, identificadas en la dependencia para la vigencia actual." sqref="A16" xr:uid="{218FC78B-93E6-4AA4-97C2-E902759EAF43}"/>
    <dataValidation allowBlank="1" showInputMessage="1" showErrorMessage="1" promptTitle="GUÍA:" prompt="Se deben describir las causas, previamente identificadas por medio de las metodologías existentes, el número de causas varias de acuerdo a la recomendación y su complejidad." sqref="B16:B24" xr:uid="{8AA292AE-CA09-402F-8CE6-5AEFD2E62EF1}"/>
    <dataValidation allowBlank="1" showInputMessage="1" showErrorMessage="1" promptTitle="GUÍA:" prompt="Para cada una de las causas identificadas se deben definir las acciones de mejoramiento necesarias." sqref="C16:C24" xr:uid="{79EFA3D5-CCAA-497B-BAAA-C62E2A09BB89}"/>
    <dataValidation allowBlank="1" showInputMessage="1" showErrorMessage="1" promptTitle="GUÍA:" prompt="Identificar la persona/cargo responsable por la ejecución de las acciones de mejoramiento." sqref="D16:D24" xr:uid="{BE27B81F-C74E-4B62-8D74-7699E89C853B}"/>
    <dataValidation allowBlank="1" showInputMessage="1" showErrorMessage="1" promptTitle="GUÍA:" prompt="Describir la meta a ser alcanzada con la acción de mejoramiento planteada." sqref="E16:E24" xr:uid="{EE3FD5F6-81B0-4768-B9AD-EA9CBD8B7AC7}"/>
    <dataValidation allowBlank="1" showInputMessage="1" showErrorMessage="1" promptTitle="INSERTAR NUEVA COLUMNA:" prompt="Definir el entregable que soporta el cumplimiento como evidencia (actas, contratos, lista de asistencia, procedimientos, fotografía, videos, encuestas, etc.)" sqref="F16:F24" xr:uid="{66E1D2F2-B9C9-43E7-9F5F-8900FFD70D97}"/>
    <dataValidation allowBlank="1" showInputMessage="1" showErrorMessage="1" promptTitle="GUÍA:" prompt="Establecer la formula matemática para medir el cumplimiento de la meta establecida a cada una de las acciones de mejoramiento definidas." sqref="G16:G24" xr:uid="{92B5EE59-AF10-43A8-A7F5-BD37B07A903D}"/>
    <dataValidation allowBlank="1" showInputMessage="1" showErrorMessage="1" promptTitle="GUÍA:" prompt="Establecer las fechas de inicio y terminación de cada una de las actividades, según los recursos y disponibilidad de la dependencia dentro de la vigencia actual." sqref="H16:I24" xr:uid="{6C16B4DF-1127-438F-90B7-248D30DC23B1}"/>
    <dataValidation allowBlank="1" showInputMessage="1" showErrorMessage="1" promptTitle="GUÍA: " prompt="Colocar la fecha en que se realiza el seguimiento por parte de la dependencia (i, ii, ii o iv seguimiento)_x000a_" sqref="J16:J24" xr:uid="{8545E7A8-9775-4AF6-9B88-C968DDCD9715}"/>
    <dataValidation allowBlank="1" showInputMessage="1" showErrorMessage="1" promptTitle="GUÍA:" prompt="Asignar el porcentaje de avance de la meta establecida de acuerdo con la formula del indicador con corte a la fecha del seguimiento." sqref="K16:K24" xr:uid="{AFCA90AD-A93F-4C95-A302-DE418717E368}"/>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4" xr:uid="{06AD6802-EA0C-445F-B5FE-7E33595D4EB7}"/>
    <dataValidation allowBlank="1" showInputMessage="1" showErrorMessage="1" promptTitle="CONTROL INTERNO:" prompt="Incluir esta columna para medir el avance de las acciones por parte del auditor de acuerdo con las evidencias presentadas por la dependencia." sqref="M16:M24" xr:uid="{6423E417-1376-4786-A225-0DE8DA6D1E0F}"/>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4" xr:uid="{3E30D00F-FB60-43AF-9E66-DB5059BCCD7C}"/>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3A92-BE01-4C6E-AB3F-91BDAE227DEE}">
  <sheetPr codeName="Hoja11"/>
  <dimension ref="A1:P39"/>
  <sheetViews>
    <sheetView showGridLines="0" zoomScale="51" zoomScaleNormal="51" zoomScaleSheetLayoutView="35" zoomScalePageLayoutView="98" workbookViewId="0">
      <pane ySplit="15" topLeftCell="A17" activePane="bottomLeft" state="frozen"/>
      <selection pane="bottomLeft" activeCell="J40" sqref="J40"/>
    </sheetView>
  </sheetViews>
  <sheetFormatPr baseColWidth="10" defaultColWidth="11.42578125" defaultRowHeight="12.75" x14ac:dyDescent="0.2"/>
  <cols>
    <col min="1" max="1" width="60" style="18" customWidth="1"/>
    <col min="2" max="2" width="44.85546875" style="18" customWidth="1"/>
    <col min="3" max="3" width="46.140625" style="18" customWidth="1"/>
    <col min="4" max="4" width="24.140625" style="18" customWidth="1"/>
    <col min="5" max="5" width="37.5703125" style="18" customWidth="1"/>
    <col min="6" max="6" width="49" style="18" customWidth="1"/>
    <col min="7" max="7" width="42.140625" style="18" customWidth="1"/>
    <col min="8" max="8" width="17" style="18" customWidth="1"/>
    <col min="9" max="9" width="17.5703125" style="18" customWidth="1"/>
    <col min="10" max="10" width="12.85546875" style="19" customWidth="1"/>
    <col min="11" max="11" width="13" style="18" customWidth="1"/>
    <col min="12" max="12" width="56.7109375" style="18" customWidth="1"/>
    <col min="13" max="13" width="25" style="18" customWidth="1"/>
    <col min="14" max="14" width="14.140625" style="18" customWidth="1"/>
    <col min="15" max="15" width="39.5703125" style="18" customWidth="1"/>
    <col min="16" max="16" width="93.5703125" style="18" customWidth="1"/>
    <col min="17" max="16384" width="11.42578125" style="18"/>
  </cols>
  <sheetData>
    <row r="1" spans="1:16" ht="42" customHeight="1" x14ac:dyDescent="0.2">
      <c r="A1" s="539"/>
      <c r="B1" s="539"/>
      <c r="C1" s="539"/>
      <c r="D1" s="539"/>
      <c r="E1" s="539"/>
      <c r="F1" s="539"/>
      <c r="G1" s="539"/>
      <c r="H1" s="539"/>
      <c r="I1" s="539"/>
      <c r="J1" s="539"/>
      <c r="K1" s="539"/>
      <c r="L1" s="539"/>
      <c r="M1" s="539"/>
      <c r="N1" s="539"/>
      <c r="O1" s="539"/>
    </row>
    <row r="2" spans="1:16" x14ac:dyDescent="0.2">
      <c r="A2" s="539"/>
      <c r="B2" s="539"/>
      <c r="C2" s="539"/>
      <c r="D2" s="539"/>
      <c r="E2" s="539"/>
      <c r="F2" s="539"/>
      <c r="G2" s="539"/>
      <c r="H2" s="539"/>
      <c r="I2" s="539"/>
      <c r="J2" s="539"/>
      <c r="K2" s="539"/>
      <c r="L2" s="539"/>
      <c r="M2" s="539"/>
      <c r="N2" s="539"/>
      <c r="O2" s="539"/>
    </row>
    <row r="3" spans="1:16" x14ac:dyDescent="0.2">
      <c r="A3" s="539"/>
      <c r="B3" s="539"/>
      <c r="C3" s="539"/>
      <c r="D3" s="539"/>
      <c r="E3" s="539"/>
      <c r="F3" s="539"/>
      <c r="G3" s="539"/>
      <c r="H3" s="539"/>
      <c r="I3" s="539"/>
      <c r="J3" s="539"/>
      <c r="K3" s="539"/>
      <c r="L3" s="539"/>
      <c r="M3" s="539"/>
      <c r="N3" s="539"/>
      <c r="O3" s="539"/>
    </row>
    <row r="4" spans="1:16" x14ac:dyDescent="0.2">
      <c r="A4" s="19"/>
      <c r="B4" s="19"/>
      <c r="C4" s="19"/>
      <c r="D4" s="19"/>
      <c r="E4" s="19"/>
      <c r="F4" s="19"/>
      <c r="G4" s="19"/>
      <c r="H4" s="19"/>
      <c r="I4" s="19"/>
      <c r="K4" s="19"/>
      <c r="L4" s="19"/>
      <c r="M4" s="19"/>
      <c r="N4" s="19"/>
      <c r="O4" s="19"/>
    </row>
    <row r="5" spans="1:16" x14ac:dyDescent="0.2">
      <c r="A5" s="19"/>
      <c r="B5" s="19"/>
      <c r="C5" s="19"/>
      <c r="D5" s="19"/>
      <c r="E5" s="19"/>
      <c r="F5" s="19"/>
      <c r="G5" s="19"/>
      <c r="H5" s="19"/>
      <c r="I5" s="19"/>
      <c r="K5" s="19"/>
      <c r="L5" s="19"/>
      <c r="M5" s="19"/>
      <c r="N5" s="19"/>
      <c r="O5" s="19"/>
    </row>
    <row r="6" spans="1:16" x14ac:dyDescent="0.2">
      <c r="A6" s="19"/>
      <c r="B6" s="19"/>
      <c r="C6" s="19"/>
      <c r="D6" s="19"/>
      <c r="E6" s="19"/>
      <c r="F6" s="19"/>
      <c r="G6" s="19"/>
      <c r="H6" s="19"/>
      <c r="I6" s="19"/>
      <c r="K6" s="19"/>
      <c r="L6" s="19"/>
      <c r="M6" s="19"/>
      <c r="N6" s="19"/>
      <c r="O6" s="19"/>
    </row>
    <row r="7" spans="1:16" x14ac:dyDescent="0.2">
      <c r="A7" s="19"/>
      <c r="B7" s="19"/>
      <c r="C7" s="19"/>
      <c r="D7" s="19"/>
      <c r="E7" s="19"/>
      <c r="F7" s="19"/>
      <c r="G7" s="19"/>
      <c r="H7" s="19"/>
      <c r="I7" s="19"/>
      <c r="K7" s="19"/>
      <c r="L7" s="19"/>
      <c r="M7" s="19"/>
      <c r="N7" s="19"/>
      <c r="O7" s="19"/>
    </row>
    <row r="8" spans="1:16" x14ac:dyDescent="0.2">
      <c r="A8" s="19"/>
      <c r="B8" s="19"/>
      <c r="C8" s="19"/>
      <c r="D8" s="19"/>
      <c r="E8" s="19"/>
      <c r="F8" s="19"/>
      <c r="G8" s="19"/>
      <c r="H8" s="19"/>
      <c r="I8" s="19"/>
      <c r="K8" s="19"/>
      <c r="L8" s="19"/>
      <c r="M8" s="19"/>
      <c r="N8" s="19"/>
      <c r="O8" s="19"/>
    </row>
    <row r="9" spans="1:16" x14ac:dyDescent="0.2">
      <c r="A9" s="19"/>
      <c r="B9" s="19"/>
      <c r="C9" s="19"/>
      <c r="D9" s="19"/>
      <c r="E9" s="19"/>
      <c r="F9" s="19"/>
      <c r="G9" s="19"/>
      <c r="H9" s="19"/>
      <c r="I9" s="19"/>
      <c r="K9" s="19"/>
      <c r="L9" s="19"/>
      <c r="M9" s="19"/>
      <c r="N9" s="19"/>
      <c r="O9" s="19"/>
    </row>
    <row r="10" spans="1:16" x14ac:dyDescent="0.2">
      <c r="A10" s="19"/>
      <c r="B10" s="19"/>
      <c r="C10" s="19"/>
      <c r="D10" s="19"/>
      <c r="E10" s="19"/>
      <c r="F10" s="19"/>
      <c r="G10" s="19"/>
      <c r="H10" s="19"/>
      <c r="I10" s="19"/>
      <c r="K10" s="19"/>
      <c r="L10" s="19"/>
      <c r="M10" s="19"/>
      <c r="N10" s="19"/>
      <c r="O10" s="19"/>
    </row>
    <row r="11" spans="1:16" ht="27" customHeight="1" x14ac:dyDescent="0.25">
      <c r="A11" s="540" t="s">
        <v>0</v>
      </c>
      <c r="B11" s="540"/>
      <c r="C11" s="540"/>
      <c r="D11" s="540"/>
      <c r="E11" s="540"/>
      <c r="F11" s="540"/>
      <c r="G11" s="540"/>
      <c r="H11" s="540"/>
      <c r="I11" s="540"/>
      <c r="J11" s="540"/>
      <c r="K11" s="540"/>
      <c r="L11" s="540"/>
      <c r="M11" s="540"/>
      <c r="N11" s="540"/>
      <c r="O11" s="540"/>
    </row>
    <row r="12" spans="1:16" ht="34.5" customHeight="1" x14ac:dyDescent="0.2">
      <c r="A12" s="541" t="s">
        <v>2833</v>
      </c>
      <c r="B12" s="541"/>
      <c r="C12" s="541"/>
      <c r="D12" s="541"/>
      <c r="E12" s="541"/>
      <c r="F12" s="541"/>
      <c r="G12" s="541"/>
      <c r="H12" s="541"/>
      <c r="I12" s="541"/>
      <c r="J12" s="541"/>
      <c r="K12" s="541"/>
      <c r="L12" s="541"/>
      <c r="M12" s="542" t="s">
        <v>1</v>
      </c>
      <c r="N12" s="542"/>
      <c r="O12" s="542"/>
    </row>
    <row r="13" spans="1:16" ht="38.25" customHeight="1" thickBot="1" x14ac:dyDescent="0.25">
      <c r="A13" s="643" t="s">
        <v>949</v>
      </c>
      <c r="B13" s="643"/>
      <c r="C13" s="643"/>
      <c r="D13" s="643"/>
      <c r="E13" s="643"/>
      <c r="F13" s="643"/>
      <c r="G13" s="643"/>
      <c r="H13" s="643"/>
      <c r="I13" s="643"/>
      <c r="J13" s="643"/>
      <c r="K13" s="643"/>
      <c r="L13" s="643"/>
      <c r="M13" s="642"/>
      <c r="N13" s="642"/>
      <c r="O13" s="642"/>
    </row>
    <row r="14" spans="1:16" s="21" customFormat="1" ht="76.5" customHeight="1" x14ac:dyDescent="0.2">
      <c r="A14" s="638" t="s">
        <v>164</v>
      </c>
      <c r="B14" s="640" t="s">
        <v>4</v>
      </c>
      <c r="C14" s="640" t="s">
        <v>5</v>
      </c>
      <c r="D14" s="640" t="s">
        <v>6</v>
      </c>
      <c r="E14" s="632" t="s">
        <v>7</v>
      </c>
      <c r="F14" s="632" t="s">
        <v>8</v>
      </c>
      <c r="G14" s="632" t="s">
        <v>9</v>
      </c>
      <c r="H14" s="634" t="s">
        <v>10</v>
      </c>
      <c r="I14" s="635"/>
      <c r="J14" s="632" t="s">
        <v>11</v>
      </c>
      <c r="K14" s="632" t="s">
        <v>12</v>
      </c>
      <c r="L14" s="636" t="s">
        <v>13</v>
      </c>
      <c r="M14" s="626" t="s">
        <v>14</v>
      </c>
      <c r="N14" s="628" t="s">
        <v>15</v>
      </c>
      <c r="O14" s="629"/>
    </row>
    <row r="15" spans="1:16" s="21" customFormat="1" ht="32.25" thickBot="1" x14ac:dyDescent="0.25">
      <c r="A15" s="639"/>
      <c r="B15" s="641"/>
      <c r="C15" s="641"/>
      <c r="D15" s="641"/>
      <c r="E15" s="633"/>
      <c r="F15" s="633"/>
      <c r="G15" s="633"/>
      <c r="H15" s="197" t="s">
        <v>16</v>
      </c>
      <c r="I15" s="197" t="s">
        <v>17</v>
      </c>
      <c r="J15" s="633"/>
      <c r="K15" s="633"/>
      <c r="L15" s="637"/>
      <c r="M15" s="627"/>
      <c r="N15" s="630"/>
      <c r="O15" s="631"/>
    </row>
    <row r="16" spans="1:16" ht="112.5" customHeight="1" x14ac:dyDescent="0.2">
      <c r="A16" s="621" t="s">
        <v>950</v>
      </c>
      <c r="B16" s="621" t="s">
        <v>951</v>
      </c>
      <c r="C16" s="198" t="s">
        <v>952</v>
      </c>
      <c r="D16" s="198" t="s">
        <v>953</v>
      </c>
      <c r="E16" s="198" t="s">
        <v>497</v>
      </c>
      <c r="F16" s="198" t="s">
        <v>498</v>
      </c>
      <c r="G16" s="198" t="s">
        <v>499</v>
      </c>
      <c r="H16" s="199">
        <v>44607</v>
      </c>
      <c r="I16" s="200">
        <v>44651</v>
      </c>
      <c r="J16" s="201"/>
      <c r="K16" s="202">
        <v>1</v>
      </c>
      <c r="L16" s="198" t="s">
        <v>954</v>
      </c>
      <c r="M16" s="36">
        <v>1</v>
      </c>
      <c r="N16" s="623" t="s">
        <v>955</v>
      </c>
      <c r="O16" s="624"/>
      <c r="P16" s="203" t="s">
        <v>956</v>
      </c>
    </row>
    <row r="17" spans="1:16" ht="75" x14ac:dyDescent="0.2">
      <c r="A17" s="622"/>
      <c r="B17" s="622"/>
      <c r="C17" s="27" t="s">
        <v>957</v>
      </c>
      <c r="D17" s="27" t="s">
        <v>958</v>
      </c>
      <c r="E17" s="27" t="s">
        <v>959</v>
      </c>
      <c r="F17" s="27" t="s">
        <v>466</v>
      </c>
      <c r="G17" s="27" t="s">
        <v>467</v>
      </c>
      <c r="H17" s="204">
        <v>44652</v>
      </c>
      <c r="I17" s="64">
        <v>44926</v>
      </c>
      <c r="J17" s="25"/>
      <c r="K17" s="56">
        <v>0.5</v>
      </c>
      <c r="L17" s="27" t="s">
        <v>960</v>
      </c>
      <c r="M17" s="36">
        <v>0.5</v>
      </c>
      <c r="N17" s="623" t="s">
        <v>961</v>
      </c>
      <c r="O17" s="624"/>
    </row>
    <row r="18" spans="1:16" ht="103.5" customHeight="1" x14ac:dyDescent="0.2">
      <c r="A18" s="620" t="s">
        <v>962</v>
      </c>
      <c r="B18" s="620" t="s">
        <v>963</v>
      </c>
      <c r="C18" s="27" t="s">
        <v>964</v>
      </c>
      <c r="D18" s="620" t="s">
        <v>965</v>
      </c>
      <c r="E18" s="620" t="s">
        <v>966</v>
      </c>
      <c r="F18" s="27" t="s">
        <v>967</v>
      </c>
      <c r="G18" s="620" t="s">
        <v>968</v>
      </c>
      <c r="H18" s="204">
        <v>44652</v>
      </c>
      <c r="I18" s="64">
        <v>44712</v>
      </c>
      <c r="J18" s="25"/>
      <c r="K18" s="56">
        <v>1</v>
      </c>
      <c r="L18" s="27" t="s">
        <v>969</v>
      </c>
      <c r="M18" s="36">
        <v>1</v>
      </c>
      <c r="N18" s="623" t="s">
        <v>970</v>
      </c>
      <c r="O18" s="624"/>
    </row>
    <row r="19" spans="1:16" ht="103.5" customHeight="1" x14ac:dyDescent="0.2">
      <c r="A19" s="621"/>
      <c r="B19" s="621"/>
      <c r="C19" s="27" t="s">
        <v>971</v>
      </c>
      <c r="D19" s="621"/>
      <c r="E19" s="621"/>
      <c r="F19" s="27" t="s">
        <v>972</v>
      </c>
      <c r="G19" s="621"/>
      <c r="H19" s="204">
        <v>44652</v>
      </c>
      <c r="I19" s="64">
        <v>44926</v>
      </c>
      <c r="J19" s="25"/>
      <c r="K19" s="56">
        <v>0.5</v>
      </c>
      <c r="L19" s="192" t="s">
        <v>973</v>
      </c>
      <c r="M19" s="36">
        <v>0.5</v>
      </c>
      <c r="N19" s="623" t="s">
        <v>974</v>
      </c>
      <c r="O19" s="624"/>
    </row>
    <row r="20" spans="1:16" s="30" customFormat="1" ht="232.5" customHeight="1" x14ac:dyDescent="0.2">
      <c r="A20" s="622"/>
      <c r="B20" s="622"/>
      <c r="C20" s="27" t="s">
        <v>975</v>
      </c>
      <c r="D20" s="622"/>
      <c r="E20" s="622"/>
      <c r="F20" s="27" t="s">
        <v>976</v>
      </c>
      <c r="G20" s="622"/>
      <c r="H20" s="24">
        <v>44607</v>
      </c>
      <c r="I20" s="61">
        <v>44926</v>
      </c>
      <c r="J20" s="25"/>
      <c r="K20" s="56">
        <v>0.75</v>
      </c>
      <c r="L20" s="75" t="s">
        <v>977</v>
      </c>
      <c r="M20" s="36">
        <v>0.75</v>
      </c>
      <c r="N20" s="619" t="s">
        <v>978</v>
      </c>
      <c r="O20" s="619"/>
      <c r="P20" s="203" t="s">
        <v>979</v>
      </c>
    </row>
    <row r="21" spans="1:16" s="30" customFormat="1" ht="265.5" customHeight="1" x14ac:dyDescent="0.2">
      <c r="A21" s="27" t="s">
        <v>980</v>
      </c>
      <c r="B21" s="206" t="s">
        <v>981</v>
      </c>
      <c r="C21" s="27" t="s">
        <v>982</v>
      </c>
      <c r="D21" s="27" t="s">
        <v>983</v>
      </c>
      <c r="E21" s="27" t="s">
        <v>984</v>
      </c>
      <c r="F21" s="27" t="s">
        <v>985</v>
      </c>
      <c r="G21" s="27" t="s">
        <v>667</v>
      </c>
      <c r="H21" s="207">
        <v>44651</v>
      </c>
      <c r="I21" s="207">
        <v>44926</v>
      </c>
      <c r="J21" s="25"/>
      <c r="K21" s="56">
        <v>0.5</v>
      </c>
      <c r="L21" s="27" t="s">
        <v>986</v>
      </c>
      <c r="M21" s="36">
        <v>0.5</v>
      </c>
      <c r="N21" s="619" t="s">
        <v>987</v>
      </c>
      <c r="O21" s="619"/>
      <c r="P21" s="208" t="s">
        <v>988</v>
      </c>
    </row>
    <row r="22" spans="1:16" s="30" customFormat="1" ht="113.25" customHeight="1" x14ac:dyDescent="0.2">
      <c r="A22" s="27" t="s">
        <v>989</v>
      </c>
      <c r="B22" s="27" t="s">
        <v>990</v>
      </c>
      <c r="C22" s="27" t="s">
        <v>991</v>
      </c>
      <c r="D22" s="27" t="s">
        <v>992</v>
      </c>
      <c r="E22" s="27" t="s">
        <v>993</v>
      </c>
      <c r="F22" s="27" t="s">
        <v>994</v>
      </c>
      <c r="G22" s="27" t="s">
        <v>995</v>
      </c>
      <c r="H22" s="207">
        <v>44742</v>
      </c>
      <c r="I22" s="207">
        <v>44926</v>
      </c>
      <c r="J22" s="25" t="s">
        <v>996</v>
      </c>
      <c r="K22" s="56">
        <v>0.5</v>
      </c>
      <c r="L22" s="27" t="s">
        <v>997</v>
      </c>
      <c r="M22" s="36">
        <v>0.5</v>
      </c>
      <c r="N22" s="619" t="s">
        <v>998</v>
      </c>
      <c r="O22" s="619"/>
    </row>
    <row r="23" spans="1:16" s="30" customFormat="1" ht="98.25" customHeight="1" x14ac:dyDescent="0.2">
      <c r="A23" s="620" t="s">
        <v>999</v>
      </c>
      <c r="B23" s="620" t="s">
        <v>1000</v>
      </c>
      <c r="C23" s="27" t="s">
        <v>1001</v>
      </c>
      <c r="D23" s="27" t="s">
        <v>1002</v>
      </c>
      <c r="E23" s="27" t="s">
        <v>1003</v>
      </c>
      <c r="F23" s="27" t="s">
        <v>1004</v>
      </c>
      <c r="G23" s="27" t="s">
        <v>1005</v>
      </c>
      <c r="H23" s="209">
        <v>44621</v>
      </c>
      <c r="I23" s="209">
        <v>44681</v>
      </c>
      <c r="J23" s="554" t="s">
        <v>996</v>
      </c>
      <c r="K23" s="56">
        <v>1</v>
      </c>
      <c r="L23" s="27" t="s">
        <v>1006</v>
      </c>
      <c r="M23" s="36">
        <v>1</v>
      </c>
      <c r="N23" s="619" t="s">
        <v>1007</v>
      </c>
      <c r="O23" s="619"/>
      <c r="P23" s="625" t="s">
        <v>1008</v>
      </c>
    </row>
    <row r="24" spans="1:16" s="30" customFormat="1" ht="110.25" customHeight="1" x14ac:dyDescent="0.2">
      <c r="A24" s="622"/>
      <c r="B24" s="622"/>
      <c r="C24" s="27" t="s">
        <v>1009</v>
      </c>
      <c r="D24" s="27" t="s">
        <v>1010</v>
      </c>
      <c r="E24" s="27" t="s">
        <v>1011</v>
      </c>
      <c r="F24" s="27" t="s">
        <v>1012</v>
      </c>
      <c r="G24" s="27" t="s">
        <v>1013</v>
      </c>
      <c r="H24" s="209">
        <v>44652</v>
      </c>
      <c r="I24" s="209">
        <v>44926</v>
      </c>
      <c r="J24" s="555"/>
      <c r="K24" s="56">
        <v>0.5</v>
      </c>
      <c r="L24" s="27" t="s">
        <v>1014</v>
      </c>
      <c r="M24" s="36">
        <v>0.5</v>
      </c>
      <c r="N24" s="619" t="s">
        <v>1015</v>
      </c>
      <c r="O24" s="619"/>
      <c r="P24" s="625"/>
    </row>
    <row r="25" spans="1:16" s="30" customFormat="1" ht="110.25" customHeight="1" x14ac:dyDescent="0.2">
      <c r="A25" s="27" t="s">
        <v>1016</v>
      </c>
      <c r="B25" s="27" t="s">
        <v>1017</v>
      </c>
      <c r="C25" s="27" t="s">
        <v>1018</v>
      </c>
      <c r="D25" s="27" t="s">
        <v>1019</v>
      </c>
      <c r="E25" s="27" t="s">
        <v>1020</v>
      </c>
      <c r="F25" s="27" t="s">
        <v>1021</v>
      </c>
      <c r="G25" s="27" t="s">
        <v>1022</v>
      </c>
      <c r="H25" s="207">
        <v>44652</v>
      </c>
      <c r="I25" s="207">
        <v>44712</v>
      </c>
      <c r="J25" s="25"/>
      <c r="K25" s="56">
        <v>1</v>
      </c>
      <c r="L25" s="27" t="s">
        <v>1023</v>
      </c>
      <c r="M25" s="36">
        <v>1</v>
      </c>
      <c r="N25" s="623" t="s">
        <v>1024</v>
      </c>
      <c r="O25" s="624"/>
      <c r="P25" s="210"/>
    </row>
    <row r="26" spans="1:16" s="30" customFormat="1" ht="110.25" customHeight="1" x14ac:dyDescent="0.2">
      <c r="A26" s="620" t="s">
        <v>1025</v>
      </c>
      <c r="B26" s="620" t="s">
        <v>1026</v>
      </c>
      <c r="C26" s="27" t="s">
        <v>1027</v>
      </c>
      <c r="D26" s="514" t="s">
        <v>1028</v>
      </c>
      <c r="E26" s="620" t="s">
        <v>1029</v>
      </c>
      <c r="F26" s="27" t="s">
        <v>1030</v>
      </c>
      <c r="G26" s="27" t="s">
        <v>1031</v>
      </c>
      <c r="H26" s="204">
        <v>44621</v>
      </c>
      <c r="I26" s="61">
        <v>44681</v>
      </c>
      <c r="J26" s="25"/>
      <c r="K26" s="56">
        <v>1</v>
      </c>
      <c r="L26" s="27" t="s">
        <v>1032</v>
      </c>
      <c r="M26" s="36">
        <v>1</v>
      </c>
      <c r="N26" s="623" t="s">
        <v>1033</v>
      </c>
      <c r="O26" s="624"/>
      <c r="P26" s="208" t="s">
        <v>1034</v>
      </c>
    </row>
    <row r="27" spans="1:16" s="30" customFormat="1" ht="110.25" customHeight="1" x14ac:dyDescent="0.2">
      <c r="A27" s="622"/>
      <c r="B27" s="622"/>
      <c r="C27" s="27" t="s">
        <v>1035</v>
      </c>
      <c r="D27" s="515"/>
      <c r="E27" s="622"/>
      <c r="F27" s="27" t="s">
        <v>1036</v>
      </c>
      <c r="G27" s="27" t="s">
        <v>1037</v>
      </c>
      <c r="H27" s="204">
        <v>44621</v>
      </c>
      <c r="I27" s="61">
        <v>44681</v>
      </c>
      <c r="J27" s="25"/>
      <c r="K27" s="56">
        <v>1</v>
      </c>
      <c r="L27" s="27" t="s">
        <v>1038</v>
      </c>
      <c r="M27" s="36">
        <v>1</v>
      </c>
      <c r="N27" s="623" t="s">
        <v>1039</v>
      </c>
      <c r="O27" s="624"/>
    </row>
    <row r="28" spans="1:16" s="30" customFormat="1" ht="110.25" customHeight="1" x14ac:dyDescent="0.2">
      <c r="A28" s="620" t="s">
        <v>1040</v>
      </c>
      <c r="B28" s="620" t="s">
        <v>1041</v>
      </c>
      <c r="C28" s="27" t="s">
        <v>1042</v>
      </c>
      <c r="D28" s="620" t="s">
        <v>1043</v>
      </c>
      <c r="E28" s="620" t="s">
        <v>1044</v>
      </c>
      <c r="F28" s="27" t="s">
        <v>1045</v>
      </c>
      <c r="G28" s="27" t="s">
        <v>1046</v>
      </c>
      <c r="H28" s="204" t="s">
        <v>1047</v>
      </c>
      <c r="I28" s="61" t="s">
        <v>1048</v>
      </c>
      <c r="J28" s="25"/>
      <c r="K28" s="56">
        <v>0.5</v>
      </c>
      <c r="L28" s="27" t="s">
        <v>1049</v>
      </c>
      <c r="M28" s="36">
        <v>0.5</v>
      </c>
      <c r="N28" s="623" t="s">
        <v>1050</v>
      </c>
      <c r="O28" s="624"/>
      <c r="P28" s="208" t="s">
        <v>1051</v>
      </c>
    </row>
    <row r="29" spans="1:16" s="30" customFormat="1" ht="110.25" customHeight="1" x14ac:dyDescent="0.2">
      <c r="A29" s="621"/>
      <c r="B29" s="621"/>
      <c r="C29" s="27" t="s">
        <v>1052</v>
      </c>
      <c r="D29" s="621"/>
      <c r="E29" s="621"/>
      <c r="F29" s="27" t="s">
        <v>1053</v>
      </c>
      <c r="G29" s="27" t="s">
        <v>1054</v>
      </c>
      <c r="H29" s="204">
        <v>44562</v>
      </c>
      <c r="I29" s="61">
        <v>44593</v>
      </c>
      <c r="J29" s="25"/>
      <c r="K29" s="56">
        <v>1</v>
      </c>
      <c r="L29" s="27" t="s">
        <v>1055</v>
      </c>
      <c r="M29" s="36">
        <v>1</v>
      </c>
      <c r="N29" s="623" t="s">
        <v>1056</v>
      </c>
      <c r="O29" s="624"/>
      <c r="P29" s="208" t="s">
        <v>1057</v>
      </c>
    </row>
    <row r="30" spans="1:16" s="30" customFormat="1" ht="129.75" customHeight="1" x14ac:dyDescent="0.2">
      <c r="A30" s="622"/>
      <c r="B30" s="622"/>
      <c r="C30" s="27" t="s">
        <v>1058</v>
      </c>
      <c r="D30" s="622"/>
      <c r="E30" s="622"/>
      <c r="F30" s="27" t="s">
        <v>1059</v>
      </c>
      <c r="G30" s="27" t="s">
        <v>1060</v>
      </c>
      <c r="H30" s="204">
        <v>44652</v>
      </c>
      <c r="I30" s="61">
        <v>44681</v>
      </c>
      <c r="J30" s="25"/>
      <c r="K30" s="56">
        <v>1</v>
      </c>
      <c r="L30" s="27" t="s">
        <v>1061</v>
      </c>
      <c r="M30" s="36">
        <v>1</v>
      </c>
      <c r="N30" s="623" t="s">
        <v>1062</v>
      </c>
      <c r="O30" s="624"/>
      <c r="P30" s="208" t="s">
        <v>1063</v>
      </c>
    </row>
    <row r="31" spans="1:16" s="30" customFormat="1" ht="126.75" customHeight="1" x14ac:dyDescent="0.2">
      <c r="A31" s="27" t="s">
        <v>1064</v>
      </c>
      <c r="B31" s="27" t="s">
        <v>1065</v>
      </c>
      <c r="C31" s="27" t="s">
        <v>1066</v>
      </c>
      <c r="D31" s="211" t="s">
        <v>1067</v>
      </c>
      <c r="E31" s="71" t="s">
        <v>1068</v>
      </c>
      <c r="F31" s="71" t="s">
        <v>1069</v>
      </c>
      <c r="G31" s="71" t="s">
        <v>1070</v>
      </c>
      <c r="H31" s="61" t="s">
        <v>655</v>
      </c>
      <c r="I31" s="61">
        <v>44651</v>
      </c>
      <c r="J31" s="25"/>
      <c r="K31" s="56">
        <v>1</v>
      </c>
      <c r="L31" s="27" t="s">
        <v>1071</v>
      </c>
      <c r="M31" s="36">
        <v>1</v>
      </c>
      <c r="N31" s="619" t="s">
        <v>1072</v>
      </c>
      <c r="O31" s="619"/>
    </row>
    <row r="32" spans="1:16" s="30" customFormat="1" ht="138" customHeight="1" x14ac:dyDescent="0.2">
      <c r="A32" s="27" t="s">
        <v>1073</v>
      </c>
      <c r="B32" s="27" t="s">
        <v>1074</v>
      </c>
      <c r="C32" s="27" t="s">
        <v>1075</v>
      </c>
      <c r="D32" s="27" t="s">
        <v>1076</v>
      </c>
      <c r="E32" s="27" t="s">
        <v>1077</v>
      </c>
      <c r="F32" s="27" t="s">
        <v>1078</v>
      </c>
      <c r="G32" s="27" t="s">
        <v>1079</v>
      </c>
      <c r="H32" s="204">
        <v>44652</v>
      </c>
      <c r="I32" s="27" t="s">
        <v>623</v>
      </c>
      <c r="J32" s="27"/>
      <c r="K32" s="56">
        <v>0.5</v>
      </c>
      <c r="L32" s="78" t="s">
        <v>1080</v>
      </c>
      <c r="M32" s="36">
        <v>0.5</v>
      </c>
      <c r="N32" s="619" t="s">
        <v>1081</v>
      </c>
      <c r="O32" s="619"/>
      <c r="P32" s="208" t="s">
        <v>1082</v>
      </c>
    </row>
    <row r="34" spans="1:15" s="21" customFormat="1" ht="29.25" customHeight="1" thickBot="1" x14ac:dyDescent="0.3">
      <c r="A34" s="45" t="s">
        <v>155</v>
      </c>
      <c r="B34" s="550" t="s">
        <v>3125</v>
      </c>
      <c r="C34" s="550"/>
      <c r="D34" s="550"/>
      <c r="G34" s="45"/>
      <c r="H34" s="45"/>
      <c r="I34" s="46"/>
      <c r="J34" s="45"/>
      <c r="K34" s="45"/>
    </row>
    <row r="35" spans="1:15" s="21" customFormat="1" ht="18.75" customHeight="1" x14ac:dyDescent="0.2">
      <c r="I35" s="48"/>
    </row>
    <row r="36" spans="1:15" s="21" customFormat="1" ht="32.25" customHeight="1" thickBot="1" x14ac:dyDescent="0.3">
      <c r="A36" s="45" t="s">
        <v>157</v>
      </c>
      <c r="B36" s="547" t="s">
        <v>3124</v>
      </c>
      <c r="C36" s="547"/>
      <c r="D36" s="547"/>
      <c r="G36" s="45" t="s">
        <v>159</v>
      </c>
      <c r="I36" s="48"/>
      <c r="J36" s="49"/>
      <c r="K36" s="49" t="s">
        <v>3126</v>
      </c>
      <c r="L36" s="49"/>
    </row>
    <row r="37" spans="1:15" s="21" customFormat="1" ht="27" customHeight="1" x14ac:dyDescent="0.2">
      <c r="I37" s="51"/>
      <c r="J37" s="513"/>
      <c r="K37" s="513"/>
      <c r="L37" s="52"/>
    </row>
    <row r="38" spans="1:15" x14ac:dyDescent="0.2">
      <c r="O38" s="54" t="s">
        <v>161</v>
      </c>
    </row>
    <row r="39" spans="1:15" x14ac:dyDescent="0.2">
      <c r="O39" s="54" t="s">
        <v>162</v>
      </c>
    </row>
  </sheetData>
  <mergeCells count="57">
    <mergeCell ref="A1:O3"/>
    <mergeCell ref="A11:O11"/>
    <mergeCell ref="A12:L12"/>
    <mergeCell ref="M12:O13"/>
    <mergeCell ref="A13:L13"/>
    <mergeCell ref="A16:A17"/>
    <mergeCell ref="B16:B17"/>
    <mergeCell ref="N16:O16"/>
    <mergeCell ref="N17:O17"/>
    <mergeCell ref="F14:F15"/>
    <mergeCell ref="G14:G15"/>
    <mergeCell ref="H14:I14"/>
    <mergeCell ref="J14:J15"/>
    <mergeCell ref="K14:K15"/>
    <mergeCell ref="L14:L15"/>
    <mergeCell ref="A14:A15"/>
    <mergeCell ref="B14:B15"/>
    <mergeCell ref="C14:C15"/>
    <mergeCell ref="D14:D15"/>
    <mergeCell ref="E14:E15"/>
    <mergeCell ref="N18:O18"/>
    <mergeCell ref="N19:O19"/>
    <mergeCell ref="N20:O20"/>
    <mergeCell ref="M14:M15"/>
    <mergeCell ref="N14:O15"/>
    <mergeCell ref="A18:A20"/>
    <mergeCell ref="B18:B20"/>
    <mergeCell ref="D18:D20"/>
    <mergeCell ref="E18:E20"/>
    <mergeCell ref="G18:G20"/>
    <mergeCell ref="N21:O21"/>
    <mergeCell ref="N22:O22"/>
    <mergeCell ref="A23:A24"/>
    <mergeCell ref="B23:B24"/>
    <mergeCell ref="J23:J24"/>
    <mergeCell ref="N23:O23"/>
    <mergeCell ref="P23:P24"/>
    <mergeCell ref="N24:O24"/>
    <mergeCell ref="N25:O25"/>
    <mergeCell ref="A26:A27"/>
    <mergeCell ref="B26:B27"/>
    <mergeCell ref="D26:D27"/>
    <mergeCell ref="E26:E27"/>
    <mergeCell ref="N26:O26"/>
    <mergeCell ref="N27:O27"/>
    <mergeCell ref="A28:A30"/>
    <mergeCell ref="B28:B30"/>
    <mergeCell ref="D28:D30"/>
    <mergeCell ref="E28:E30"/>
    <mergeCell ref="N28:O28"/>
    <mergeCell ref="N29:O29"/>
    <mergeCell ref="N30:O30"/>
    <mergeCell ref="N31:O31"/>
    <mergeCell ref="N32:O32"/>
    <mergeCell ref="B34:D34"/>
    <mergeCell ref="B36:D36"/>
    <mergeCell ref="J37:K37"/>
  </mergeCells>
  <dataValidations count="13">
    <dataValidation allowBlank="1" showInputMessage="1" showErrorMessage="1" promptTitle="GUÍA:" prompt="Establecer la formula matemática para medir el cumplimiento de la meta establecida a cada una de las acciones de mejoramiento definidas." sqref="G21:G30 G18" xr:uid="{0ECF5E7C-6896-4064-ACD6-23BA16B326A7}"/>
    <dataValidation allowBlank="1" showInputMessage="1" showErrorMessage="1" promptTitle="GUIA:" prompt="Redactar las recomendaciones de mejoramiento a la gestión, identificadas en la dependencia para la vigencia actual." sqref="A16" xr:uid="{83148B93-CA76-4691-8412-1647714F5555}"/>
    <dataValidation allowBlank="1" showInputMessage="1" showErrorMessage="1" promptTitle="GUÍA:" prompt="Se deben describir las causas, previamente identificadas por medio de las metodologías existentes, el número de causas varias de acuerdo a la recomendación y su complejidad." sqref="B16 B32 B28 B25:B26 B18 B21:B23" xr:uid="{F0FD84FB-8F3C-4BA5-B5B7-46BD00B7B483}"/>
    <dataValidation allowBlank="1" showInputMessage="1" showErrorMessage="1" promptTitle="GUÍA:" prompt="Para cada una de las causas identificadas se deben definir las acciones de mejoramiento necesarias." sqref="C20:C30" xr:uid="{8F23B641-A236-4CAB-BCF0-85F79DD92305}"/>
    <dataValidation allowBlank="1" showInputMessage="1" showErrorMessage="1" promptTitle="GUÍA:" prompt="Identificar la persona/cargo responsable por la ejecución de las acciones de mejoramiento." sqref="D31 D28 D21:D26 D16:D18" xr:uid="{C962B11F-86EA-402E-8349-426CD878F6D1}"/>
    <dataValidation allowBlank="1" showInputMessage="1" showErrorMessage="1" promptTitle="GUÍA:" prompt="Describir la meta a ser alcanzada con la acción de mejoramiento planteada." sqref="E28 E18 E21:E26" xr:uid="{49139A21-3E30-4BCC-B1E6-A7325CB1433C}"/>
    <dataValidation allowBlank="1" showInputMessage="1" showErrorMessage="1" promptTitle="INSERTAR NUEVA COLUMNA:" prompt="Definir el entregable que soporta el cumplimiento como evidencia (actas, contratos, lista de asistencia, procedimientos, fotografía, videos, encuestas, etc.)" sqref="F32 F20:F30" xr:uid="{D0DB73DC-17AC-4722-8DDE-9BFA5247B2CA}"/>
    <dataValidation allowBlank="1" showInputMessage="1" showErrorMessage="1" promptTitle="GUÍA:" prompt="Establecer las fechas de inicio y terminación de cada una de las actividades, según los recursos y disponibilidad de la dependencia dentro de la vigencia actual." sqref="H20:I32" xr:uid="{DA46487A-C3FA-4DB8-BCBE-D84B20FDBA02}"/>
    <dataValidation allowBlank="1" showInputMessage="1" showErrorMessage="1" promptTitle="GUÍA: " prompt="Colocar la fecha en que se realiza el seguimiento por parte de la dependencia (i, ii, ii o iv seguimiento)_x000a_" sqref="J16:J23 J25:J32" xr:uid="{D9C0DCBD-9C93-4458-8050-157461EEDE4E}"/>
    <dataValidation allowBlank="1" showInputMessage="1" showErrorMessage="1" promptTitle="GUÍA:" prompt="Asignar el porcentaje de avance de la meta establecida de acuerdo con la formula del indicador con corte a la fecha del seguimiento." sqref="K16:K32" xr:uid="{F32180B5-CC19-4599-ABB8-CA5B4ED27153}"/>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1" xr:uid="{1F40E741-8718-4C25-878C-9B5082485BFB}"/>
    <dataValidation allowBlank="1" showInputMessage="1" showErrorMessage="1" promptTitle="CONTROL INTERNO:" prompt="Incluir esta columna para medir el avance de las acciones por parte del auditor de acuerdo con las evidencias presentadas por la dependencia." sqref="M16:M32" xr:uid="{258EB689-9757-447D-A687-96511892A012}"/>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32 O16:O17 O19:O24 O29:O32" xr:uid="{91550DCE-20FA-4553-8DF2-B6D1A2B28CA8}"/>
  </dataValidations>
  <hyperlinks>
    <hyperlink ref="P16" r:id="rId1" xr:uid="{088A5EE3-EB5F-4BBB-A6C8-E1E3E749CFCD}"/>
    <hyperlink ref="P26" r:id="rId2" xr:uid="{98EA9032-2926-46E8-98ED-B804EEA20AFF}"/>
    <hyperlink ref="P28" r:id="rId3" xr:uid="{66E3BD93-6213-45DC-BA05-BB58750E82F2}"/>
    <hyperlink ref="P29" r:id="rId4" xr:uid="{CE3972FA-934C-458A-89A3-8B659479D59A}"/>
    <hyperlink ref="P30" r:id="rId5" xr:uid="{A902E0E2-FDD7-4E16-8991-7C4137FF5E01}"/>
    <hyperlink ref="P32" r:id="rId6" xr:uid="{307BAF94-AFFE-471F-BD48-6F7CBC5FFE56}"/>
    <hyperlink ref="P20" r:id="rId7" xr:uid="{B4560905-B878-437C-8D2D-BDA4EC76873D}"/>
    <hyperlink ref="P21" r:id="rId8" xr:uid="{F9BF2EC3-E751-4F74-810F-977CEF212523}"/>
    <hyperlink ref="P23:P24" r:id="rId9" display="Recomendación 5_Realizar en coordinación con la Gerencia TIC la identificación, priorización, publicación y actualización del conjunto de datos abiertos de su dependencia de acuerdo al plan de apertura de datos" xr:uid="{41B7E428-97C2-4E24-9D20-20D80015E0B2}"/>
  </hyperlinks>
  <printOptions horizontalCentered="1"/>
  <pageMargins left="1.2204724409448819" right="0.15748031496062992" top="0.74803149606299213" bottom="0.74803149606299213" header="0.31496062992125984" footer="0.31496062992125984"/>
  <pageSetup paperSize="5" scale="40" orientation="landscape" r:id="rId10"/>
  <headerFooter alignWithMargins="0"/>
  <drawing r:id="rId11"/>
  <legacyDrawing r:id="rId1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BB3AD-C0C4-404B-8D16-77ABAA6672E2}">
  <sheetPr codeName="Hoja12"/>
  <dimension ref="A1:O33"/>
  <sheetViews>
    <sheetView showGridLines="0" topLeftCell="A6" zoomScale="65" zoomScaleNormal="65" zoomScaleSheetLayoutView="100" zoomScalePageLayoutView="98" workbookViewId="0">
      <selection activeCell="J33" sqref="J33:K33"/>
    </sheetView>
  </sheetViews>
  <sheetFormatPr baseColWidth="10" defaultColWidth="11.42578125" defaultRowHeight="12.75" x14ac:dyDescent="0.2"/>
  <cols>
    <col min="1" max="1" width="55.7109375" style="18" customWidth="1"/>
    <col min="2" max="2" width="44" style="18" customWidth="1"/>
    <col min="3" max="3" width="55.140625" style="18" customWidth="1"/>
    <col min="4" max="4" width="39.42578125" style="18" customWidth="1"/>
    <col min="5" max="5" width="35.140625" style="18" customWidth="1"/>
    <col min="6" max="6" width="40.7109375" style="18" customWidth="1"/>
    <col min="7" max="7" width="35.7109375" style="18" customWidth="1"/>
    <col min="8" max="8" width="13.85546875" style="18" customWidth="1"/>
    <col min="9" max="9" width="15.42578125" style="18" customWidth="1"/>
    <col min="10" max="10" width="24.42578125" style="19" customWidth="1"/>
    <col min="11" max="11" width="25.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B4" s="19"/>
      <c r="C4" s="19"/>
      <c r="D4" s="19"/>
      <c r="E4" s="19"/>
      <c r="F4" s="19"/>
      <c r="G4" s="19"/>
      <c r="H4" s="19"/>
      <c r="I4" s="19"/>
      <c r="K4" s="19"/>
      <c r="L4" s="19"/>
      <c r="M4" s="19"/>
      <c r="N4" s="19"/>
      <c r="O4" s="19"/>
    </row>
    <row r="5" spans="1:15" x14ac:dyDescent="0.2">
      <c r="A5" s="19"/>
      <c r="B5" s="19"/>
      <c r="C5" s="19"/>
      <c r="D5" s="19"/>
      <c r="E5" s="19"/>
      <c r="F5" s="19"/>
      <c r="G5" s="19"/>
      <c r="H5" s="19"/>
      <c r="I5" s="19"/>
      <c r="K5" s="19"/>
      <c r="L5" s="19"/>
      <c r="M5" s="19"/>
      <c r="N5" s="19"/>
      <c r="O5" s="19"/>
    </row>
    <row r="6" spans="1:15" x14ac:dyDescent="0.2">
      <c r="A6" s="19"/>
      <c r="B6" s="19"/>
      <c r="C6" s="19"/>
      <c r="D6" s="19"/>
      <c r="E6" s="19"/>
      <c r="F6" s="19"/>
      <c r="G6" s="19"/>
      <c r="H6" s="19"/>
      <c r="I6" s="19"/>
      <c r="K6" s="19"/>
      <c r="L6" s="19"/>
      <c r="M6" s="19"/>
      <c r="N6" s="19"/>
      <c r="O6" s="19"/>
    </row>
    <row r="7" spans="1:15" x14ac:dyDescent="0.2">
      <c r="A7" s="19"/>
      <c r="B7" s="19"/>
      <c r="C7" s="19"/>
      <c r="D7" s="19"/>
      <c r="E7" s="19"/>
      <c r="F7" s="19"/>
      <c r="G7" s="19"/>
      <c r="H7" s="19"/>
      <c r="I7" s="19"/>
      <c r="K7" s="19"/>
      <c r="L7" s="19"/>
      <c r="M7" s="19"/>
      <c r="N7" s="19"/>
      <c r="O7" s="19"/>
    </row>
    <row r="8" spans="1:15" x14ac:dyDescent="0.2">
      <c r="A8" s="19"/>
      <c r="B8" s="19"/>
      <c r="C8" s="19"/>
      <c r="D8" s="19"/>
      <c r="E8" s="19"/>
      <c r="F8" s="19"/>
      <c r="G8" s="19"/>
      <c r="H8" s="19"/>
      <c r="I8" s="19"/>
      <c r="K8" s="19"/>
      <c r="L8" s="19"/>
      <c r="M8" s="19"/>
      <c r="N8" s="19"/>
      <c r="O8" s="19"/>
    </row>
    <row r="9" spans="1:15" x14ac:dyDescent="0.2">
      <c r="A9" s="19"/>
      <c r="B9" s="19"/>
      <c r="C9" s="19"/>
      <c r="D9" s="19"/>
      <c r="E9" s="19"/>
      <c r="F9" s="19"/>
      <c r="G9" s="19"/>
      <c r="H9" s="19"/>
      <c r="I9" s="19"/>
      <c r="K9" s="19"/>
      <c r="L9" s="19"/>
      <c r="M9" s="19"/>
      <c r="N9" s="19"/>
      <c r="O9" s="19"/>
    </row>
    <row r="10" spans="1:15" x14ac:dyDescent="0.2">
      <c r="A10" s="19"/>
      <c r="B10" s="19"/>
      <c r="C10" s="19"/>
      <c r="D10" s="19"/>
      <c r="E10" s="19"/>
      <c r="F10" s="19"/>
      <c r="G10" s="19"/>
      <c r="H10" s="19"/>
      <c r="I10" s="19"/>
      <c r="K10" s="19"/>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2984</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22" t="s">
        <v>16</v>
      </c>
      <c r="I15" s="22" t="s">
        <v>17</v>
      </c>
      <c r="J15" s="497"/>
      <c r="K15" s="497"/>
      <c r="L15" s="500"/>
      <c r="M15" s="535"/>
      <c r="N15" s="536"/>
      <c r="O15" s="537"/>
    </row>
    <row r="16" spans="1:15" ht="370.5" customHeight="1" x14ac:dyDescent="0.2">
      <c r="A16" s="212" t="s">
        <v>69</v>
      </c>
      <c r="B16" s="27" t="s">
        <v>1083</v>
      </c>
      <c r="C16" s="27" t="s">
        <v>1084</v>
      </c>
      <c r="D16" s="31" t="s">
        <v>1085</v>
      </c>
      <c r="E16" s="23" t="s">
        <v>1086</v>
      </c>
      <c r="F16" s="27" t="s">
        <v>1087</v>
      </c>
      <c r="G16" s="23" t="s">
        <v>1088</v>
      </c>
      <c r="H16" s="61">
        <v>44607</v>
      </c>
      <c r="I16" s="61">
        <v>44910</v>
      </c>
      <c r="J16" s="25">
        <v>44661</v>
      </c>
      <c r="K16" s="56">
        <v>0.5</v>
      </c>
      <c r="L16" s="27" t="s">
        <v>1089</v>
      </c>
      <c r="M16" s="36">
        <v>0.4</v>
      </c>
      <c r="N16" s="619" t="s">
        <v>1090</v>
      </c>
      <c r="O16" s="619"/>
    </row>
    <row r="17" spans="1:15" s="30" customFormat="1" ht="159" customHeight="1" x14ac:dyDescent="0.2">
      <c r="A17" s="212" t="s">
        <v>1091</v>
      </c>
      <c r="B17" s="27" t="s">
        <v>1092</v>
      </c>
      <c r="C17" s="212" t="s">
        <v>1093</v>
      </c>
      <c r="D17" s="31" t="s">
        <v>1094</v>
      </c>
      <c r="E17" s="27" t="s">
        <v>1095</v>
      </c>
      <c r="F17" s="27" t="s">
        <v>1095</v>
      </c>
      <c r="G17" s="212" t="s">
        <v>1096</v>
      </c>
      <c r="H17" s="61">
        <v>44635</v>
      </c>
      <c r="I17" s="61">
        <v>44910</v>
      </c>
      <c r="J17" s="25">
        <v>44661</v>
      </c>
      <c r="K17" s="56">
        <v>0.5</v>
      </c>
      <c r="L17" s="27" t="s">
        <v>1097</v>
      </c>
      <c r="M17" s="36">
        <v>0.25</v>
      </c>
      <c r="N17" s="619" t="s">
        <v>1098</v>
      </c>
      <c r="O17" s="619"/>
    </row>
    <row r="18" spans="1:15" s="30" customFormat="1" ht="207.75" customHeight="1" x14ac:dyDescent="0.2">
      <c r="A18" s="212" t="s">
        <v>1099</v>
      </c>
      <c r="B18" s="212" t="s">
        <v>1100</v>
      </c>
      <c r="C18" s="212" t="s">
        <v>1101</v>
      </c>
      <c r="D18" s="31" t="s">
        <v>1102</v>
      </c>
      <c r="E18" s="212" t="s">
        <v>1103</v>
      </c>
      <c r="F18" s="212" t="s">
        <v>1104</v>
      </c>
      <c r="G18" s="212" t="s">
        <v>1105</v>
      </c>
      <c r="H18" s="61">
        <v>44607</v>
      </c>
      <c r="I18" s="61">
        <v>44910</v>
      </c>
      <c r="J18" s="25">
        <v>44661</v>
      </c>
      <c r="K18" s="56">
        <v>0.5</v>
      </c>
      <c r="L18" s="27" t="s">
        <v>1106</v>
      </c>
      <c r="M18" s="36">
        <v>0.4</v>
      </c>
      <c r="N18" s="619" t="s">
        <v>1107</v>
      </c>
      <c r="O18" s="619"/>
    </row>
    <row r="19" spans="1:15" s="30" customFormat="1" ht="273.75" customHeight="1" x14ac:dyDescent="0.2">
      <c r="A19" s="212" t="s">
        <v>1108</v>
      </c>
      <c r="B19" s="27" t="s">
        <v>1109</v>
      </c>
      <c r="C19" s="212" t="s">
        <v>1110</v>
      </c>
      <c r="D19" s="31" t="s">
        <v>1111</v>
      </c>
      <c r="E19" s="212" t="s">
        <v>1112</v>
      </c>
      <c r="F19" s="27" t="s">
        <v>1113</v>
      </c>
      <c r="G19" s="212" t="s">
        <v>1114</v>
      </c>
      <c r="H19" s="61">
        <v>44607</v>
      </c>
      <c r="I19" s="61">
        <v>44910</v>
      </c>
      <c r="J19" s="25">
        <v>44661</v>
      </c>
      <c r="K19" s="56">
        <v>0.5</v>
      </c>
      <c r="L19" s="27" t="s">
        <v>1115</v>
      </c>
      <c r="M19" s="36">
        <v>0.5</v>
      </c>
      <c r="N19" s="619" t="s">
        <v>1116</v>
      </c>
      <c r="O19" s="619"/>
    </row>
    <row r="20" spans="1:15" s="30" customFormat="1" ht="188.25" customHeight="1" x14ac:dyDescent="0.2">
      <c r="A20" s="212" t="s">
        <v>917</v>
      </c>
      <c r="B20" s="27" t="s">
        <v>1117</v>
      </c>
      <c r="C20" s="212" t="s">
        <v>1118</v>
      </c>
      <c r="D20" s="31" t="s">
        <v>1119</v>
      </c>
      <c r="E20" s="212" t="s">
        <v>1120</v>
      </c>
      <c r="F20" s="23" t="s">
        <v>1120</v>
      </c>
      <c r="G20" s="212" t="s">
        <v>1121</v>
      </c>
      <c r="H20" s="61">
        <v>44637</v>
      </c>
      <c r="I20" s="61">
        <v>44638</v>
      </c>
      <c r="J20" s="25">
        <v>44661</v>
      </c>
      <c r="K20" s="56">
        <v>0.5</v>
      </c>
      <c r="L20" s="27" t="s">
        <v>1122</v>
      </c>
      <c r="M20" s="36">
        <v>0.5</v>
      </c>
      <c r="N20" s="619" t="s">
        <v>1123</v>
      </c>
      <c r="O20" s="619"/>
    </row>
    <row r="21" spans="1:15" s="30" customFormat="1" ht="126.75" customHeight="1" x14ac:dyDescent="0.2">
      <c r="A21" s="212" t="s">
        <v>893</v>
      </c>
      <c r="B21" s="71" t="s">
        <v>1124</v>
      </c>
      <c r="C21" s="31" t="s">
        <v>1125</v>
      </c>
      <c r="D21" s="31" t="s">
        <v>1119</v>
      </c>
      <c r="E21" s="212" t="s">
        <v>1126</v>
      </c>
      <c r="F21" s="31" t="s">
        <v>1127</v>
      </c>
      <c r="G21" s="31" t="s">
        <v>1128</v>
      </c>
      <c r="H21" s="61">
        <v>44607</v>
      </c>
      <c r="I21" s="61">
        <v>44910</v>
      </c>
      <c r="J21" s="25">
        <v>44661</v>
      </c>
      <c r="K21" s="56">
        <v>0.5</v>
      </c>
      <c r="L21" s="27" t="s">
        <v>1129</v>
      </c>
      <c r="M21" s="36">
        <v>0.4</v>
      </c>
      <c r="N21" s="619" t="s">
        <v>1130</v>
      </c>
      <c r="O21" s="619"/>
    </row>
    <row r="22" spans="1:15" s="30" customFormat="1" ht="125.25" customHeight="1" x14ac:dyDescent="0.2">
      <c r="A22" s="212" t="s">
        <v>133</v>
      </c>
      <c r="B22" s="27" t="s">
        <v>1131</v>
      </c>
      <c r="C22" s="212" t="s">
        <v>1132</v>
      </c>
      <c r="D22" s="31" t="s">
        <v>1133</v>
      </c>
      <c r="E22" s="212" t="s">
        <v>1134</v>
      </c>
      <c r="F22" s="31" t="s">
        <v>1135</v>
      </c>
      <c r="G22" s="31" t="s">
        <v>1136</v>
      </c>
      <c r="H22" s="61">
        <v>44607</v>
      </c>
      <c r="I22" s="61">
        <v>44910</v>
      </c>
      <c r="J22" s="25">
        <v>44661</v>
      </c>
      <c r="K22" s="56">
        <v>0.5</v>
      </c>
      <c r="L22" s="27" t="s">
        <v>1137</v>
      </c>
      <c r="M22" s="36">
        <v>0.5</v>
      </c>
      <c r="N22" s="619" t="s">
        <v>1138</v>
      </c>
      <c r="O22" s="619"/>
    </row>
    <row r="23" spans="1:15" s="30" customFormat="1" ht="110.25" customHeight="1" x14ac:dyDescent="0.2">
      <c r="A23" s="212" t="s">
        <v>1139</v>
      </c>
      <c r="B23" s="27" t="s">
        <v>1140</v>
      </c>
      <c r="C23" s="212" t="s">
        <v>1141</v>
      </c>
      <c r="D23" s="31" t="s">
        <v>1142</v>
      </c>
      <c r="E23" s="212" t="s">
        <v>1143</v>
      </c>
      <c r="F23" s="27" t="s">
        <v>1144</v>
      </c>
      <c r="G23" s="27" t="s">
        <v>1145</v>
      </c>
      <c r="H23" s="61">
        <v>44607</v>
      </c>
      <c r="I23" s="61">
        <v>44910</v>
      </c>
      <c r="J23" s="25">
        <v>44661</v>
      </c>
      <c r="K23" s="56">
        <v>0.5</v>
      </c>
      <c r="L23" s="27" t="s">
        <v>1146</v>
      </c>
      <c r="M23" s="36">
        <v>0.5</v>
      </c>
      <c r="N23" s="529" t="s">
        <v>1138</v>
      </c>
      <c r="O23" s="531"/>
    </row>
    <row r="24" spans="1:15" s="30" customFormat="1" ht="198.75" customHeight="1" x14ac:dyDescent="0.2">
      <c r="A24" s="212" t="s">
        <v>892</v>
      </c>
      <c r="B24" s="27" t="s">
        <v>1147</v>
      </c>
      <c r="C24" s="212" t="s">
        <v>1148</v>
      </c>
      <c r="D24" s="31" t="s">
        <v>1149</v>
      </c>
      <c r="E24" s="212" t="s">
        <v>1150</v>
      </c>
      <c r="F24" s="27" t="s">
        <v>1151</v>
      </c>
      <c r="G24" s="23" t="s">
        <v>1152</v>
      </c>
      <c r="H24" s="61">
        <v>44607</v>
      </c>
      <c r="I24" s="61">
        <v>44910</v>
      </c>
      <c r="J24" s="25">
        <v>44661</v>
      </c>
      <c r="K24" s="56">
        <v>0.5</v>
      </c>
      <c r="L24" s="27" t="s">
        <v>1153</v>
      </c>
      <c r="M24" s="36">
        <v>0.5</v>
      </c>
      <c r="N24" s="529" t="s">
        <v>1138</v>
      </c>
      <c r="O24" s="531"/>
    </row>
    <row r="25" spans="1:15" s="30" customFormat="1" ht="245.25" customHeight="1" x14ac:dyDescent="0.2">
      <c r="A25" s="212" t="s">
        <v>1154</v>
      </c>
      <c r="B25" s="71" t="s">
        <v>1155</v>
      </c>
      <c r="C25" s="31" t="s">
        <v>1156</v>
      </c>
      <c r="D25" s="31" t="s">
        <v>1094</v>
      </c>
      <c r="E25" s="23" t="s">
        <v>1157</v>
      </c>
      <c r="F25" s="27" t="s">
        <v>1151</v>
      </c>
      <c r="G25" s="23" t="s">
        <v>1152</v>
      </c>
      <c r="H25" s="61">
        <v>44607</v>
      </c>
      <c r="I25" s="61">
        <v>44910</v>
      </c>
      <c r="J25" s="25">
        <v>44661</v>
      </c>
      <c r="K25" s="56">
        <v>0.5</v>
      </c>
      <c r="L25" s="27" t="s">
        <v>1158</v>
      </c>
      <c r="M25" s="36">
        <v>0.5</v>
      </c>
      <c r="N25" s="529" t="s">
        <v>1138</v>
      </c>
      <c r="O25" s="531"/>
    </row>
    <row r="26" spans="1:15" s="30" customFormat="1" ht="150.75" customHeight="1" x14ac:dyDescent="0.2">
      <c r="A26" s="212" t="s">
        <v>1159</v>
      </c>
      <c r="B26" s="31" t="s">
        <v>1160</v>
      </c>
      <c r="C26" s="31" t="s">
        <v>1161</v>
      </c>
      <c r="D26" s="31" t="s">
        <v>1162</v>
      </c>
      <c r="E26" s="195" t="s">
        <v>1163</v>
      </c>
      <c r="F26" s="27" t="s">
        <v>1164</v>
      </c>
      <c r="G26" s="195" t="s">
        <v>1165</v>
      </c>
      <c r="H26" s="61">
        <v>44607</v>
      </c>
      <c r="I26" s="61">
        <v>44910</v>
      </c>
      <c r="J26" s="25">
        <v>44661</v>
      </c>
      <c r="K26" s="56">
        <v>0.5</v>
      </c>
      <c r="L26" s="27" t="s">
        <v>1166</v>
      </c>
      <c r="M26" s="36">
        <v>0.5</v>
      </c>
      <c r="N26" s="529" t="s">
        <v>1138</v>
      </c>
      <c r="O26" s="531"/>
    </row>
    <row r="27" spans="1:15" s="30" customFormat="1" ht="123.75" customHeight="1" x14ac:dyDescent="0.2">
      <c r="A27" s="212" t="s">
        <v>529</v>
      </c>
      <c r="B27" s="71" t="s">
        <v>1167</v>
      </c>
      <c r="C27" s="27" t="s">
        <v>1168</v>
      </c>
      <c r="D27" s="31" t="s">
        <v>1169</v>
      </c>
      <c r="E27" s="23" t="s">
        <v>1170</v>
      </c>
      <c r="F27" s="27" t="s">
        <v>1171</v>
      </c>
      <c r="G27" s="23" t="s">
        <v>1152</v>
      </c>
      <c r="H27" s="61">
        <v>44607</v>
      </c>
      <c r="I27" s="61">
        <v>44910</v>
      </c>
      <c r="J27" s="25">
        <v>44661</v>
      </c>
      <c r="K27" s="56">
        <v>0.5</v>
      </c>
      <c r="L27" s="27" t="s">
        <v>1172</v>
      </c>
      <c r="M27" s="36">
        <v>0.5</v>
      </c>
      <c r="N27" s="529" t="s">
        <v>1138</v>
      </c>
      <c r="O27" s="531"/>
    </row>
    <row r="28" spans="1:15" s="30" customFormat="1" ht="133.5" customHeight="1" x14ac:dyDescent="0.2">
      <c r="A28" s="212" t="s">
        <v>894</v>
      </c>
      <c r="B28" s="27" t="s">
        <v>1173</v>
      </c>
      <c r="C28" s="27" t="s">
        <v>1174</v>
      </c>
      <c r="D28" s="31" t="s">
        <v>1175</v>
      </c>
      <c r="E28" s="23" t="s">
        <v>1176</v>
      </c>
      <c r="F28" s="27" t="s">
        <v>1177</v>
      </c>
      <c r="G28" s="27" t="s">
        <v>1178</v>
      </c>
      <c r="H28" s="61">
        <v>44607</v>
      </c>
      <c r="I28" s="61">
        <v>44910</v>
      </c>
      <c r="J28" s="25">
        <v>44661</v>
      </c>
      <c r="K28" s="56">
        <v>0.5</v>
      </c>
      <c r="L28" s="27" t="s">
        <v>1179</v>
      </c>
      <c r="M28" s="36">
        <v>0.25</v>
      </c>
      <c r="N28" s="529" t="s">
        <v>1180</v>
      </c>
      <c r="O28" s="531"/>
    </row>
    <row r="29" spans="1:15" x14ac:dyDescent="0.2">
      <c r="J29" s="384"/>
      <c r="K29" s="58">
        <f>AVERAGE(K14:K28)</f>
        <v>0.5</v>
      </c>
      <c r="M29" s="58">
        <f>AVERAGE(M14:M28)</f>
        <v>0.4384615384615384</v>
      </c>
    </row>
    <row r="30" spans="1:15" s="21" customFormat="1" ht="29.25" customHeight="1" thickBot="1" x14ac:dyDescent="0.3">
      <c r="A30" s="45" t="s">
        <v>155</v>
      </c>
      <c r="B30" s="550" t="s">
        <v>3122</v>
      </c>
      <c r="C30" s="550"/>
      <c r="D30" s="550"/>
      <c r="G30" s="45"/>
      <c r="H30" s="45"/>
      <c r="I30" s="46"/>
      <c r="J30" s="45"/>
      <c r="K30" s="45"/>
    </row>
    <row r="31" spans="1:15" s="21" customFormat="1" ht="18.75" customHeight="1" x14ac:dyDescent="0.2">
      <c r="I31" s="388"/>
    </row>
    <row r="32" spans="1:15" s="21" customFormat="1" ht="32.25" customHeight="1" thickBot="1" x14ac:dyDescent="0.3">
      <c r="A32" s="45" t="s">
        <v>157</v>
      </c>
      <c r="B32" s="547" t="s">
        <v>3123</v>
      </c>
      <c r="C32" s="547"/>
      <c r="D32" s="547"/>
      <c r="G32" s="45" t="s">
        <v>159</v>
      </c>
      <c r="I32" s="388"/>
      <c r="J32" s="49" t="s">
        <v>3100</v>
      </c>
      <c r="K32" s="49"/>
      <c r="L32" s="49"/>
    </row>
    <row r="33" spans="9:12" s="21" customFormat="1" ht="27" customHeight="1" x14ac:dyDescent="0.2">
      <c r="I33" s="51"/>
      <c r="J33" s="513"/>
      <c r="K33" s="513"/>
      <c r="L33" s="52"/>
    </row>
  </sheetData>
  <mergeCells count="34">
    <mergeCell ref="B30:D30"/>
    <mergeCell ref="B32:D32"/>
    <mergeCell ref="J33:K33"/>
    <mergeCell ref="A14:A15"/>
    <mergeCell ref="B14:B15"/>
    <mergeCell ref="C14:C15"/>
    <mergeCell ref="D14:D15"/>
    <mergeCell ref="E14:E15"/>
    <mergeCell ref="A1:O3"/>
    <mergeCell ref="A11:O11"/>
    <mergeCell ref="A12:L12"/>
    <mergeCell ref="M12:O13"/>
    <mergeCell ref="A13:L13"/>
    <mergeCell ref="N19:O19"/>
    <mergeCell ref="F14:F15"/>
    <mergeCell ref="G14:G15"/>
    <mergeCell ref="H14:I14"/>
    <mergeCell ref="J14:J15"/>
    <mergeCell ref="K14:K15"/>
    <mergeCell ref="L14:L15"/>
    <mergeCell ref="M14:M15"/>
    <mergeCell ref="N14:O15"/>
    <mergeCell ref="N16:O16"/>
    <mergeCell ref="N17:O17"/>
    <mergeCell ref="N18:O18"/>
    <mergeCell ref="N26:O26"/>
    <mergeCell ref="N27:O27"/>
    <mergeCell ref="N28:O28"/>
    <mergeCell ref="N20:O20"/>
    <mergeCell ref="N21:O21"/>
    <mergeCell ref="N22:O22"/>
    <mergeCell ref="N23:O23"/>
    <mergeCell ref="N24:O24"/>
    <mergeCell ref="N25:O25"/>
  </mergeCells>
  <dataValidations count="13">
    <dataValidation allowBlank="1" showInputMessage="1" showErrorMessage="1" promptTitle="GUIA:" prompt="Redactar las recomendaciones de mejoramiento a la gestión, identificadas en la dependencia para la vigencia actual." sqref="A16" xr:uid="{77B87329-DA5D-497D-800A-5F0835F0811E}"/>
    <dataValidation allowBlank="1" showInputMessage="1" showErrorMessage="1" promptTitle="GUÍA:" prompt="Se deben describir las causas, previamente identificadas por medio de las metodologías existentes, el número de causas varias de acuerdo a la recomendación y su complejidad." sqref="B16:B17 B19:B28" xr:uid="{67236215-5AA2-4A5E-AC8D-CC95E8A6270A}"/>
    <dataValidation allowBlank="1" showInputMessage="1" showErrorMessage="1" promptTitle="GUÍA:" prompt="Para cada una de las causas identificadas se deben definir las acciones de mejoramiento necesarias." sqref="C16 C18:C21 C23:C28" xr:uid="{CD5135C5-D902-446F-96A7-3EE6B1037B4E}"/>
    <dataValidation allowBlank="1" showInputMessage="1" showErrorMessage="1" promptTitle="GUÍA:" prompt="Identificar la persona/cargo responsable por la ejecución de las acciones de mejoramiento." sqref="D16:D28" xr:uid="{83C654FC-EBF1-4C7D-96BA-57E96D664A84}"/>
    <dataValidation allowBlank="1" showInputMessage="1" showErrorMessage="1" promptTitle="GUÍA:" prompt="Describir la meta a ser alcanzada con la acción de mejoramiento planteada." sqref="E16 F20 E18:E28" xr:uid="{724E1020-2E88-46BC-82A8-3846E7BA16DD}"/>
    <dataValidation allowBlank="1" showInputMessage="1" showErrorMessage="1" promptTitle="INSERTAR NUEVA COLUMNA:" prompt="Definir el entregable que soporta el cumplimiento como evidencia (actas, contratos, lista de asistencia, procedimientos, fotografía, videos, encuestas, etc.)" sqref="E17 F16:F19 F21 F23:G23 G28 F24:F28" xr:uid="{78869199-5632-4DEE-A18D-D900FDA6FFC2}"/>
    <dataValidation allowBlank="1" showInputMessage="1" showErrorMessage="1" promptTitle="GUÍA:" prompt="Establecer la formula matemática para medir el cumplimiento de la meta establecida a cada una de las acciones de mejoramiento definidas." sqref="F22:G22 G16:G21 F23 G23:G27" xr:uid="{C1E528A3-4E8C-4EB2-8FC3-41C74665C9A8}"/>
    <dataValidation allowBlank="1" showInputMessage="1" showErrorMessage="1" promptTitle="GUÍA:" prompt="Establecer las fechas de inicio y terminación de cada una de las actividades, según los recursos y disponibilidad de la dependencia dentro de la vigencia actual." sqref="H16:I28" xr:uid="{9CD2E5EB-8A2F-4757-ADA7-F3F9161FFB56}"/>
    <dataValidation allowBlank="1" showInputMessage="1" showErrorMessage="1" promptTitle="GUÍA: " prompt="Colocar la fecha en que se realiza el seguimiento por parte de la dependencia (i, ii, ii o iv seguimiento)_x000a_" sqref="J16:J28" xr:uid="{44BE6DAE-F50F-4224-AEA7-F2C755F64DBC}"/>
    <dataValidation allowBlank="1" showInputMessage="1" showErrorMessage="1" promptTitle="GUÍA:" prompt="Asignar el porcentaje de avance de la meta establecida de acuerdo con la formula del indicador con corte a la fecha del seguimiento." sqref="K16:K28" xr:uid="{3287B842-A7F0-4FFF-85D4-A1ED8C8B475B}"/>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8" xr:uid="{93B00194-78A0-4536-B094-ACD898F0BCEA}"/>
    <dataValidation allowBlank="1" showInputMessage="1" showErrorMessage="1" promptTitle="CONTROL INTERNO:" prompt="Incluir esta columna para medir el avance de las acciones por parte del auditor de acuerdo con las evidencias presentadas por la dependencia." sqref="M16:M28" xr:uid="{90F09565-A2EA-44A8-8C16-DF1EC66C5B9D}"/>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8 O16:O22" xr:uid="{74F4CC00-2FC0-48AE-9B27-57DFDF36C0C1}"/>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5285-71B7-4B22-B49D-CB9A05A43BE0}">
  <sheetPr codeName="Hoja13"/>
  <dimension ref="A1:O37"/>
  <sheetViews>
    <sheetView showGridLines="0" zoomScale="70" zoomScaleNormal="70" zoomScaleSheetLayoutView="100" zoomScalePageLayoutView="98" workbookViewId="0">
      <selection activeCell="A31" sqref="A31:XFD35"/>
    </sheetView>
  </sheetViews>
  <sheetFormatPr baseColWidth="10" defaultColWidth="11.42578125" defaultRowHeight="12.75" x14ac:dyDescent="0.2"/>
  <cols>
    <col min="1" max="1" width="39.7109375" style="18" customWidth="1"/>
    <col min="2" max="2" width="28.28515625" style="18" customWidth="1"/>
    <col min="3" max="3" width="29.42578125" style="18" customWidth="1"/>
    <col min="4" max="4" width="26.7109375" style="18" customWidth="1"/>
    <col min="5" max="5" width="24" style="18" customWidth="1"/>
    <col min="6" max="6" width="40.7109375" style="18" customWidth="1"/>
    <col min="7" max="7" width="30" style="18" customWidth="1"/>
    <col min="8" max="8" width="13.85546875" style="18" customWidth="1"/>
    <col min="9" max="9" width="15.42578125" style="18" customWidth="1"/>
    <col min="10" max="10" width="15" style="19"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B4" s="19"/>
      <c r="C4" s="19"/>
      <c r="D4" s="19"/>
      <c r="E4" s="19"/>
      <c r="F4" s="19"/>
      <c r="G4" s="19"/>
      <c r="H4" s="19"/>
      <c r="I4" s="19"/>
      <c r="K4" s="19"/>
      <c r="L4" s="19"/>
      <c r="M4" s="19"/>
      <c r="N4" s="19"/>
      <c r="O4" s="19"/>
    </row>
    <row r="5" spans="1:15" x14ac:dyDescent="0.2">
      <c r="A5" s="19"/>
      <c r="B5" s="19"/>
      <c r="C5" s="19"/>
      <c r="D5" s="19"/>
      <c r="E5" s="19"/>
      <c r="F5" s="19"/>
      <c r="G5" s="19"/>
      <c r="H5" s="19"/>
      <c r="I5" s="19"/>
      <c r="K5" s="19"/>
      <c r="L5" s="19"/>
      <c r="M5" s="19"/>
      <c r="N5" s="19"/>
      <c r="O5" s="19"/>
    </row>
    <row r="6" spans="1:15" x14ac:dyDescent="0.2">
      <c r="A6" s="19"/>
      <c r="B6" s="19"/>
      <c r="C6" s="19"/>
      <c r="D6" s="19"/>
      <c r="E6" s="19"/>
      <c r="F6" s="19"/>
      <c r="G6" s="19"/>
      <c r="H6" s="19"/>
      <c r="I6" s="19"/>
      <c r="K6" s="19"/>
      <c r="L6" s="19"/>
      <c r="M6" s="19"/>
      <c r="N6" s="19"/>
      <c r="O6" s="19"/>
    </row>
    <row r="7" spans="1:15" x14ac:dyDescent="0.2">
      <c r="A7" s="19"/>
      <c r="B7" s="19"/>
      <c r="C7" s="19"/>
      <c r="D7" s="19"/>
      <c r="E7" s="19"/>
      <c r="F7" s="19"/>
      <c r="G7" s="19"/>
      <c r="H7" s="19"/>
      <c r="I7" s="19"/>
      <c r="K7" s="19"/>
      <c r="L7" s="19"/>
      <c r="M7" s="19"/>
      <c r="N7" s="19"/>
      <c r="O7" s="19"/>
    </row>
    <row r="8" spans="1:15" x14ac:dyDescent="0.2">
      <c r="A8" s="19"/>
      <c r="B8" s="19"/>
      <c r="C8" s="19"/>
      <c r="D8" s="19"/>
      <c r="E8" s="19"/>
      <c r="F8" s="19"/>
      <c r="G8" s="19"/>
      <c r="H8" s="19"/>
      <c r="I8" s="19"/>
      <c r="K8" s="19"/>
      <c r="L8" s="19"/>
      <c r="M8" s="19"/>
      <c r="N8" s="19"/>
      <c r="O8" s="19"/>
    </row>
    <row r="9" spans="1:15" x14ac:dyDescent="0.2">
      <c r="A9" s="19"/>
      <c r="B9" s="19"/>
      <c r="C9" s="19"/>
      <c r="D9" s="19"/>
      <c r="E9" s="19"/>
      <c r="F9" s="19"/>
      <c r="G9" s="19"/>
      <c r="H9" s="19"/>
      <c r="I9" s="19"/>
      <c r="K9" s="19"/>
      <c r="L9" s="19"/>
      <c r="M9" s="19"/>
      <c r="N9" s="19"/>
      <c r="O9" s="19"/>
    </row>
    <row r="10" spans="1:15" x14ac:dyDescent="0.2">
      <c r="A10" s="19"/>
      <c r="B10" s="19"/>
      <c r="C10" s="19"/>
      <c r="D10" s="19"/>
      <c r="E10" s="19"/>
      <c r="F10" s="19"/>
      <c r="G10" s="19"/>
      <c r="H10" s="19"/>
      <c r="I10" s="19"/>
      <c r="K10" s="19"/>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2983</v>
      </c>
      <c r="B12" s="541"/>
      <c r="C12" s="541"/>
      <c r="D12" s="541"/>
      <c r="E12" s="541"/>
      <c r="F12" s="541"/>
      <c r="G12" s="541"/>
      <c r="H12" s="541"/>
      <c r="I12" s="541"/>
      <c r="J12" s="541"/>
      <c r="K12" s="541"/>
      <c r="L12" s="541"/>
      <c r="M12" s="542" t="s">
        <v>1</v>
      </c>
      <c r="N12" s="542"/>
      <c r="O12" s="542"/>
    </row>
    <row r="13" spans="1:15" ht="38.25" customHeight="1" x14ac:dyDescent="0.2">
      <c r="A13" s="541" t="s">
        <v>1181</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22" t="s">
        <v>16</v>
      </c>
      <c r="I15" s="22" t="s">
        <v>17</v>
      </c>
      <c r="J15" s="497"/>
      <c r="K15" s="497"/>
      <c r="L15" s="500"/>
      <c r="M15" s="535"/>
      <c r="N15" s="536"/>
      <c r="O15" s="537"/>
    </row>
    <row r="16" spans="1:15" ht="120" x14ac:dyDescent="0.2">
      <c r="A16" s="75" t="s">
        <v>1182</v>
      </c>
      <c r="B16" s="75" t="s">
        <v>1183</v>
      </c>
      <c r="C16" s="75" t="s">
        <v>1184</v>
      </c>
      <c r="D16" s="75" t="s">
        <v>1185</v>
      </c>
      <c r="E16" s="75" t="s">
        <v>1186</v>
      </c>
      <c r="F16" s="75" t="s">
        <v>1187</v>
      </c>
      <c r="G16" s="75" t="s">
        <v>1188</v>
      </c>
      <c r="H16" s="24">
        <v>44563</v>
      </c>
      <c r="I16" s="24">
        <v>44926</v>
      </c>
      <c r="J16" s="24" t="s">
        <v>1189</v>
      </c>
      <c r="K16" s="213">
        <v>0.5</v>
      </c>
      <c r="L16" s="78" t="s">
        <v>1190</v>
      </c>
      <c r="M16" s="34">
        <v>0.5</v>
      </c>
      <c r="N16" s="534" t="s">
        <v>1191</v>
      </c>
      <c r="O16" s="534"/>
    </row>
    <row r="17" spans="1:15" s="30" customFormat="1" ht="66" customHeight="1" x14ac:dyDescent="0.2">
      <c r="A17" s="214" t="s">
        <v>1192</v>
      </c>
      <c r="B17" s="75" t="s">
        <v>1193</v>
      </c>
      <c r="C17" s="75" t="s">
        <v>1194</v>
      </c>
      <c r="D17" s="75" t="s">
        <v>1195</v>
      </c>
      <c r="E17" s="75" t="s">
        <v>1196</v>
      </c>
      <c r="F17" s="75" t="s">
        <v>1197</v>
      </c>
      <c r="G17" s="75" t="s">
        <v>1198</v>
      </c>
      <c r="H17" s="207">
        <v>44593</v>
      </c>
      <c r="I17" s="207">
        <v>44926</v>
      </c>
      <c r="J17" s="24" t="s">
        <v>1189</v>
      </c>
      <c r="K17" s="213">
        <v>0</v>
      </c>
      <c r="L17" s="78" t="s">
        <v>1199</v>
      </c>
      <c r="M17" s="34">
        <v>0</v>
      </c>
      <c r="N17" s="534" t="s">
        <v>1191</v>
      </c>
      <c r="O17" s="534"/>
    </row>
    <row r="18" spans="1:15" s="30" customFormat="1" ht="75" x14ac:dyDescent="0.2">
      <c r="A18" s="75" t="s">
        <v>1200</v>
      </c>
      <c r="B18" s="215" t="s">
        <v>1201</v>
      </c>
      <c r="C18" s="75" t="s">
        <v>1202</v>
      </c>
      <c r="D18" s="75" t="s">
        <v>1203</v>
      </c>
      <c r="E18" s="75" t="s">
        <v>1204</v>
      </c>
      <c r="F18" s="75" t="s">
        <v>1205</v>
      </c>
      <c r="G18" s="75" t="s">
        <v>1206</v>
      </c>
      <c r="H18" s="207">
        <v>44596</v>
      </c>
      <c r="I18" s="207">
        <v>44926</v>
      </c>
      <c r="J18" s="24" t="s">
        <v>1189</v>
      </c>
      <c r="K18" s="213">
        <v>0.35</v>
      </c>
      <c r="L18" s="78" t="s">
        <v>1207</v>
      </c>
      <c r="M18" s="34">
        <v>0.25</v>
      </c>
      <c r="N18" s="534" t="s">
        <v>1191</v>
      </c>
      <c r="O18" s="534"/>
    </row>
    <row r="19" spans="1:15" s="30" customFormat="1" ht="135" x14ac:dyDescent="0.2">
      <c r="A19" s="216" t="s">
        <v>1208</v>
      </c>
      <c r="B19" s="75" t="s">
        <v>1209</v>
      </c>
      <c r="C19" s="75" t="s">
        <v>1210</v>
      </c>
      <c r="D19" s="75" t="s">
        <v>1211</v>
      </c>
      <c r="E19" s="75" t="s">
        <v>1212</v>
      </c>
      <c r="F19" s="75" t="s">
        <v>1213</v>
      </c>
      <c r="G19" s="75" t="s">
        <v>1214</v>
      </c>
      <c r="H19" s="207">
        <v>44563</v>
      </c>
      <c r="I19" s="207">
        <v>44926</v>
      </c>
      <c r="J19" s="24" t="s">
        <v>1189</v>
      </c>
      <c r="K19" s="213">
        <v>0.5</v>
      </c>
      <c r="L19" s="78" t="s">
        <v>1215</v>
      </c>
      <c r="M19" s="34">
        <v>0.5</v>
      </c>
      <c r="N19" s="534" t="s">
        <v>1191</v>
      </c>
      <c r="O19" s="534"/>
    </row>
    <row r="20" spans="1:15" s="30" customFormat="1" ht="270.75" customHeight="1" x14ac:dyDescent="0.2">
      <c r="A20" s="217" t="s">
        <v>1216</v>
      </c>
      <c r="B20" s="75" t="s">
        <v>1217</v>
      </c>
      <c r="C20" s="75" t="s">
        <v>1218</v>
      </c>
      <c r="D20" s="75" t="s">
        <v>1219</v>
      </c>
      <c r="E20" s="75" t="s">
        <v>1212</v>
      </c>
      <c r="F20" s="75" t="s">
        <v>1220</v>
      </c>
      <c r="G20" s="75" t="s">
        <v>1221</v>
      </c>
      <c r="H20" s="207">
        <v>44563</v>
      </c>
      <c r="I20" s="207">
        <v>44926</v>
      </c>
      <c r="J20" s="24" t="s">
        <v>1189</v>
      </c>
      <c r="K20" s="213">
        <v>0.5</v>
      </c>
      <c r="L20" s="78" t="s">
        <v>1222</v>
      </c>
      <c r="M20" s="34">
        <v>0.5</v>
      </c>
      <c r="N20" s="534" t="s">
        <v>1191</v>
      </c>
      <c r="O20" s="534"/>
    </row>
    <row r="21" spans="1:15" s="30" customFormat="1" ht="67.5" customHeight="1" x14ac:dyDescent="0.2">
      <c r="A21" s="75" t="s">
        <v>1223</v>
      </c>
      <c r="B21" s="75" t="s">
        <v>1224</v>
      </c>
      <c r="C21" s="75" t="s">
        <v>1225</v>
      </c>
      <c r="D21" s="75" t="s">
        <v>1226</v>
      </c>
      <c r="E21" s="218" t="s">
        <v>1227</v>
      </c>
      <c r="F21" s="75" t="s">
        <v>1228</v>
      </c>
      <c r="G21" s="218" t="s">
        <v>1229</v>
      </c>
      <c r="H21" s="207">
        <v>44593</v>
      </c>
      <c r="I21" s="207">
        <v>44620</v>
      </c>
      <c r="J21" s="24" t="s">
        <v>1189</v>
      </c>
      <c r="K21" s="213">
        <v>0.5</v>
      </c>
      <c r="L21" s="27" t="s">
        <v>1230</v>
      </c>
      <c r="M21" s="34">
        <v>0.5</v>
      </c>
      <c r="N21" s="534" t="s">
        <v>1191</v>
      </c>
      <c r="O21" s="534"/>
    </row>
    <row r="22" spans="1:15" s="30" customFormat="1" ht="96" customHeight="1" x14ac:dyDescent="0.2">
      <c r="A22" s="216" t="s">
        <v>1231</v>
      </c>
      <c r="B22" s="75" t="s">
        <v>1232</v>
      </c>
      <c r="C22" s="75" t="s">
        <v>1233</v>
      </c>
      <c r="D22" s="75" t="s">
        <v>1195</v>
      </c>
      <c r="E22" s="218" t="s">
        <v>1234</v>
      </c>
      <c r="F22" s="75" t="s">
        <v>1235</v>
      </c>
      <c r="G22" s="218" t="s">
        <v>1236</v>
      </c>
      <c r="H22" s="219">
        <v>44743</v>
      </c>
      <c r="I22" s="219">
        <v>44926</v>
      </c>
      <c r="J22" s="24" t="s">
        <v>1189</v>
      </c>
      <c r="K22" s="213">
        <v>0</v>
      </c>
      <c r="L22" s="27" t="s">
        <v>1237</v>
      </c>
      <c r="M22" s="34">
        <v>0</v>
      </c>
      <c r="N22" s="532"/>
      <c r="O22" s="533"/>
    </row>
    <row r="23" spans="1:15" s="30" customFormat="1" ht="96.75" customHeight="1" x14ac:dyDescent="0.2">
      <c r="A23" s="217" t="s">
        <v>1238</v>
      </c>
      <c r="B23" s="75" t="s">
        <v>1239</v>
      </c>
      <c r="C23" s="75" t="s">
        <v>1240</v>
      </c>
      <c r="D23" s="75" t="s">
        <v>1241</v>
      </c>
      <c r="E23" s="218" t="s">
        <v>1242</v>
      </c>
      <c r="F23" s="75" t="s">
        <v>1243</v>
      </c>
      <c r="G23" s="218" t="s">
        <v>1244</v>
      </c>
      <c r="H23" s="207">
        <v>44743</v>
      </c>
      <c r="I23" s="207">
        <v>44773</v>
      </c>
      <c r="J23" s="24" t="s">
        <v>1189</v>
      </c>
      <c r="K23" s="213">
        <v>1</v>
      </c>
      <c r="L23" s="27" t="s">
        <v>1245</v>
      </c>
      <c r="M23" s="34">
        <v>1</v>
      </c>
      <c r="N23" s="534" t="s">
        <v>1191</v>
      </c>
      <c r="O23" s="534"/>
    </row>
    <row r="24" spans="1:15" s="30" customFormat="1" ht="165" x14ac:dyDescent="0.2">
      <c r="A24" s="216" t="s">
        <v>1246</v>
      </c>
      <c r="B24" s="75" t="s">
        <v>1247</v>
      </c>
      <c r="C24" s="75" t="s">
        <v>1248</v>
      </c>
      <c r="D24" s="75" t="s">
        <v>1219</v>
      </c>
      <c r="E24" s="218" t="s">
        <v>1249</v>
      </c>
      <c r="F24" s="75" t="s">
        <v>1250</v>
      </c>
      <c r="G24" s="218" t="s">
        <v>1251</v>
      </c>
      <c r="H24" s="207">
        <v>44658</v>
      </c>
      <c r="I24" s="207">
        <v>44749</v>
      </c>
      <c r="J24" s="24" t="s">
        <v>1189</v>
      </c>
      <c r="K24" s="213">
        <v>0</v>
      </c>
      <c r="L24" s="27" t="s">
        <v>1237</v>
      </c>
      <c r="M24" s="34">
        <v>0</v>
      </c>
      <c r="N24" s="532"/>
      <c r="O24" s="533"/>
    </row>
    <row r="25" spans="1:15" s="30" customFormat="1" ht="255" x14ac:dyDescent="0.2">
      <c r="A25" s="217" t="s">
        <v>1252</v>
      </c>
      <c r="B25" s="75" t="s">
        <v>1253</v>
      </c>
      <c r="C25" s="75" t="s">
        <v>1254</v>
      </c>
      <c r="D25" s="75" t="s">
        <v>1185</v>
      </c>
      <c r="E25" s="218" t="s">
        <v>1255</v>
      </c>
      <c r="F25" s="75" t="s">
        <v>1256</v>
      </c>
      <c r="G25" s="218" t="s">
        <v>1257</v>
      </c>
      <c r="H25" s="207">
        <v>44594</v>
      </c>
      <c r="I25" s="207">
        <v>44742</v>
      </c>
      <c r="J25" s="24" t="s">
        <v>1189</v>
      </c>
      <c r="K25" s="213">
        <v>1</v>
      </c>
      <c r="L25" s="78" t="s">
        <v>1258</v>
      </c>
      <c r="M25" s="34">
        <v>1</v>
      </c>
      <c r="N25" s="534" t="s">
        <v>1191</v>
      </c>
      <c r="O25" s="534"/>
    </row>
    <row r="26" spans="1:15" s="30" customFormat="1" ht="180" x14ac:dyDescent="0.2">
      <c r="A26" s="75" t="s">
        <v>1259</v>
      </c>
      <c r="B26" s="75" t="s">
        <v>1260</v>
      </c>
      <c r="C26" s="75" t="s">
        <v>1261</v>
      </c>
      <c r="D26" s="75" t="s">
        <v>1262</v>
      </c>
      <c r="E26" s="218" t="s">
        <v>1263</v>
      </c>
      <c r="F26" s="75" t="s">
        <v>1264</v>
      </c>
      <c r="G26" s="218" t="s">
        <v>1265</v>
      </c>
      <c r="H26" s="207">
        <v>44593</v>
      </c>
      <c r="I26" s="207">
        <v>44742</v>
      </c>
      <c r="J26" s="24" t="s">
        <v>1189</v>
      </c>
      <c r="K26" s="220">
        <v>1</v>
      </c>
      <c r="L26" s="27" t="s">
        <v>1266</v>
      </c>
      <c r="M26" s="34">
        <v>1</v>
      </c>
      <c r="N26" s="534" t="s">
        <v>1191</v>
      </c>
      <c r="O26" s="534"/>
    </row>
    <row r="27" spans="1:15" s="30" customFormat="1" ht="91.5" customHeight="1" x14ac:dyDescent="0.2">
      <c r="A27" s="75" t="s">
        <v>1267</v>
      </c>
      <c r="B27" s="75" t="s">
        <v>1268</v>
      </c>
      <c r="C27" s="75" t="s">
        <v>1269</v>
      </c>
      <c r="D27" s="75" t="s">
        <v>1270</v>
      </c>
      <c r="E27" s="218" t="s">
        <v>1271</v>
      </c>
      <c r="F27" s="75" t="s">
        <v>1272</v>
      </c>
      <c r="G27" s="218" t="s">
        <v>1273</v>
      </c>
      <c r="H27" s="207">
        <v>44651</v>
      </c>
      <c r="I27" s="207">
        <v>44926</v>
      </c>
      <c r="J27" s="24" t="s">
        <v>1189</v>
      </c>
      <c r="K27" s="213">
        <v>0.5</v>
      </c>
      <c r="L27" s="78" t="s">
        <v>1274</v>
      </c>
      <c r="M27" s="34">
        <v>0.5</v>
      </c>
      <c r="N27" s="534" t="s">
        <v>1191</v>
      </c>
      <c r="O27" s="534"/>
    </row>
    <row r="28" spans="1:15" s="30" customFormat="1" ht="129" customHeight="1" x14ac:dyDescent="0.2">
      <c r="A28" s="217" t="s">
        <v>1275</v>
      </c>
      <c r="B28" s="75" t="s">
        <v>1276</v>
      </c>
      <c r="C28" s="75" t="s">
        <v>1277</v>
      </c>
      <c r="D28" s="75" t="s">
        <v>1203</v>
      </c>
      <c r="E28" s="75" t="s">
        <v>1204</v>
      </c>
      <c r="F28" s="75" t="s">
        <v>1205</v>
      </c>
      <c r="G28" s="75" t="s">
        <v>1206</v>
      </c>
      <c r="H28" s="207">
        <v>44596</v>
      </c>
      <c r="I28" s="207">
        <v>44926</v>
      </c>
      <c r="J28" s="24" t="s">
        <v>1189</v>
      </c>
      <c r="K28" s="213">
        <v>0.35</v>
      </c>
      <c r="L28" s="78" t="s">
        <v>1207</v>
      </c>
      <c r="M28" s="34">
        <v>0.25</v>
      </c>
      <c r="N28" s="534" t="s">
        <v>1191</v>
      </c>
      <c r="O28" s="534"/>
    </row>
    <row r="29" spans="1:15" s="30" customFormat="1" ht="180" x14ac:dyDescent="0.2">
      <c r="A29" s="217" t="s">
        <v>1278</v>
      </c>
      <c r="B29" s="75" t="s">
        <v>1279</v>
      </c>
      <c r="C29" s="75" t="s">
        <v>1280</v>
      </c>
      <c r="D29" s="75" t="s">
        <v>1281</v>
      </c>
      <c r="E29" s="218" t="s">
        <v>1282</v>
      </c>
      <c r="F29" s="75" t="s">
        <v>1283</v>
      </c>
      <c r="G29" s="218" t="s">
        <v>1284</v>
      </c>
      <c r="H29" s="207">
        <v>44594</v>
      </c>
      <c r="I29" s="207">
        <v>44926</v>
      </c>
      <c r="J29" s="24" t="s">
        <v>1189</v>
      </c>
      <c r="K29" s="213">
        <v>1</v>
      </c>
      <c r="L29" s="27" t="s">
        <v>1285</v>
      </c>
      <c r="M29" s="34">
        <v>0.8</v>
      </c>
      <c r="N29" s="534" t="s">
        <v>1191</v>
      </c>
      <c r="O29" s="534"/>
    </row>
    <row r="30" spans="1:15" s="30" customFormat="1" ht="120" x14ac:dyDescent="0.2">
      <c r="A30" s="217" t="s">
        <v>1286</v>
      </c>
      <c r="B30" s="75" t="s">
        <v>1287</v>
      </c>
      <c r="C30" s="75" t="s">
        <v>1288</v>
      </c>
      <c r="D30" s="75" t="s">
        <v>1195</v>
      </c>
      <c r="E30" s="75" t="s">
        <v>1289</v>
      </c>
      <c r="F30" s="75" t="s">
        <v>1290</v>
      </c>
      <c r="G30" s="75" t="s">
        <v>1291</v>
      </c>
      <c r="H30" s="207">
        <v>44652</v>
      </c>
      <c r="I30" s="207">
        <v>44742</v>
      </c>
      <c r="J30" s="24" t="s">
        <v>1189</v>
      </c>
      <c r="K30" s="213">
        <v>1</v>
      </c>
      <c r="L30" s="78" t="s">
        <v>1292</v>
      </c>
      <c r="M30" s="34">
        <v>1</v>
      </c>
      <c r="N30" s="534" t="s">
        <v>1191</v>
      </c>
      <c r="O30" s="534"/>
    </row>
    <row r="31" spans="1:15" x14ac:dyDescent="0.2">
      <c r="K31" s="58">
        <f>AVERAGE(K16:K30)</f>
        <v>0.54666666666666663</v>
      </c>
      <c r="M31" s="58">
        <f>AVERAGE(M16:M30)</f>
        <v>0.52</v>
      </c>
    </row>
    <row r="32" spans="1:15" s="21" customFormat="1" ht="29.25" customHeight="1" thickBot="1" x14ac:dyDescent="0.3">
      <c r="A32" s="45" t="s">
        <v>155</v>
      </c>
      <c r="B32" s="550" t="s">
        <v>1293</v>
      </c>
      <c r="C32" s="550"/>
      <c r="D32" s="550"/>
      <c r="G32" s="45"/>
      <c r="H32" s="45"/>
      <c r="I32" s="46"/>
      <c r="J32" s="45"/>
      <c r="K32" s="45"/>
    </row>
    <row r="33" spans="1:15" s="21" customFormat="1" ht="18.75" customHeight="1" x14ac:dyDescent="0.2">
      <c r="I33" s="48"/>
    </row>
    <row r="34" spans="1:15" s="21" customFormat="1" ht="32.25" customHeight="1" thickBot="1" x14ac:dyDescent="0.3">
      <c r="A34" s="45" t="s">
        <v>157</v>
      </c>
      <c r="B34" s="547" t="s">
        <v>1294</v>
      </c>
      <c r="C34" s="547"/>
      <c r="D34" s="547"/>
      <c r="G34" s="45" t="s">
        <v>159</v>
      </c>
      <c r="I34" s="48"/>
      <c r="J34" s="49" t="s">
        <v>3115</v>
      </c>
      <c r="K34" s="49"/>
      <c r="L34" s="49"/>
    </row>
    <row r="35" spans="1:15" s="21" customFormat="1" ht="27" customHeight="1" x14ac:dyDescent="0.2">
      <c r="I35" s="51"/>
      <c r="J35" s="513"/>
      <c r="K35" s="513"/>
      <c r="L35" s="52"/>
    </row>
    <row r="36" spans="1:15" x14ac:dyDescent="0.2">
      <c r="O36" s="54" t="s">
        <v>161</v>
      </c>
    </row>
    <row r="37" spans="1:15" x14ac:dyDescent="0.2">
      <c r="O37" s="54" t="s">
        <v>162</v>
      </c>
    </row>
  </sheetData>
  <mergeCells count="36">
    <mergeCell ref="L14:L15"/>
    <mergeCell ref="A1:O3"/>
    <mergeCell ref="A11:O11"/>
    <mergeCell ref="A12:L12"/>
    <mergeCell ref="M12:O13"/>
    <mergeCell ref="A13:L13"/>
    <mergeCell ref="A14:A15"/>
    <mergeCell ref="B14:B15"/>
    <mergeCell ref="C14:C15"/>
    <mergeCell ref="D14:D15"/>
    <mergeCell ref="E14:E15"/>
    <mergeCell ref="F14:F15"/>
    <mergeCell ref="G14:G15"/>
    <mergeCell ref="H14:I14"/>
    <mergeCell ref="J14:J15"/>
    <mergeCell ref="K14:K15"/>
    <mergeCell ref="N25:O25"/>
    <mergeCell ref="M14:M15"/>
    <mergeCell ref="N14:O15"/>
    <mergeCell ref="N16:O16"/>
    <mergeCell ref="N17:O17"/>
    <mergeCell ref="N18:O18"/>
    <mergeCell ref="N19:O19"/>
    <mergeCell ref="N20:O20"/>
    <mergeCell ref="N21:O21"/>
    <mergeCell ref="N22:O22"/>
    <mergeCell ref="N23:O23"/>
    <mergeCell ref="N24:O24"/>
    <mergeCell ref="B34:D34"/>
    <mergeCell ref="J35:K35"/>
    <mergeCell ref="N26:O26"/>
    <mergeCell ref="N27:O27"/>
    <mergeCell ref="N28:O28"/>
    <mergeCell ref="N29:O29"/>
    <mergeCell ref="N30:O30"/>
    <mergeCell ref="B32:D32"/>
  </mergeCells>
  <dataValidations count="1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16:O21 O23 N16:N30 O25:O30" xr:uid="{9193232C-684D-4858-A6CD-8F1541FCBC26}"/>
    <dataValidation allowBlank="1" showInputMessage="1" showErrorMessage="1" promptTitle="CONTROL INTERNO:" prompt="Incluir esta columna para medir el avance de las acciones por parte del auditor de acuerdo con las evidencias presentadas por la dependencia." sqref="M16:M30" xr:uid="{10E580AA-906E-4945-92BC-6EDAB4237867}"/>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0" xr:uid="{01FC9434-8A2B-4FE2-BC89-59D04BAC341C}"/>
    <dataValidation allowBlank="1" showInputMessage="1" showErrorMessage="1" promptTitle="GUÍA:" prompt="Asignar el porcentaje de avance de la meta establecida de acuerdo con la formula del indicador con corte a la fecha del seguimiento." sqref="K16:K30" xr:uid="{CF96DF67-BD13-49E4-864E-36A261BD214C}"/>
    <dataValidation allowBlank="1" showInputMessage="1" showErrorMessage="1" promptTitle="GUÍA: " prompt="Colocar la fecha en que se realiza el seguimiento por parte de la dependencia (i, ii, ii o iv seguimiento)_x000a_" sqref="J16:J30" xr:uid="{49552918-1E25-430A-8894-0DB0F218FBF0}"/>
    <dataValidation allowBlank="1" showInputMessage="1" showErrorMessage="1" promptTitle="GUÍA:" prompt="Establecer las fechas de inicio y terminación de cada una de las actividades, según los recursos y disponibilidad de la dependencia dentro de la vigencia actual." sqref="H16:I30" xr:uid="{F49559C5-B65D-4873-B9BB-74B4DDAE3089}"/>
    <dataValidation allowBlank="1" showInputMessage="1" showErrorMessage="1" promptTitle="GUÍA:" prompt="Establecer la formula matemática para medir el cumplimiento de la meta establecida a cada una de las acciones de mejoramiento definidas." sqref="G16:G30" xr:uid="{711D15F2-504A-47D0-A24B-45CD2538BD7E}"/>
    <dataValidation allowBlank="1" showInputMessage="1" showErrorMessage="1" promptTitle="INSERTAR NUEVA COLUMNA:" prompt="Definir el entregable que soporta el cumplimiento como evidencia (actas, contratos, lista de asistencia, procedimientos, fotografía, videos, encuestas, etc.)" sqref="F16:F30" xr:uid="{B64BF0CF-5023-49A9-BD1A-6FBF0C87347A}"/>
    <dataValidation allowBlank="1" showInputMessage="1" showErrorMessage="1" promptTitle="GUÍA:" prompt="Describir la meta a ser alcanzada con la acción de mejoramiento planteada." sqref="E16:E30" xr:uid="{4ED314B2-4E29-4B3B-AC30-F839EFC425F5}"/>
    <dataValidation allowBlank="1" showInputMessage="1" showErrorMessage="1" promptTitle="GUÍA:" prompt="Identificar la persona/cargo responsable por la ejecución de las acciones de mejoramiento." sqref="D16:D30" xr:uid="{49BA1C0D-87AD-4FAB-9618-E337F723CA02}"/>
    <dataValidation allowBlank="1" showInputMessage="1" showErrorMessage="1" promptTitle="GUÍA:" prompt="Para cada una de las causas identificadas se deben definir las acciones de mejoramiento necesarias." sqref="C16:C30" xr:uid="{9D55205C-E353-422E-8C3F-8BCCCFBE78A5}"/>
    <dataValidation allowBlank="1" showInputMessage="1" showErrorMessage="1" promptTitle="GUÍA:" prompt="Se deben describir las causas, previamente identificadas por medio de las metodologías existentes, el número de causas varias de acuerdo a la recomendación y su complejidad." sqref="B16:B30" xr:uid="{81B80A31-5C59-43C5-A36C-3178F814DD64}"/>
    <dataValidation allowBlank="1" showInputMessage="1" showErrorMessage="1" promptTitle="GUIA:" prompt="Redactar las recomendaciones de mejoramiento a la gestión, identificadas en la dependencia para la vigencia actual." sqref="A16" xr:uid="{AED71B74-513A-41FF-BB52-264BEC25BE59}"/>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F8DF-2A15-43B5-AD4D-B1A9FF69DAE5}">
  <sheetPr codeName="Hoja14"/>
  <dimension ref="A1:AA1005"/>
  <sheetViews>
    <sheetView showGridLines="0" topLeftCell="B1" zoomScale="70" zoomScaleNormal="70" workbookViewId="0">
      <pane ySplit="13" topLeftCell="A14" activePane="bottomLeft" state="frozen"/>
      <selection pane="bottomLeft" activeCell="K47" sqref="K47:L47"/>
    </sheetView>
  </sheetViews>
  <sheetFormatPr baseColWidth="10" defaultColWidth="12.5703125" defaultRowHeight="15" customHeight="1" x14ac:dyDescent="0.2"/>
  <cols>
    <col min="1" max="1" width="20.85546875" style="223" hidden="1" customWidth="1"/>
    <col min="2" max="2" width="39.7109375" style="223" customWidth="1"/>
    <col min="3" max="3" width="28.28515625" style="223" customWidth="1"/>
    <col min="4" max="4" width="29.42578125" style="223" customWidth="1"/>
    <col min="5" max="5" width="26.7109375" style="223" customWidth="1"/>
    <col min="6" max="6" width="24" style="223" customWidth="1"/>
    <col min="7" max="7" width="40.7109375" style="223" customWidth="1"/>
    <col min="8" max="8" width="22" style="223" customWidth="1"/>
    <col min="9" max="9" width="13.85546875" style="223" customWidth="1"/>
    <col min="10" max="10" width="18.140625" style="223" customWidth="1"/>
    <col min="11" max="11" width="23.5703125" style="223" customWidth="1"/>
    <col min="12" max="12" width="20.5703125" style="223" customWidth="1"/>
    <col min="13" max="13" width="54.42578125" style="223" customWidth="1"/>
    <col min="14" max="14" width="19.140625" style="223" customWidth="1"/>
    <col min="15" max="15" width="25.42578125" style="223" customWidth="1"/>
    <col min="16" max="16" width="52" style="223" customWidth="1"/>
    <col min="17" max="27" width="11.42578125" style="223" customWidth="1"/>
    <col min="28" max="16384" width="12.5703125" style="223"/>
  </cols>
  <sheetData>
    <row r="1" spans="1:27" s="18" customFormat="1" ht="42" customHeight="1" x14ac:dyDescent="0.2">
      <c r="A1" s="539"/>
      <c r="B1" s="539"/>
      <c r="C1" s="539"/>
      <c r="D1" s="539"/>
      <c r="E1" s="539"/>
      <c r="F1" s="539"/>
      <c r="G1" s="539"/>
      <c r="H1" s="539"/>
      <c r="I1" s="539"/>
      <c r="J1" s="539"/>
      <c r="K1" s="539"/>
      <c r="L1" s="539"/>
      <c r="M1" s="539"/>
      <c r="N1" s="539"/>
      <c r="O1" s="539"/>
    </row>
    <row r="2" spans="1:27" s="18" customFormat="1" ht="12.75" x14ac:dyDescent="0.2">
      <c r="A2" s="539"/>
      <c r="B2" s="539"/>
      <c r="C2" s="539"/>
      <c r="D2" s="539"/>
      <c r="E2" s="539"/>
      <c r="F2" s="539"/>
      <c r="G2" s="539"/>
      <c r="H2" s="539"/>
      <c r="I2" s="539"/>
      <c r="J2" s="539"/>
      <c r="K2" s="539"/>
      <c r="L2" s="539"/>
      <c r="M2" s="539"/>
      <c r="N2" s="539"/>
      <c r="O2" s="539"/>
    </row>
    <row r="3" spans="1:27" s="18" customFormat="1" ht="12.75" x14ac:dyDescent="0.2">
      <c r="A3" s="539"/>
      <c r="B3" s="539"/>
      <c r="C3" s="539"/>
      <c r="D3" s="539"/>
      <c r="E3" s="539"/>
      <c r="F3" s="539"/>
      <c r="G3" s="539"/>
      <c r="H3" s="539"/>
      <c r="I3" s="539"/>
      <c r="J3" s="539"/>
      <c r="K3" s="539"/>
      <c r="L3" s="539"/>
      <c r="M3" s="539"/>
      <c r="N3" s="539"/>
      <c r="O3" s="539"/>
    </row>
    <row r="4" spans="1:27" s="18" customFormat="1" ht="12.75" x14ac:dyDescent="0.2">
      <c r="A4" s="384"/>
      <c r="B4" s="384"/>
      <c r="C4" s="384"/>
      <c r="D4" s="384"/>
      <c r="E4" s="384"/>
      <c r="F4" s="384"/>
      <c r="G4" s="384"/>
      <c r="H4" s="384"/>
      <c r="I4" s="384"/>
      <c r="J4" s="384"/>
      <c r="K4" s="384"/>
      <c r="L4" s="384"/>
      <c r="M4" s="384"/>
      <c r="N4" s="384"/>
      <c r="O4" s="384"/>
    </row>
    <row r="5" spans="1:27" s="18" customFormat="1" ht="12.75" x14ac:dyDescent="0.2">
      <c r="A5" s="384"/>
      <c r="B5" s="384"/>
      <c r="C5" s="384"/>
      <c r="D5" s="384"/>
      <c r="E5" s="384"/>
      <c r="F5" s="384"/>
      <c r="G5" s="384"/>
      <c r="H5" s="384"/>
      <c r="I5" s="384"/>
      <c r="J5" s="384"/>
      <c r="K5" s="384"/>
      <c r="L5" s="384"/>
      <c r="M5" s="384"/>
      <c r="N5" s="384"/>
      <c r="O5" s="384"/>
    </row>
    <row r="6" spans="1:27" s="18" customFormat="1" ht="12.75" x14ac:dyDescent="0.2">
      <c r="A6" s="384"/>
      <c r="B6" s="384"/>
      <c r="C6" s="384"/>
      <c r="D6" s="384"/>
      <c r="E6" s="384"/>
      <c r="F6" s="384"/>
      <c r="G6" s="384"/>
      <c r="H6" s="384"/>
      <c r="I6" s="384"/>
      <c r="J6" s="384"/>
      <c r="K6" s="384"/>
      <c r="L6" s="384"/>
      <c r="M6" s="384"/>
      <c r="N6" s="384"/>
      <c r="O6" s="384"/>
    </row>
    <row r="7" spans="1:27" s="18" customFormat="1" ht="12.75" x14ac:dyDescent="0.2">
      <c r="A7" s="384"/>
      <c r="B7" s="384"/>
      <c r="C7" s="384"/>
      <c r="D7" s="384"/>
      <c r="E7" s="384"/>
      <c r="F7" s="384"/>
      <c r="G7" s="384"/>
      <c r="H7" s="384"/>
      <c r="I7" s="384"/>
      <c r="J7" s="384"/>
      <c r="K7" s="384"/>
      <c r="L7" s="384"/>
      <c r="M7" s="384"/>
      <c r="N7" s="384"/>
      <c r="O7" s="384"/>
    </row>
    <row r="8" spans="1:27" s="18" customFormat="1" ht="12.75" x14ac:dyDescent="0.2">
      <c r="A8" s="384"/>
      <c r="B8" s="384"/>
      <c r="C8" s="384"/>
      <c r="D8" s="384"/>
      <c r="E8" s="384"/>
      <c r="F8" s="384"/>
      <c r="G8" s="384"/>
      <c r="H8" s="384"/>
      <c r="I8" s="384"/>
      <c r="J8" s="384"/>
      <c r="K8" s="384"/>
      <c r="L8" s="384"/>
      <c r="M8" s="384"/>
      <c r="N8" s="384"/>
      <c r="O8" s="384"/>
    </row>
    <row r="9" spans="1:27" s="18" customFormat="1" ht="12.75" x14ac:dyDescent="0.2">
      <c r="A9" s="384"/>
      <c r="B9" s="384"/>
      <c r="C9" s="384"/>
      <c r="D9" s="384"/>
      <c r="E9" s="384"/>
      <c r="F9" s="384"/>
      <c r="G9" s="384"/>
      <c r="H9" s="384"/>
      <c r="I9" s="384"/>
      <c r="J9" s="384"/>
      <c r="K9" s="384"/>
      <c r="L9" s="384"/>
      <c r="M9" s="384"/>
      <c r="N9" s="384"/>
      <c r="O9" s="384"/>
    </row>
    <row r="10" spans="1:27" s="18" customFormat="1" ht="12.75" x14ac:dyDescent="0.2">
      <c r="A10" s="384"/>
      <c r="B10" s="384"/>
      <c r="C10" s="384"/>
      <c r="D10" s="384"/>
      <c r="E10" s="384"/>
      <c r="F10" s="384"/>
      <c r="G10" s="384"/>
      <c r="H10" s="384"/>
      <c r="I10" s="384"/>
      <c r="J10" s="384"/>
      <c r="K10" s="384"/>
      <c r="L10" s="384"/>
      <c r="M10" s="384"/>
      <c r="N10" s="384"/>
      <c r="O10" s="384"/>
    </row>
    <row r="11" spans="1:27" s="18" customFormat="1" ht="27" customHeight="1" x14ac:dyDescent="0.25">
      <c r="A11" s="540" t="s">
        <v>0</v>
      </c>
      <c r="B11" s="540"/>
      <c r="C11" s="540"/>
      <c r="D11" s="540"/>
      <c r="E11" s="540"/>
      <c r="F11" s="540"/>
      <c r="G11" s="540"/>
      <c r="H11" s="540"/>
      <c r="I11" s="540"/>
      <c r="J11" s="540"/>
      <c r="K11" s="540"/>
      <c r="L11" s="540"/>
      <c r="M11" s="540"/>
      <c r="N11" s="540"/>
      <c r="O11" s="540"/>
    </row>
    <row r="12" spans="1:27" s="18" customFormat="1" ht="34.5" customHeight="1" x14ac:dyDescent="0.2">
      <c r="A12" s="541" t="s">
        <v>2833</v>
      </c>
      <c r="B12" s="541"/>
      <c r="C12" s="541"/>
      <c r="D12" s="541"/>
      <c r="E12" s="541"/>
      <c r="F12" s="541"/>
      <c r="G12" s="541"/>
      <c r="H12" s="541"/>
      <c r="I12" s="541"/>
      <c r="J12" s="541"/>
      <c r="K12" s="541"/>
      <c r="L12" s="541"/>
      <c r="M12" s="542" t="s">
        <v>1</v>
      </c>
      <c r="N12" s="542"/>
      <c r="O12" s="542"/>
    </row>
    <row r="13" spans="1:27" s="18" customFormat="1" ht="38.25" customHeight="1" x14ac:dyDescent="0.2">
      <c r="A13" s="541" t="s">
        <v>2982</v>
      </c>
      <c r="B13" s="541"/>
      <c r="C13" s="541"/>
      <c r="D13" s="541"/>
      <c r="E13" s="541"/>
      <c r="F13" s="541"/>
      <c r="G13" s="541"/>
      <c r="H13" s="541"/>
      <c r="I13" s="541"/>
      <c r="J13" s="541"/>
      <c r="K13" s="541"/>
      <c r="L13" s="541"/>
      <c r="M13" s="542"/>
      <c r="N13" s="542"/>
      <c r="O13" s="542"/>
    </row>
    <row r="14" spans="1:27" ht="52.5" customHeight="1" x14ac:dyDescent="0.2">
      <c r="A14" s="667" t="s">
        <v>1295</v>
      </c>
      <c r="B14" s="669" t="s">
        <v>164</v>
      </c>
      <c r="C14" s="665" t="s">
        <v>4</v>
      </c>
      <c r="D14" s="665" t="s">
        <v>5</v>
      </c>
      <c r="E14" s="665" t="s">
        <v>6</v>
      </c>
      <c r="F14" s="665" t="s">
        <v>7</v>
      </c>
      <c r="G14" s="665" t="s">
        <v>8</v>
      </c>
      <c r="H14" s="665" t="s">
        <v>9</v>
      </c>
      <c r="I14" s="666" t="s">
        <v>10</v>
      </c>
      <c r="J14" s="651"/>
      <c r="K14" s="665" t="s">
        <v>11</v>
      </c>
      <c r="L14" s="665" t="s">
        <v>12</v>
      </c>
      <c r="M14" s="660" t="s">
        <v>13</v>
      </c>
      <c r="N14" s="661" t="s">
        <v>14</v>
      </c>
      <c r="O14" s="662" t="s">
        <v>15</v>
      </c>
      <c r="P14" s="663"/>
      <c r="Q14" s="224"/>
      <c r="R14" s="224"/>
      <c r="S14" s="224"/>
      <c r="T14" s="224"/>
      <c r="U14" s="224"/>
      <c r="V14" s="224"/>
      <c r="W14" s="224"/>
      <c r="X14" s="224"/>
      <c r="Y14" s="224"/>
      <c r="Z14" s="224"/>
      <c r="AA14" s="224"/>
    </row>
    <row r="15" spans="1:27" ht="33.75" customHeight="1" x14ac:dyDescent="0.2">
      <c r="A15" s="668"/>
      <c r="B15" s="668"/>
      <c r="C15" s="655"/>
      <c r="D15" s="655"/>
      <c r="E15" s="655"/>
      <c r="F15" s="655"/>
      <c r="G15" s="655"/>
      <c r="H15" s="655"/>
      <c r="I15" s="225" t="s">
        <v>16</v>
      </c>
      <c r="J15" s="225" t="s">
        <v>17</v>
      </c>
      <c r="K15" s="655"/>
      <c r="L15" s="655"/>
      <c r="M15" s="658"/>
      <c r="N15" s="655"/>
      <c r="O15" s="664"/>
      <c r="P15" s="663"/>
      <c r="Q15" s="224"/>
      <c r="R15" s="224"/>
      <c r="S15" s="224"/>
      <c r="T15" s="224"/>
      <c r="U15" s="224"/>
      <c r="V15" s="224"/>
      <c r="W15" s="224"/>
      <c r="X15" s="224"/>
      <c r="Y15" s="224"/>
      <c r="Z15" s="224"/>
      <c r="AA15" s="224"/>
    </row>
    <row r="16" spans="1:27" ht="130.5" customHeight="1" x14ac:dyDescent="0.2">
      <c r="A16" s="226" t="s">
        <v>1296</v>
      </c>
      <c r="B16" s="656" t="s">
        <v>1297</v>
      </c>
      <c r="C16" s="652" t="s">
        <v>1298</v>
      </c>
      <c r="D16" s="227" t="s">
        <v>1299</v>
      </c>
      <c r="E16" s="227" t="s">
        <v>1300</v>
      </c>
      <c r="F16" s="228" t="s">
        <v>1301</v>
      </c>
      <c r="G16" s="227" t="s">
        <v>1302</v>
      </c>
      <c r="H16" s="228" t="s">
        <v>1303</v>
      </c>
      <c r="I16" s="229">
        <v>44564</v>
      </c>
      <c r="J16" s="229">
        <v>44925</v>
      </c>
      <c r="K16" s="229">
        <v>44755</v>
      </c>
      <c r="L16" s="230">
        <v>0.5</v>
      </c>
      <c r="M16" s="231" t="s">
        <v>1304</v>
      </c>
      <c r="N16" s="232">
        <v>0.5</v>
      </c>
      <c r="O16" s="644" t="s">
        <v>1305</v>
      </c>
      <c r="P16" s="644"/>
      <c r="Q16" s="222"/>
      <c r="R16" s="222"/>
      <c r="S16" s="222"/>
      <c r="T16" s="222"/>
      <c r="U16" s="222"/>
      <c r="V16" s="222"/>
      <c r="W16" s="222"/>
      <c r="X16" s="222"/>
      <c r="Y16" s="222"/>
      <c r="Z16" s="222"/>
      <c r="AA16" s="222"/>
    </row>
    <row r="17" spans="1:27" ht="309.75" customHeight="1" x14ac:dyDescent="0.2">
      <c r="A17" s="226" t="s">
        <v>1296</v>
      </c>
      <c r="B17" s="651"/>
      <c r="C17" s="653"/>
      <c r="D17" s="233" t="s">
        <v>1306</v>
      </c>
      <c r="E17" s="233" t="s">
        <v>1300</v>
      </c>
      <c r="F17" s="234" t="s">
        <v>1307</v>
      </c>
      <c r="G17" s="233" t="s">
        <v>1308</v>
      </c>
      <c r="H17" s="234" t="s">
        <v>1309</v>
      </c>
      <c r="I17" s="235">
        <v>44593</v>
      </c>
      <c r="J17" s="235">
        <v>44593</v>
      </c>
      <c r="K17" s="229">
        <v>44755</v>
      </c>
      <c r="L17" s="236">
        <v>0.5</v>
      </c>
      <c r="M17" s="231" t="s">
        <v>1310</v>
      </c>
      <c r="N17" s="232">
        <v>0.5</v>
      </c>
      <c r="O17" s="644" t="s">
        <v>1311</v>
      </c>
      <c r="P17" s="644"/>
      <c r="Q17" s="222"/>
      <c r="R17" s="222"/>
      <c r="S17" s="222"/>
      <c r="T17" s="222"/>
      <c r="U17" s="222"/>
      <c r="V17" s="222"/>
      <c r="W17" s="222"/>
      <c r="X17" s="222"/>
      <c r="Y17" s="222"/>
      <c r="Z17" s="222"/>
      <c r="AA17" s="222"/>
    </row>
    <row r="18" spans="1:27" ht="196.5" customHeight="1" x14ac:dyDescent="0.2">
      <c r="A18" s="226" t="s">
        <v>1296</v>
      </c>
      <c r="B18" s="650" t="s">
        <v>1312</v>
      </c>
      <c r="C18" s="652" t="s">
        <v>1313</v>
      </c>
      <c r="D18" s="227" t="s">
        <v>1314</v>
      </c>
      <c r="E18" s="227" t="s">
        <v>1300</v>
      </c>
      <c r="F18" s="237" t="s">
        <v>1315</v>
      </c>
      <c r="G18" s="227" t="s">
        <v>1316</v>
      </c>
      <c r="H18" s="237" t="s">
        <v>1317</v>
      </c>
      <c r="I18" s="238">
        <v>44635</v>
      </c>
      <c r="J18" s="238">
        <v>44681</v>
      </c>
      <c r="K18" s="229">
        <v>44755</v>
      </c>
      <c r="L18" s="230">
        <v>0.5</v>
      </c>
      <c r="M18" s="231" t="s">
        <v>1318</v>
      </c>
      <c r="N18" s="232">
        <v>0.5</v>
      </c>
      <c r="O18" s="644" t="s">
        <v>1319</v>
      </c>
      <c r="P18" s="644"/>
      <c r="Q18" s="239"/>
      <c r="R18" s="239"/>
      <c r="S18" s="239"/>
      <c r="T18" s="239"/>
      <c r="U18" s="239"/>
      <c r="V18" s="239"/>
      <c r="W18" s="239"/>
      <c r="X18" s="239"/>
      <c r="Y18" s="239"/>
      <c r="Z18" s="239"/>
      <c r="AA18" s="239"/>
    </row>
    <row r="19" spans="1:27" ht="118.5" customHeight="1" x14ac:dyDescent="0.2">
      <c r="A19" s="226" t="s">
        <v>1296</v>
      </c>
      <c r="B19" s="651"/>
      <c r="C19" s="653"/>
      <c r="D19" s="227" t="s">
        <v>1320</v>
      </c>
      <c r="E19" s="227" t="s">
        <v>1321</v>
      </c>
      <c r="F19" s="237" t="s">
        <v>1322</v>
      </c>
      <c r="G19" s="227" t="s">
        <v>1316</v>
      </c>
      <c r="H19" s="237" t="s">
        <v>1322</v>
      </c>
      <c r="I19" s="238">
        <v>44683</v>
      </c>
      <c r="J19" s="238">
        <v>44925</v>
      </c>
      <c r="K19" s="229">
        <v>44755</v>
      </c>
      <c r="L19" s="230">
        <v>0.5</v>
      </c>
      <c r="M19" s="231" t="s">
        <v>1323</v>
      </c>
      <c r="N19" s="232">
        <v>0.5</v>
      </c>
      <c r="O19" s="644" t="s">
        <v>1305</v>
      </c>
      <c r="P19" s="644"/>
      <c r="Q19" s="239"/>
      <c r="R19" s="239"/>
      <c r="S19" s="239"/>
      <c r="T19" s="239"/>
      <c r="U19" s="239"/>
      <c r="V19" s="239"/>
      <c r="W19" s="239"/>
      <c r="X19" s="239"/>
      <c r="Y19" s="239"/>
      <c r="Z19" s="239"/>
      <c r="AA19" s="239"/>
    </row>
    <row r="20" spans="1:27" ht="118.5" customHeight="1" x14ac:dyDescent="0.2">
      <c r="A20" s="226" t="s">
        <v>1324</v>
      </c>
      <c r="B20" s="656" t="s">
        <v>1099</v>
      </c>
      <c r="C20" s="652" t="s">
        <v>1325</v>
      </c>
      <c r="D20" s="227" t="s">
        <v>1326</v>
      </c>
      <c r="E20" s="227" t="s">
        <v>1327</v>
      </c>
      <c r="F20" s="228" t="s">
        <v>1328</v>
      </c>
      <c r="G20" s="227" t="s">
        <v>1329</v>
      </c>
      <c r="H20" s="228" t="s">
        <v>1330</v>
      </c>
      <c r="I20" s="238">
        <v>44657</v>
      </c>
      <c r="J20" s="238">
        <v>44925</v>
      </c>
      <c r="K20" s="229">
        <v>44760</v>
      </c>
      <c r="L20" s="230">
        <v>1</v>
      </c>
      <c r="M20" s="240" t="s">
        <v>1331</v>
      </c>
      <c r="N20" s="232">
        <v>0.5</v>
      </c>
      <c r="O20" s="644" t="s">
        <v>1305</v>
      </c>
      <c r="P20" s="644"/>
      <c r="Q20" s="239"/>
      <c r="R20" s="239"/>
      <c r="S20" s="239"/>
      <c r="T20" s="239"/>
      <c r="U20" s="239"/>
      <c r="V20" s="239"/>
      <c r="W20" s="239"/>
      <c r="X20" s="239"/>
      <c r="Y20" s="239"/>
      <c r="Z20" s="239"/>
      <c r="AA20" s="239"/>
    </row>
    <row r="21" spans="1:27" ht="118.5" customHeight="1" x14ac:dyDescent="0.2">
      <c r="A21" s="226" t="s">
        <v>1324</v>
      </c>
      <c r="B21" s="651"/>
      <c r="C21" s="653"/>
      <c r="D21" s="227" t="s">
        <v>1332</v>
      </c>
      <c r="E21" s="227" t="s">
        <v>1327</v>
      </c>
      <c r="F21" s="228" t="s">
        <v>1333</v>
      </c>
      <c r="G21" s="227" t="s">
        <v>1334</v>
      </c>
      <c r="H21" s="228" t="s">
        <v>1335</v>
      </c>
      <c r="I21" s="238">
        <v>44657</v>
      </c>
      <c r="J21" s="238">
        <v>44925</v>
      </c>
      <c r="K21" s="229">
        <v>44760</v>
      </c>
      <c r="L21" s="230">
        <v>0.5</v>
      </c>
      <c r="M21" s="231" t="s">
        <v>1336</v>
      </c>
      <c r="N21" s="232">
        <v>0.5</v>
      </c>
      <c r="O21" s="644" t="s">
        <v>1305</v>
      </c>
      <c r="P21" s="644"/>
      <c r="Q21" s="239"/>
      <c r="R21" s="239"/>
      <c r="S21" s="239"/>
      <c r="T21" s="239"/>
      <c r="U21" s="239"/>
      <c r="V21" s="239"/>
      <c r="W21" s="239"/>
      <c r="X21" s="239"/>
      <c r="Y21" s="239"/>
      <c r="Z21" s="239"/>
      <c r="AA21" s="239"/>
    </row>
    <row r="22" spans="1:27" ht="118.5" customHeight="1" x14ac:dyDescent="0.2">
      <c r="A22" s="226" t="s">
        <v>1337</v>
      </c>
      <c r="B22" s="656" t="s">
        <v>133</v>
      </c>
      <c r="C22" s="652" t="s">
        <v>1338</v>
      </c>
      <c r="D22" s="227" t="s">
        <v>1339</v>
      </c>
      <c r="E22" s="227" t="s">
        <v>1340</v>
      </c>
      <c r="F22" s="237" t="s">
        <v>1341</v>
      </c>
      <c r="G22" s="227" t="s">
        <v>1334</v>
      </c>
      <c r="H22" s="237" t="s">
        <v>1330</v>
      </c>
      <c r="I22" s="238">
        <v>44635</v>
      </c>
      <c r="J22" s="238">
        <v>44682</v>
      </c>
      <c r="K22" s="229">
        <v>44755</v>
      </c>
      <c r="L22" s="230">
        <v>1</v>
      </c>
      <c r="M22" s="231" t="s">
        <v>1342</v>
      </c>
      <c r="N22" s="232">
        <v>0.5</v>
      </c>
      <c r="O22" s="644" t="s">
        <v>1343</v>
      </c>
      <c r="P22" s="644"/>
      <c r="Q22" s="239"/>
      <c r="R22" s="239"/>
      <c r="S22" s="239"/>
      <c r="T22" s="239"/>
      <c r="U22" s="239"/>
      <c r="V22" s="239"/>
      <c r="W22" s="239"/>
      <c r="X22" s="239"/>
      <c r="Y22" s="239"/>
      <c r="Z22" s="239"/>
      <c r="AA22" s="239"/>
    </row>
    <row r="23" spans="1:27" ht="139.5" customHeight="1" x14ac:dyDescent="0.2">
      <c r="A23" s="226" t="s">
        <v>1337</v>
      </c>
      <c r="B23" s="651"/>
      <c r="C23" s="653"/>
      <c r="D23" s="227" t="s">
        <v>1344</v>
      </c>
      <c r="E23" s="227" t="s">
        <v>1340</v>
      </c>
      <c r="F23" s="237" t="s">
        <v>1345</v>
      </c>
      <c r="G23" s="227" t="s">
        <v>1308</v>
      </c>
      <c r="H23" s="237" t="s">
        <v>1346</v>
      </c>
      <c r="I23" s="238">
        <v>44683</v>
      </c>
      <c r="J23" s="238">
        <v>44925</v>
      </c>
      <c r="K23" s="229">
        <v>44755</v>
      </c>
      <c r="L23" s="230">
        <v>0.5</v>
      </c>
      <c r="M23" s="231" t="s">
        <v>1347</v>
      </c>
      <c r="N23" s="232">
        <v>0.5</v>
      </c>
      <c r="O23" s="644" t="s">
        <v>1305</v>
      </c>
      <c r="P23" s="644"/>
      <c r="Q23" s="239"/>
      <c r="R23" s="239"/>
      <c r="S23" s="239"/>
      <c r="T23" s="239"/>
      <c r="U23" s="239"/>
      <c r="V23" s="239"/>
      <c r="W23" s="239"/>
      <c r="X23" s="239"/>
      <c r="Y23" s="239"/>
      <c r="Z23" s="239"/>
      <c r="AA23" s="239"/>
    </row>
    <row r="24" spans="1:27" ht="118.5" customHeight="1" x14ac:dyDescent="0.2">
      <c r="A24" s="226" t="s">
        <v>1348</v>
      </c>
      <c r="B24" s="650" t="s">
        <v>1349</v>
      </c>
      <c r="C24" s="657" t="s">
        <v>1350</v>
      </c>
      <c r="D24" s="227" t="s">
        <v>1351</v>
      </c>
      <c r="E24" s="227" t="s">
        <v>1352</v>
      </c>
      <c r="F24" s="228" t="s">
        <v>1353</v>
      </c>
      <c r="G24" s="227" t="s">
        <v>1354</v>
      </c>
      <c r="H24" s="228" t="s">
        <v>1355</v>
      </c>
      <c r="I24" s="238">
        <v>44562</v>
      </c>
      <c r="J24" s="238">
        <v>44620</v>
      </c>
      <c r="K24" s="229">
        <v>44755</v>
      </c>
      <c r="L24" s="230">
        <v>1</v>
      </c>
      <c r="M24" s="231" t="s">
        <v>1356</v>
      </c>
      <c r="N24" s="232">
        <v>0.5</v>
      </c>
      <c r="O24" s="644" t="s">
        <v>1305</v>
      </c>
      <c r="P24" s="644"/>
      <c r="Q24" s="239"/>
      <c r="R24" s="239"/>
      <c r="S24" s="239"/>
      <c r="T24" s="239"/>
      <c r="U24" s="239"/>
      <c r="V24" s="239"/>
      <c r="W24" s="239"/>
      <c r="X24" s="239"/>
      <c r="Y24" s="239"/>
      <c r="Z24" s="239"/>
      <c r="AA24" s="239"/>
    </row>
    <row r="25" spans="1:27" ht="118.5" customHeight="1" x14ac:dyDescent="0.2">
      <c r="A25" s="226" t="s">
        <v>1348</v>
      </c>
      <c r="B25" s="654"/>
      <c r="C25" s="658"/>
      <c r="D25" s="227" t="s">
        <v>1357</v>
      </c>
      <c r="E25" s="227" t="s">
        <v>1352</v>
      </c>
      <c r="F25" s="228" t="s">
        <v>1358</v>
      </c>
      <c r="G25" s="227" t="s">
        <v>1359</v>
      </c>
      <c r="H25" s="228" t="s">
        <v>1360</v>
      </c>
      <c r="I25" s="238">
        <v>44657</v>
      </c>
      <c r="J25" s="238">
        <v>44926</v>
      </c>
      <c r="K25" s="229">
        <v>44755</v>
      </c>
      <c r="L25" s="230">
        <v>0.5</v>
      </c>
      <c r="M25" s="231" t="s">
        <v>1361</v>
      </c>
      <c r="N25" s="232">
        <v>0.5</v>
      </c>
      <c r="O25" s="644" t="s">
        <v>1305</v>
      </c>
      <c r="P25" s="644"/>
      <c r="Q25" s="239"/>
      <c r="R25" s="239"/>
      <c r="S25" s="239"/>
      <c r="T25" s="239"/>
      <c r="U25" s="239"/>
      <c r="V25" s="239"/>
      <c r="W25" s="239"/>
      <c r="X25" s="239"/>
      <c r="Y25" s="239"/>
      <c r="Z25" s="239"/>
      <c r="AA25" s="239"/>
    </row>
    <row r="26" spans="1:27" ht="118.5" customHeight="1" x14ac:dyDescent="0.2">
      <c r="A26" s="226" t="s">
        <v>1348</v>
      </c>
      <c r="B26" s="654"/>
      <c r="C26" s="658"/>
      <c r="D26" s="227" t="s">
        <v>1362</v>
      </c>
      <c r="E26" s="227" t="s">
        <v>1352</v>
      </c>
      <c r="F26" s="228" t="s">
        <v>1358</v>
      </c>
      <c r="G26" s="227" t="s">
        <v>1363</v>
      </c>
      <c r="H26" s="228" t="s">
        <v>1360</v>
      </c>
      <c r="I26" s="238">
        <v>44657</v>
      </c>
      <c r="J26" s="238">
        <v>44926</v>
      </c>
      <c r="K26" s="229">
        <v>44755</v>
      </c>
      <c r="L26" s="230">
        <v>0.5</v>
      </c>
      <c r="M26" s="231" t="s">
        <v>1364</v>
      </c>
      <c r="N26" s="232">
        <v>0.5</v>
      </c>
      <c r="O26" s="644" t="s">
        <v>1365</v>
      </c>
      <c r="P26" s="644"/>
      <c r="Q26" s="239"/>
      <c r="R26" s="239"/>
      <c r="S26" s="239"/>
      <c r="T26" s="239"/>
      <c r="U26" s="239"/>
      <c r="V26" s="239"/>
      <c r="W26" s="239"/>
      <c r="X26" s="239"/>
      <c r="Y26" s="239"/>
      <c r="Z26" s="239"/>
      <c r="AA26" s="239"/>
    </row>
    <row r="27" spans="1:27" ht="118.5" customHeight="1" x14ac:dyDescent="0.2">
      <c r="A27" s="226" t="s">
        <v>1348</v>
      </c>
      <c r="B27" s="651"/>
      <c r="C27" s="659"/>
      <c r="D27" s="227" t="s">
        <v>1366</v>
      </c>
      <c r="E27" s="227" t="s">
        <v>1352</v>
      </c>
      <c r="F27" s="228" t="s">
        <v>1358</v>
      </c>
      <c r="G27" s="227" t="s">
        <v>1359</v>
      </c>
      <c r="H27" s="228" t="s">
        <v>1360</v>
      </c>
      <c r="I27" s="238">
        <v>44657</v>
      </c>
      <c r="J27" s="238">
        <v>44926</v>
      </c>
      <c r="K27" s="229">
        <v>44755</v>
      </c>
      <c r="L27" s="230">
        <v>0.5</v>
      </c>
      <c r="M27" s="231" t="s">
        <v>1367</v>
      </c>
      <c r="N27" s="232">
        <v>0.5</v>
      </c>
      <c r="O27" s="644" t="s">
        <v>1368</v>
      </c>
      <c r="P27" s="644"/>
      <c r="Q27" s="239"/>
      <c r="R27" s="239"/>
      <c r="S27" s="239"/>
      <c r="T27" s="239"/>
      <c r="U27" s="239"/>
      <c r="V27" s="239"/>
      <c r="W27" s="239"/>
      <c r="X27" s="239"/>
      <c r="Y27" s="239"/>
      <c r="Z27" s="239"/>
      <c r="AA27" s="239"/>
    </row>
    <row r="28" spans="1:27" ht="130.5" customHeight="1" x14ac:dyDescent="0.2">
      <c r="A28" s="226" t="s">
        <v>1348</v>
      </c>
      <c r="B28" s="650" t="s">
        <v>1369</v>
      </c>
      <c r="C28" s="652" t="s">
        <v>1370</v>
      </c>
      <c r="D28" s="241" t="s">
        <v>1371</v>
      </c>
      <c r="E28" s="241" t="s">
        <v>1372</v>
      </c>
      <c r="F28" s="242" t="s">
        <v>1373</v>
      </c>
      <c r="G28" s="241" t="s">
        <v>1316</v>
      </c>
      <c r="H28" s="241" t="s">
        <v>1317</v>
      </c>
      <c r="I28" s="243">
        <v>44621</v>
      </c>
      <c r="J28" s="243">
        <v>44650</v>
      </c>
      <c r="K28" s="244">
        <v>44755</v>
      </c>
      <c r="L28" s="245">
        <v>1</v>
      </c>
      <c r="M28" s="231" t="s">
        <v>1374</v>
      </c>
      <c r="N28" s="232">
        <v>0.5</v>
      </c>
      <c r="O28" s="644" t="s">
        <v>1368</v>
      </c>
      <c r="P28" s="644"/>
      <c r="Q28" s="239"/>
      <c r="R28" s="239"/>
      <c r="S28" s="239"/>
      <c r="T28" s="239"/>
      <c r="U28" s="239"/>
      <c r="V28" s="239"/>
      <c r="W28" s="239"/>
      <c r="X28" s="239"/>
      <c r="Y28" s="239"/>
      <c r="Z28" s="239"/>
      <c r="AA28" s="239"/>
    </row>
    <row r="29" spans="1:27" ht="131.25" customHeight="1" x14ac:dyDescent="0.2">
      <c r="A29" s="226" t="s">
        <v>1348</v>
      </c>
      <c r="B29" s="651"/>
      <c r="C29" s="653"/>
      <c r="D29" s="227" t="s">
        <v>1375</v>
      </c>
      <c r="E29" s="227" t="s">
        <v>1372</v>
      </c>
      <c r="F29" s="228" t="s">
        <v>1376</v>
      </c>
      <c r="G29" s="227" t="s">
        <v>1377</v>
      </c>
      <c r="H29" s="227" t="s">
        <v>1378</v>
      </c>
      <c r="I29" s="238">
        <v>44682</v>
      </c>
      <c r="J29" s="238">
        <v>44925</v>
      </c>
      <c r="K29" s="246">
        <v>44755</v>
      </c>
      <c r="L29" s="247">
        <v>0.75</v>
      </c>
      <c r="M29" s="231" t="s">
        <v>1379</v>
      </c>
      <c r="N29" s="232">
        <v>0.5</v>
      </c>
      <c r="O29" s="644" t="s">
        <v>1380</v>
      </c>
      <c r="P29" s="644"/>
      <c r="Q29" s="239"/>
      <c r="R29" s="239"/>
      <c r="S29" s="239"/>
      <c r="T29" s="239"/>
      <c r="U29" s="239"/>
      <c r="V29" s="239"/>
      <c r="W29" s="239"/>
      <c r="X29" s="239"/>
      <c r="Y29" s="239"/>
      <c r="Z29" s="239"/>
      <c r="AA29" s="239"/>
    </row>
    <row r="30" spans="1:27" ht="137.25" customHeight="1" x14ac:dyDescent="0.2">
      <c r="A30" s="226" t="s">
        <v>1348</v>
      </c>
      <c r="B30" s="248" t="s">
        <v>1108</v>
      </c>
      <c r="C30" s="227" t="s">
        <v>1381</v>
      </c>
      <c r="D30" s="227" t="s">
        <v>1382</v>
      </c>
      <c r="E30" s="227" t="s">
        <v>1383</v>
      </c>
      <c r="F30" s="228" t="s">
        <v>1384</v>
      </c>
      <c r="G30" s="227" t="s">
        <v>1329</v>
      </c>
      <c r="H30" s="228" t="s">
        <v>1385</v>
      </c>
      <c r="I30" s="238">
        <v>44635</v>
      </c>
      <c r="J30" s="238">
        <v>44727</v>
      </c>
      <c r="K30" s="246">
        <v>44755</v>
      </c>
      <c r="L30" s="230">
        <v>1</v>
      </c>
      <c r="M30" s="231" t="s">
        <v>1386</v>
      </c>
      <c r="N30" s="232">
        <v>0.5</v>
      </c>
      <c r="O30" s="644" t="s">
        <v>1368</v>
      </c>
      <c r="P30" s="644"/>
      <c r="Q30" s="239"/>
      <c r="R30" s="239"/>
      <c r="S30" s="239"/>
      <c r="T30" s="239"/>
      <c r="U30" s="239"/>
      <c r="V30" s="239"/>
      <c r="W30" s="239"/>
      <c r="X30" s="239"/>
      <c r="Y30" s="239"/>
      <c r="Z30" s="239"/>
      <c r="AA30" s="239"/>
    </row>
    <row r="31" spans="1:27" ht="126.75" customHeight="1" x14ac:dyDescent="0.2">
      <c r="A31" s="226" t="s">
        <v>1348</v>
      </c>
      <c r="B31" s="248" t="s">
        <v>184</v>
      </c>
      <c r="C31" s="227" t="s">
        <v>1387</v>
      </c>
      <c r="D31" s="227" t="s">
        <v>1388</v>
      </c>
      <c r="E31" s="227" t="s">
        <v>1389</v>
      </c>
      <c r="F31" s="237" t="s">
        <v>1390</v>
      </c>
      <c r="G31" s="227" t="s">
        <v>1391</v>
      </c>
      <c r="H31" s="237" t="s">
        <v>1360</v>
      </c>
      <c r="I31" s="238">
        <v>44657</v>
      </c>
      <c r="J31" s="238">
        <v>44925</v>
      </c>
      <c r="K31" s="244">
        <v>44755</v>
      </c>
      <c r="L31" s="230">
        <v>0.5</v>
      </c>
      <c r="M31" s="231" t="s">
        <v>1392</v>
      </c>
      <c r="N31" s="232">
        <v>0.5</v>
      </c>
      <c r="O31" s="644" t="s">
        <v>1368</v>
      </c>
      <c r="P31" s="644"/>
      <c r="Q31" s="239"/>
      <c r="R31" s="239"/>
      <c r="S31" s="239"/>
      <c r="T31" s="239"/>
      <c r="U31" s="239"/>
      <c r="V31" s="239"/>
      <c r="W31" s="239"/>
      <c r="X31" s="239"/>
      <c r="Y31" s="239"/>
      <c r="Z31" s="239"/>
      <c r="AA31" s="239"/>
    </row>
    <row r="32" spans="1:27" ht="126.75" customHeight="1" x14ac:dyDescent="0.2">
      <c r="A32" s="226" t="s">
        <v>1348</v>
      </c>
      <c r="B32" s="650" t="s">
        <v>1393</v>
      </c>
      <c r="C32" s="652" t="s">
        <v>1394</v>
      </c>
      <c r="D32" s="227" t="s">
        <v>1395</v>
      </c>
      <c r="E32" s="227" t="s">
        <v>1396</v>
      </c>
      <c r="F32" s="228" t="s">
        <v>1328</v>
      </c>
      <c r="G32" s="227" t="s">
        <v>1334</v>
      </c>
      <c r="H32" s="237" t="s">
        <v>1397</v>
      </c>
      <c r="I32" s="238">
        <v>44635</v>
      </c>
      <c r="J32" s="238">
        <v>44666</v>
      </c>
      <c r="K32" s="229">
        <v>44755</v>
      </c>
      <c r="L32" s="230">
        <v>0.5</v>
      </c>
      <c r="M32" s="249" t="s">
        <v>1398</v>
      </c>
      <c r="N32" s="232">
        <v>0.5</v>
      </c>
      <c r="O32" s="644" t="s">
        <v>1399</v>
      </c>
      <c r="P32" s="644"/>
      <c r="Q32" s="239"/>
      <c r="R32" s="239"/>
      <c r="S32" s="239"/>
      <c r="T32" s="239"/>
      <c r="U32" s="239"/>
      <c r="V32" s="239"/>
      <c r="W32" s="239"/>
      <c r="X32" s="239"/>
      <c r="Y32" s="239"/>
      <c r="Z32" s="239"/>
      <c r="AA32" s="239"/>
    </row>
    <row r="33" spans="1:27" ht="96.75" customHeight="1" x14ac:dyDescent="0.2">
      <c r="A33" s="226" t="s">
        <v>1348</v>
      </c>
      <c r="B33" s="654"/>
      <c r="C33" s="655"/>
      <c r="D33" s="227" t="s">
        <v>1400</v>
      </c>
      <c r="E33" s="227" t="s">
        <v>1396</v>
      </c>
      <c r="F33" s="237" t="s">
        <v>1401</v>
      </c>
      <c r="G33" s="227" t="s">
        <v>1402</v>
      </c>
      <c r="H33" s="237" t="s">
        <v>1403</v>
      </c>
      <c r="I33" s="238">
        <v>44666</v>
      </c>
      <c r="J33" s="238">
        <v>44696</v>
      </c>
      <c r="K33" s="229">
        <v>44755</v>
      </c>
      <c r="L33" s="250">
        <v>0.8</v>
      </c>
      <c r="M33" s="249" t="s">
        <v>1404</v>
      </c>
      <c r="N33" s="232">
        <v>0.8</v>
      </c>
      <c r="O33" s="644" t="s">
        <v>1405</v>
      </c>
      <c r="P33" s="644"/>
      <c r="Q33" s="239"/>
      <c r="R33" s="239"/>
      <c r="S33" s="239"/>
      <c r="T33" s="239"/>
      <c r="U33" s="239"/>
      <c r="V33" s="239"/>
      <c r="W33" s="239"/>
      <c r="X33" s="239"/>
      <c r="Y33" s="239"/>
      <c r="Z33" s="239"/>
      <c r="AA33" s="239"/>
    </row>
    <row r="34" spans="1:27" ht="126.75" customHeight="1" x14ac:dyDescent="0.2">
      <c r="A34" s="226" t="s">
        <v>1348</v>
      </c>
      <c r="B34" s="651"/>
      <c r="C34" s="653"/>
      <c r="D34" s="227" t="s">
        <v>1406</v>
      </c>
      <c r="E34" s="227" t="s">
        <v>1396</v>
      </c>
      <c r="F34" s="237" t="s">
        <v>1407</v>
      </c>
      <c r="G34" s="227" t="s">
        <v>1408</v>
      </c>
      <c r="H34" s="237" t="s">
        <v>1409</v>
      </c>
      <c r="I34" s="238">
        <v>44696</v>
      </c>
      <c r="J34" s="238" t="s">
        <v>1410</v>
      </c>
      <c r="K34" s="229">
        <v>44755</v>
      </c>
      <c r="L34" s="250">
        <v>0</v>
      </c>
      <c r="M34" s="249" t="s">
        <v>1411</v>
      </c>
      <c r="N34" s="232">
        <v>0</v>
      </c>
      <c r="O34" s="644" t="s">
        <v>1412</v>
      </c>
      <c r="P34" s="644"/>
      <c r="Q34" s="239"/>
      <c r="R34" s="239"/>
      <c r="S34" s="239"/>
      <c r="T34" s="239"/>
      <c r="U34" s="239"/>
      <c r="V34" s="239"/>
      <c r="W34" s="239"/>
      <c r="X34" s="239"/>
      <c r="Y34" s="239"/>
      <c r="Z34" s="239"/>
      <c r="AA34" s="239"/>
    </row>
    <row r="35" spans="1:27" ht="126.75" customHeight="1" x14ac:dyDescent="0.2">
      <c r="A35" s="226" t="s">
        <v>1348</v>
      </c>
      <c r="B35" s="251" t="s">
        <v>210</v>
      </c>
      <c r="C35" s="227" t="s">
        <v>1413</v>
      </c>
      <c r="D35" s="227" t="s">
        <v>1414</v>
      </c>
      <c r="E35" s="227" t="s">
        <v>1415</v>
      </c>
      <c r="F35" s="237" t="s">
        <v>1416</v>
      </c>
      <c r="G35" s="227" t="s">
        <v>1329</v>
      </c>
      <c r="H35" s="228" t="s">
        <v>1417</v>
      </c>
      <c r="I35" s="238">
        <v>44652</v>
      </c>
      <c r="J35" s="238">
        <v>44711</v>
      </c>
      <c r="K35" s="229">
        <v>44755</v>
      </c>
      <c r="L35" s="250">
        <v>1</v>
      </c>
      <c r="M35" s="249" t="s">
        <v>1418</v>
      </c>
      <c r="N35" s="232">
        <v>0.5</v>
      </c>
      <c r="O35" s="644" t="s">
        <v>1305</v>
      </c>
      <c r="P35" s="644"/>
      <c r="Q35" s="239"/>
      <c r="R35" s="239"/>
      <c r="S35" s="239"/>
      <c r="T35" s="239"/>
      <c r="U35" s="239"/>
      <c r="V35" s="239"/>
      <c r="W35" s="239"/>
      <c r="X35" s="239"/>
      <c r="Y35" s="239"/>
      <c r="Z35" s="239"/>
      <c r="AA35" s="239"/>
    </row>
    <row r="36" spans="1:27" ht="126.75" customHeight="1" x14ac:dyDescent="0.2">
      <c r="A36" s="226" t="s">
        <v>1348</v>
      </c>
      <c r="B36" s="248" t="s">
        <v>892</v>
      </c>
      <c r="C36" s="227" t="s">
        <v>1419</v>
      </c>
      <c r="D36" s="227" t="s">
        <v>1420</v>
      </c>
      <c r="E36" s="227" t="s">
        <v>1421</v>
      </c>
      <c r="F36" s="228" t="s">
        <v>1384</v>
      </c>
      <c r="G36" s="227" t="s">
        <v>1329</v>
      </c>
      <c r="H36" s="228" t="s">
        <v>1417</v>
      </c>
      <c r="I36" s="238">
        <v>44635</v>
      </c>
      <c r="J36" s="238">
        <v>44681</v>
      </c>
      <c r="K36" s="229">
        <v>44755</v>
      </c>
      <c r="L36" s="230">
        <v>0.5</v>
      </c>
      <c r="M36" s="231" t="s">
        <v>1422</v>
      </c>
      <c r="N36" s="232">
        <v>0.5</v>
      </c>
      <c r="O36" s="644" t="s">
        <v>1305</v>
      </c>
      <c r="P36" s="644"/>
      <c r="Q36" s="239"/>
      <c r="R36" s="239"/>
      <c r="S36" s="239"/>
      <c r="T36" s="239"/>
      <c r="U36" s="239"/>
      <c r="V36" s="239"/>
      <c r="W36" s="239"/>
      <c r="X36" s="239"/>
      <c r="Y36" s="239"/>
      <c r="Z36" s="239"/>
      <c r="AA36" s="239"/>
    </row>
    <row r="37" spans="1:27" ht="126.75" customHeight="1" x14ac:dyDescent="0.2">
      <c r="A37" s="226" t="s">
        <v>1348</v>
      </c>
      <c r="B37" s="650" t="s">
        <v>1159</v>
      </c>
      <c r="C37" s="652" t="s">
        <v>1423</v>
      </c>
      <c r="D37" s="227" t="s">
        <v>1424</v>
      </c>
      <c r="E37" s="227" t="s">
        <v>1352</v>
      </c>
      <c r="F37" s="228" t="s">
        <v>1328</v>
      </c>
      <c r="G37" s="227" t="s">
        <v>1334</v>
      </c>
      <c r="H37" s="237" t="s">
        <v>1330</v>
      </c>
      <c r="I37" s="238">
        <v>44657</v>
      </c>
      <c r="J37" s="238">
        <v>44681</v>
      </c>
      <c r="K37" s="229" t="s">
        <v>1425</v>
      </c>
      <c r="L37" s="230">
        <v>0.5</v>
      </c>
      <c r="M37" s="231" t="s">
        <v>1426</v>
      </c>
      <c r="N37" s="232">
        <v>0.5</v>
      </c>
      <c r="O37" s="644" t="s">
        <v>1427</v>
      </c>
      <c r="P37" s="644"/>
      <c r="Q37" s="239"/>
      <c r="R37" s="239"/>
      <c r="S37" s="239"/>
      <c r="T37" s="239"/>
      <c r="U37" s="239"/>
      <c r="V37" s="239"/>
      <c r="W37" s="239"/>
      <c r="X37" s="239"/>
      <c r="Y37" s="239"/>
      <c r="Z37" s="239"/>
      <c r="AA37" s="239"/>
    </row>
    <row r="38" spans="1:27" ht="126.75" customHeight="1" x14ac:dyDescent="0.2">
      <c r="A38" s="226" t="s">
        <v>1348</v>
      </c>
      <c r="B38" s="651"/>
      <c r="C38" s="653"/>
      <c r="D38" s="227" t="s">
        <v>1428</v>
      </c>
      <c r="E38" s="227" t="s">
        <v>1352</v>
      </c>
      <c r="F38" s="237" t="s">
        <v>1429</v>
      </c>
      <c r="G38" s="227" t="s">
        <v>1430</v>
      </c>
      <c r="H38" s="237" t="s">
        <v>1431</v>
      </c>
      <c r="I38" s="238">
        <v>44683</v>
      </c>
      <c r="J38" s="238">
        <v>44925</v>
      </c>
      <c r="K38" s="229" t="s">
        <v>1425</v>
      </c>
      <c r="L38" s="230">
        <v>0.5</v>
      </c>
      <c r="M38" s="231" t="s">
        <v>1432</v>
      </c>
      <c r="N38" s="232">
        <v>0.5</v>
      </c>
      <c r="O38" s="644" t="s">
        <v>1433</v>
      </c>
      <c r="P38" s="644"/>
      <c r="Q38" s="239"/>
      <c r="R38" s="239"/>
      <c r="S38" s="239"/>
      <c r="T38" s="239"/>
      <c r="U38" s="239"/>
      <c r="V38" s="239"/>
      <c r="W38" s="239"/>
      <c r="X38" s="239"/>
      <c r="Y38" s="239"/>
      <c r="Z38" s="239"/>
      <c r="AA38" s="239"/>
    </row>
    <row r="39" spans="1:27" ht="126.75" customHeight="1" x14ac:dyDescent="0.2">
      <c r="A39" s="226" t="s">
        <v>1348</v>
      </c>
      <c r="B39" s="650" t="s">
        <v>529</v>
      </c>
      <c r="C39" s="652" t="s">
        <v>1434</v>
      </c>
      <c r="D39" s="227" t="s">
        <v>1435</v>
      </c>
      <c r="E39" s="227" t="s">
        <v>1436</v>
      </c>
      <c r="F39" s="228" t="s">
        <v>1437</v>
      </c>
      <c r="G39" s="227" t="s">
        <v>1438</v>
      </c>
      <c r="H39" s="237" t="s">
        <v>1439</v>
      </c>
      <c r="I39" s="252">
        <v>44562</v>
      </c>
      <c r="J39" s="252">
        <v>44620</v>
      </c>
      <c r="K39" s="229">
        <v>44755</v>
      </c>
      <c r="L39" s="230">
        <v>1</v>
      </c>
      <c r="M39" s="231" t="s">
        <v>1440</v>
      </c>
      <c r="N39" s="232">
        <v>0.5</v>
      </c>
      <c r="O39" s="644" t="s">
        <v>1441</v>
      </c>
      <c r="P39" s="644"/>
      <c r="Q39" s="239"/>
      <c r="R39" s="239"/>
      <c r="S39" s="239"/>
      <c r="T39" s="239"/>
      <c r="U39" s="239"/>
      <c r="V39" s="239"/>
      <c r="W39" s="239"/>
      <c r="X39" s="239"/>
      <c r="Y39" s="239"/>
      <c r="Z39" s="239"/>
      <c r="AA39" s="239"/>
    </row>
    <row r="40" spans="1:27" ht="126.75" customHeight="1" x14ac:dyDescent="0.2">
      <c r="A40" s="226" t="s">
        <v>1348</v>
      </c>
      <c r="B40" s="654"/>
      <c r="C40" s="655"/>
      <c r="D40" s="253" t="s">
        <v>1442</v>
      </c>
      <c r="E40" s="227" t="s">
        <v>1436</v>
      </c>
      <c r="F40" s="228" t="s">
        <v>1443</v>
      </c>
      <c r="G40" s="227" t="s">
        <v>1444</v>
      </c>
      <c r="H40" s="237" t="s">
        <v>1445</v>
      </c>
      <c r="I40" s="238">
        <v>44624</v>
      </c>
      <c r="J40" s="238">
        <v>44925</v>
      </c>
      <c r="K40" s="229">
        <v>44755</v>
      </c>
      <c r="L40" s="230">
        <v>1</v>
      </c>
      <c r="M40" s="231" t="s">
        <v>1446</v>
      </c>
      <c r="N40" s="232">
        <v>0.5</v>
      </c>
      <c r="O40" s="644" t="s">
        <v>1447</v>
      </c>
      <c r="P40" s="644"/>
      <c r="Q40" s="239"/>
      <c r="R40" s="239"/>
      <c r="S40" s="239"/>
      <c r="T40" s="239"/>
      <c r="U40" s="239"/>
      <c r="V40" s="239"/>
      <c r="W40" s="239"/>
      <c r="X40" s="239"/>
      <c r="Y40" s="239"/>
      <c r="Z40" s="239"/>
      <c r="AA40" s="239"/>
    </row>
    <row r="41" spans="1:27" ht="126.75" customHeight="1" x14ac:dyDescent="0.2">
      <c r="A41" s="226" t="s">
        <v>1348</v>
      </c>
      <c r="B41" s="651"/>
      <c r="C41" s="653"/>
      <c r="D41" s="227" t="s">
        <v>1448</v>
      </c>
      <c r="E41" s="227" t="s">
        <v>1436</v>
      </c>
      <c r="F41" s="228" t="s">
        <v>1443</v>
      </c>
      <c r="G41" s="227" t="s">
        <v>1329</v>
      </c>
      <c r="H41" s="237" t="s">
        <v>1449</v>
      </c>
      <c r="I41" s="238">
        <v>44624</v>
      </c>
      <c r="J41" s="238">
        <v>44925</v>
      </c>
      <c r="K41" s="229">
        <v>44755</v>
      </c>
      <c r="L41" s="230">
        <v>1</v>
      </c>
      <c r="M41" s="231" t="s">
        <v>1450</v>
      </c>
      <c r="N41" s="232">
        <v>1</v>
      </c>
      <c r="O41" s="644" t="s">
        <v>1451</v>
      </c>
      <c r="P41" s="644"/>
      <c r="Q41" s="239"/>
      <c r="R41" s="239"/>
      <c r="S41" s="239"/>
      <c r="T41" s="239"/>
      <c r="U41" s="239"/>
      <c r="V41" s="239"/>
      <c r="W41" s="239"/>
      <c r="X41" s="239"/>
      <c r="Y41" s="239"/>
      <c r="Z41" s="239"/>
      <c r="AA41" s="239"/>
    </row>
    <row r="42" spans="1:27" ht="138.75" customHeight="1" x14ac:dyDescent="0.2">
      <c r="A42" s="226" t="s">
        <v>1348</v>
      </c>
      <c r="B42" s="248" t="s">
        <v>894</v>
      </c>
      <c r="C42" s="227" t="s">
        <v>1452</v>
      </c>
      <c r="D42" s="227" t="s">
        <v>1453</v>
      </c>
      <c r="E42" s="227" t="s">
        <v>1454</v>
      </c>
      <c r="F42" s="237" t="s">
        <v>1455</v>
      </c>
      <c r="G42" s="227" t="s">
        <v>1329</v>
      </c>
      <c r="H42" s="237" t="s">
        <v>1456</v>
      </c>
      <c r="I42" s="238">
        <v>44654</v>
      </c>
      <c r="J42" s="238">
        <v>44742</v>
      </c>
      <c r="K42" s="229">
        <v>44755</v>
      </c>
      <c r="L42" s="230">
        <v>1</v>
      </c>
      <c r="M42" s="231" t="s">
        <v>1457</v>
      </c>
      <c r="N42" s="232">
        <v>1</v>
      </c>
      <c r="O42" s="644" t="s">
        <v>1451</v>
      </c>
      <c r="P42" s="644"/>
      <c r="Q42" s="239"/>
      <c r="R42" s="239"/>
      <c r="S42" s="239"/>
      <c r="T42" s="239"/>
      <c r="U42" s="239"/>
      <c r="V42" s="239"/>
      <c r="W42" s="239"/>
      <c r="X42" s="239"/>
      <c r="Y42" s="239"/>
      <c r="Z42" s="239"/>
      <c r="AA42" s="239"/>
    </row>
    <row r="43" spans="1:27" ht="12.75" customHeight="1" x14ac:dyDescent="0.25">
      <c r="A43" s="254"/>
      <c r="B43" s="222"/>
      <c r="C43" s="222"/>
      <c r="D43" s="222"/>
      <c r="E43" s="222"/>
      <c r="F43" s="222"/>
      <c r="G43" s="222"/>
      <c r="H43" s="222"/>
      <c r="I43" s="222"/>
      <c r="J43" s="222"/>
      <c r="K43" s="221"/>
      <c r="L43" s="222"/>
      <c r="M43" s="222"/>
      <c r="N43" s="222"/>
      <c r="O43" s="222"/>
      <c r="P43" s="222"/>
      <c r="Q43" s="222"/>
      <c r="R43" s="222"/>
      <c r="S43" s="222"/>
      <c r="T43" s="222"/>
      <c r="U43" s="222"/>
      <c r="V43" s="222"/>
      <c r="W43" s="222"/>
      <c r="X43" s="222"/>
      <c r="Y43" s="222"/>
      <c r="Z43" s="222"/>
      <c r="AA43" s="222"/>
    </row>
    <row r="44" spans="1:27" ht="29.25" customHeight="1" thickBot="1" x14ac:dyDescent="0.3">
      <c r="A44" s="254"/>
      <c r="B44" s="255" t="s">
        <v>155</v>
      </c>
      <c r="C44" s="645" t="s">
        <v>3120</v>
      </c>
      <c r="D44" s="646"/>
      <c r="E44" s="646"/>
      <c r="F44" s="224"/>
      <c r="G44" s="224"/>
      <c r="H44" s="255"/>
      <c r="I44" s="255"/>
      <c r="J44" s="256"/>
      <c r="K44" s="255"/>
      <c r="L44" s="255"/>
      <c r="M44" s="224"/>
      <c r="N44" s="224"/>
      <c r="O44" s="224"/>
      <c r="P44" s="224"/>
      <c r="Q44" s="224"/>
      <c r="R44" s="224"/>
      <c r="S44" s="224"/>
      <c r="T44" s="224"/>
      <c r="U44" s="224"/>
      <c r="V44" s="224"/>
      <c r="W44" s="224"/>
      <c r="X44" s="224"/>
      <c r="Y44" s="224"/>
      <c r="Z44" s="224"/>
      <c r="AA44" s="224"/>
    </row>
    <row r="45" spans="1:27" ht="18.75" customHeight="1" x14ac:dyDescent="0.2">
      <c r="A45" s="257"/>
      <c r="B45" s="224"/>
      <c r="C45" s="224"/>
      <c r="D45" s="224"/>
      <c r="E45" s="224"/>
      <c r="F45" s="224"/>
      <c r="G45" s="224"/>
      <c r="H45" s="224"/>
      <c r="I45" s="224"/>
      <c r="J45" s="258"/>
      <c r="K45" s="224"/>
      <c r="L45" s="224"/>
      <c r="M45" s="224"/>
      <c r="N45" s="224"/>
      <c r="O45" s="224"/>
      <c r="P45" s="224"/>
      <c r="Q45" s="224"/>
      <c r="R45" s="224"/>
      <c r="S45" s="224"/>
      <c r="T45" s="224"/>
      <c r="U45" s="224"/>
      <c r="V45" s="224"/>
      <c r="W45" s="224"/>
      <c r="X45" s="224"/>
      <c r="Y45" s="224"/>
      <c r="Z45" s="224"/>
      <c r="AA45" s="224"/>
    </row>
    <row r="46" spans="1:27" ht="32.25" customHeight="1" thickBot="1" x14ac:dyDescent="0.3">
      <c r="A46" s="254"/>
      <c r="B46" s="255" t="s">
        <v>157</v>
      </c>
      <c r="C46" s="647" t="s">
        <v>3121</v>
      </c>
      <c r="D46" s="646"/>
      <c r="E46" s="646"/>
      <c r="F46" s="224"/>
      <c r="G46" s="224"/>
      <c r="H46" s="255" t="s">
        <v>159</v>
      </c>
      <c r="I46" s="224"/>
      <c r="J46" s="258"/>
      <c r="K46" s="259" t="s">
        <v>3117</v>
      </c>
      <c r="L46" s="259"/>
      <c r="M46" s="259"/>
      <c r="N46" s="224"/>
      <c r="O46" s="224"/>
      <c r="P46" s="224"/>
      <c r="Q46" s="224"/>
      <c r="R46" s="224"/>
      <c r="S46" s="224"/>
      <c r="T46" s="224"/>
      <c r="U46" s="224"/>
      <c r="V46" s="224"/>
      <c r="W46" s="224"/>
      <c r="X46" s="224"/>
      <c r="Y46" s="224"/>
      <c r="Z46" s="224"/>
      <c r="AA46" s="224"/>
    </row>
    <row r="47" spans="1:27" ht="27" customHeight="1" x14ac:dyDescent="0.2">
      <c r="A47" s="257"/>
      <c r="B47" s="224"/>
      <c r="C47" s="224"/>
      <c r="D47" s="224"/>
      <c r="E47" s="224"/>
      <c r="F47" s="224"/>
      <c r="G47" s="224"/>
      <c r="H47" s="224"/>
      <c r="I47" s="224"/>
      <c r="J47" s="257"/>
      <c r="K47" s="648"/>
      <c r="L47" s="649"/>
      <c r="M47" s="260"/>
      <c r="N47" s="224"/>
      <c r="O47" s="224"/>
      <c r="P47" s="224"/>
      <c r="Q47" s="224"/>
      <c r="R47" s="224"/>
      <c r="S47" s="224"/>
      <c r="T47" s="224"/>
      <c r="U47" s="224"/>
      <c r="V47" s="224"/>
      <c r="W47" s="224"/>
      <c r="X47" s="224"/>
      <c r="Y47" s="224"/>
      <c r="Z47" s="224"/>
      <c r="AA47" s="224"/>
    </row>
    <row r="48" spans="1:27" ht="12.75" customHeight="1" x14ac:dyDescent="0.2">
      <c r="A48" s="221"/>
      <c r="B48" s="222"/>
      <c r="C48" s="222"/>
      <c r="D48" s="222"/>
      <c r="E48" s="222"/>
      <c r="F48" s="222"/>
      <c r="G48" s="222"/>
      <c r="H48" s="222"/>
      <c r="I48" s="222"/>
      <c r="J48" s="222"/>
      <c r="K48" s="221"/>
      <c r="L48" s="222"/>
      <c r="M48" s="222"/>
      <c r="N48" s="222"/>
      <c r="O48" s="222"/>
      <c r="P48" s="261" t="s">
        <v>161</v>
      </c>
      <c r="Q48" s="222"/>
      <c r="R48" s="222"/>
      <c r="S48" s="222"/>
      <c r="T48" s="222"/>
      <c r="U48" s="222"/>
      <c r="V48" s="222"/>
      <c r="W48" s="222"/>
      <c r="X48" s="222"/>
      <c r="Y48" s="222"/>
      <c r="Z48" s="222"/>
      <c r="AA48" s="222"/>
    </row>
    <row r="49" spans="1:27" ht="12.75" customHeight="1" x14ac:dyDescent="0.2">
      <c r="A49" s="221"/>
      <c r="B49" s="222"/>
      <c r="C49" s="222"/>
      <c r="D49" s="222"/>
      <c r="E49" s="222"/>
      <c r="F49" s="222"/>
      <c r="G49" s="222"/>
      <c r="H49" s="222"/>
      <c r="I49" s="222"/>
      <c r="J49" s="222"/>
      <c r="K49" s="221"/>
      <c r="L49" s="222"/>
      <c r="M49" s="222"/>
      <c r="N49" s="222"/>
      <c r="O49" s="222"/>
      <c r="P49" s="261" t="s">
        <v>162</v>
      </c>
      <c r="Q49" s="222"/>
      <c r="R49" s="222"/>
      <c r="S49" s="222"/>
      <c r="T49" s="222"/>
      <c r="U49" s="222"/>
      <c r="V49" s="222"/>
      <c r="W49" s="222"/>
      <c r="X49" s="222"/>
      <c r="Y49" s="222"/>
      <c r="Z49" s="222"/>
      <c r="AA49" s="222"/>
    </row>
    <row r="50" spans="1:27" ht="12.75" customHeight="1" x14ac:dyDescent="0.2">
      <c r="A50" s="221"/>
      <c r="B50" s="222"/>
      <c r="C50" s="222"/>
      <c r="D50" s="222"/>
      <c r="E50" s="222"/>
      <c r="F50" s="222"/>
      <c r="G50" s="222"/>
      <c r="H50" s="222"/>
      <c r="I50" s="222"/>
      <c r="J50" s="222"/>
      <c r="K50" s="221"/>
      <c r="L50" s="222"/>
      <c r="M50" s="222"/>
      <c r="N50" s="222"/>
      <c r="O50" s="222"/>
      <c r="P50" s="222"/>
      <c r="Q50" s="222"/>
      <c r="R50" s="222"/>
      <c r="S50" s="222"/>
      <c r="T50" s="222"/>
      <c r="U50" s="222"/>
      <c r="V50" s="222"/>
      <c r="W50" s="222"/>
      <c r="X50" s="222"/>
      <c r="Y50" s="222"/>
      <c r="Z50" s="222"/>
      <c r="AA50" s="222"/>
    </row>
    <row r="51" spans="1:27" ht="12.75" customHeight="1" x14ac:dyDescent="0.2">
      <c r="A51" s="221"/>
      <c r="B51" s="222"/>
      <c r="C51" s="222"/>
      <c r="D51" s="222"/>
      <c r="E51" s="222"/>
      <c r="F51" s="222"/>
      <c r="G51" s="222"/>
      <c r="H51" s="222"/>
      <c r="I51" s="222"/>
      <c r="J51" s="222"/>
      <c r="K51" s="221"/>
      <c r="L51" s="222"/>
      <c r="M51" s="222"/>
      <c r="N51" s="222"/>
      <c r="O51" s="222"/>
      <c r="P51" s="222"/>
      <c r="Q51" s="222"/>
      <c r="R51" s="222"/>
      <c r="S51" s="222"/>
      <c r="T51" s="222"/>
      <c r="U51" s="222"/>
      <c r="V51" s="222"/>
      <c r="W51" s="222"/>
      <c r="X51" s="222"/>
      <c r="Y51" s="222"/>
      <c r="Z51" s="222"/>
      <c r="AA51" s="222"/>
    </row>
    <row r="52" spans="1:27" ht="12.75" customHeight="1" x14ac:dyDescent="0.2">
      <c r="A52" s="221"/>
      <c r="B52" s="222"/>
      <c r="C52" s="222"/>
      <c r="D52" s="222"/>
      <c r="E52" s="222"/>
      <c r="F52" s="222"/>
      <c r="G52" s="222"/>
      <c r="H52" s="222"/>
      <c r="I52" s="222"/>
      <c r="J52" s="222"/>
      <c r="K52" s="221"/>
      <c r="L52" s="222"/>
      <c r="M52" s="222"/>
      <c r="N52" s="222"/>
      <c r="O52" s="222"/>
      <c r="P52" s="222"/>
      <c r="Q52" s="222"/>
      <c r="R52" s="222"/>
      <c r="S52" s="222"/>
      <c r="T52" s="222"/>
      <c r="U52" s="222"/>
      <c r="V52" s="222"/>
      <c r="W52" s="222"/>
      <c r="X52" s="222"/>
      <c r="Y52" s="222"/>
      <c r="Z52" s="222"/>
      <c r="AA52" s="222"/>
    </row>
    <row r="53" spans="1:27" ht="12.75" customHeight="1" x14ac:dyDescent="0.2">
      <c r="A53" s="221"/>
      <c r="B53" s="222"/>
      <c r="C53" s="222"/>
      <c r="D53" s="222"/>
      <c r="E53" s="222"/>
      <c r="F53" s="222"/>
      <c r="G53" s="222"/>
      <c r="H53" s="222"/>
      <c r="I53" s="222"/>
      <c r="J53" s="222"/>
      <c r="K53" s="221"/>
      <c r="L53" s="222"/>
      <c r="M53" s="222"/>
      <c r="N53" s="222"/>
      <c r="O53" s="222"/>
      <c r="P53" s="222"/>
      <c r="Q53" s="222"/>
      <c r="R53" s="222"/>
      <c r="S53" s="222"/>
      <c r="T53" s="222"/>
      <c r="U53" s="222"/>
      <c r="V53" s="222"/>
      <c r="W53" s="222"/>
      <c r="X53" s="222"/>
      <c r="Y53" s="222"/>
      <c r="Z53" s="222"/>
      <c r="AA53" s="222"/>
    </row>
    <row r="54" spans="1:27" ht="12.75" customHeight="1" x14ac:dyDescent="0.2">
      <c r="A54" s="221"/>
      <c r="B54" s="222"/>
      <c r="C54" s="222"/>
      <c r="D54" s="222"/>
      <c r="E54" s="222"/>
      <c r="F54" s="222"/>
      <c r="G54" s="222"/>
      <c r="H54" s="222"/>
      <c r="I54" s="222"/>
      <c r="J54" s="222"/>
      <c r="K54" s="221"/>
      <c r="L54" s="222"/>
      <c r="M54" s="222"/>
      <c r="N54" s="222"/>
      <c r="O54" s="222"/>
      <c r="P54" s="222"/>
      <c r="Q54" s="222"/>
      <c r="R54" s="222"/>
      <c r="S54" s="222"/>
      <c r="T54" s="222"/>
      <c r="U54" s="222"/>
      <c r="V54" s="222"/>
      <c r="W54" s="222"/>
      <c r="X54" s="222"/>
      <c r="Y54" s="222"/>
      <c r="Z54" s="222"/>
      <c r="AA54" s="222"/>
    </row>
    <row r="55" spans="1:27" ht="12.75" customHeight="1" x14ac:dyDescent="0.2">
      <c r="A55" s="221"/>
      <c r="B55" s="222"/>
      <c r="C55" s="222"/>
      <c r="D55" s="222"/>
      <c r="E55" s="222"/>
      <c r="F55" s="222"/>
      <c r="G55" s="222"/>
      <c r="H55" s="222"/>
      <c r="I55" s="222"/>
      <c r="J55" s="222"/>
      <c r="K55" s="221"/>
      <c r="L55" s="222"/>
      <c r="M55" s="222"/>
      <c r="N55" s="222"/>
      <c r="O55" s="222"/>
      <c r="P55" s="222"/>
      <c r="Q55" s="222"/>
      <c r="R55" s="222"/>
      <c r="S55" s="222"/>
      <c r="T55" s="222"/>
      <c r="U55" s="222"/>
      <c r="V55" s="222"/>
      <c r="W55" s="222"/>
      <c r="X55" s="222"/>
      <c r="Y55" s="222"/>
      <c r="Z55" s="222"/>
      <c r="AA55" s="222"/>
    </row>
    <row r="56" spans="1:27" ht="12.75" customHeight="1" x14ac:dyDescent="0.2">
      <c r="A56" s="221"/>
      <c r="B56" s="222"/>
      <c r="C56" s="222"/>
      <c r="D56" s="222"/>
      <c r="E56" s="222"/>
      <c r="F56" s="222"/>
      <c r="G56" s="222"/>
      <c r="H56" s="222"/>
      <c r="I56" s="222"/>
      <c r="J56" s="222"/>
      <c r="K56" s="221"/>
      <c r="L56" s="222"/>
      <c r="M56" s="222"/>
      <c r="N56" s="222"/>
      <c r="O56" s="222"/>
      <c r="P56" s="222"/>
      <c r="Q56" s="222"/>
      <c r="R56" s="222"/>
      <c r="S56" s="222"/>
      <c r="T56" s="222"/>
      <c r="U56" s="222"/>
      <c r="V56" s="222"/>
      <c r="W56" s="222"/>
      <c r="X56" s="222"/>
      <c r="Y56" s="222"/>
      <c r="Z56" s="222"/>
      <c r="AA56" s="222"/>
    </row>
    <row r="57" spans="1:27" ht="12.75" customHeight="1" x14ac:dyDescent="0.2">
      <c r="A57" s="221"/>
      <c r="B57" s="222"/>
      <c r="C57" s="222"/>
      <c r="D57" s="222"/>
      <c r="E57" s="222"/>
      <c r="F57" s="222"/>
      <c r="G57" s="222"/>
      <c r="H57" s="222"/>
      <c r="I57" s="222"/>
      <c r="J57" s="222"/>
      <c r="K57" s="221"/>
      <c r="L57" s="222"/>
      <c r="M57" s="222"/>
      <c r="N57" s="222"/>
      <c r="O57" s="222"/>
      <c r="P57" s="222"/>
      <c r="Q57" s="222"/>
      <c r="R57" s="222"/>
      <c r="S57" s="222"/>
      <c r="T57" s="222"/>
      <c r="U57" s="222"/>
      <c r="V57" s="222"/>
      <c r="W57" s="222"/>
      <c r="X57" s="222"/>
      <c r="Y57" s="222"/>
      <c r="Z57" s="222"/>
      <c r="AA57" s="222"/>
    </row>
    <row r="58" spans="1:27" ht="12.75" customHeight="1" x14ac:dyDescent="0.2">
      <c r="A58" s="221"/>
      <c r="B58" s="222"/>
      <c r="C58" s="222"/>
      <c r="D58" s="222"/>
      <c r="E58" s="222"/>
      <c r="F58" s="222"/>
      <c r="G58" s="222"/>
      <c r="H58" s="222"/>
      <c r="I58" s="222"/>
      <c r="J58" s="222"/>
      <c r="K58" s="221"/>
      <c r="L58" s="222"/>
      <c r="M58" s="222"/>
      <c r="N58" s="222"/>
      <c r="O58" s="222"/>
      <c r="P58" s="222"/>
      <c r="Q58" s="222"/>
      <c r="R58" s="222"/>
      <c r="S58" s="222"/>
      <c r="T58" s="222"/>
      <c r="U58" s="222"/>
      <c r="V58" s="222"/>
      <c r="W58" s="222"/>
      <c r="X58" s="222"/>
      <c r="Y58" s="222"/>
      <c r="Z58" s="222"/>
      <c r="AA58" s="222"/>
    </row>
    <row r="59" spans="1:27" ht="12.75" customHeight="1" x14ac:dyDescent="0.2">
      <c r="A59" s="221"/>
      <c r="B59" s="222"/>
      <c r="C59" s="222"/>
      <c r="D59" s="222"/>
      <c r="E59" s="222"/>
      <c r="F59" s="222"/>
      <c r="G59" s="222"/>
      <c r="H59" s="222"/>
      <c r="I59" s="222"/>
      <c r="J59" s="222"/>
      <c r="K59" s="221"/>
      <c r="L59" s="222"/>
      <c r="M59" s="222"/>
      <c r="N59" s="222"/>
      <c r="O59" s="222"/>
      <c r="P59" s="222"/>
      <c r="Q59" s="222"/>
      <c r="R59" s="222"/>
      <c r="S59" s="222"/>
      <c r="T59" s="222"/>
      <c r="U59" s="222"/>
      <c r="V59" s="222"/>
      <c r="W59" s="222"/>
      <c r="X59" s="222"/>
      <c r="Y59" s="222"/>
      <c r="Z59" s="222"/>
      <c r="AA59" s="222"/>
    </row>
    <row r="60" spans="1:27" ht="12.75" customHeight="1" x14ac:dyDescent="0.2">
      <c r="A60" s="221"/>
      <c r="B60" s="222"/>
      <c r="C60" s="222"/>
      <c r="D60" s="222"/>
      <c r="E60" s="222"/>
      <c r="F60" s="222"/>
      <c r="G60" s="222"/>
      <c r="H60" s="222"/>
      <c r="I60" s="222"/>
      <c r="J60" s="222"/>
      <c r="K60" s="221"/>
      <c r="L60" s="222"/>
      <c r="M60" s="222"/>
      <c r="N60" s="222"/>
      <c r="O60" s="222"/>
      <c r="P60" s="222"/>
      <c r="Q60" s="222"/>
      <c r="R60" s="222"/>
      <c r="S60" s="222"/>
      <c r="T60" s="222"/>
      <c r="U60" s="222"/>
      <c r="V60" s="222"/>
      <c r="W60" s="222"/>
      <c r="X60" s="222"/>
      <c r="Y60" s="222"/>
      <c r="Z60" s="222"/>
      <c r="AA60" s="222"/>
    </row>
    <row r="61" spans="1:27" ht="12.75" customHeight="1" x14ac:dyDescent="0.2">
      <c r="A61" s="221"/>
      <c r="B61" s="222"/>
      <c r="C61" s="222"/>
      <c r="D61" s="222"/>
      <c r="E61" s="222"/>
      <c r="F61" s="222"/>
      <c r="G61" s="222"/>
      <c r="H61" s="222"/>
      <c r="I61" s="222"/>
      <c r="J61" s="222"/>
      <c r="K61" s="221"/>
      <c r="L61" s="222"/>
      <c r="M61" s="222"/>
      <c r="N61" s="222"/>
      <c r="O61" s="222"/>
      <c r="P61" s="222"/>
      <c r="Q61" s="222"/>
      <c r="R61" s="222"/>
      <c r="S61" s="222"/>
      <c r="T61" s="222"/>
      <c r="U61" s="222"/>
      <c r="V61" s="222"/>
      <c r="W61" s="222"/>
      <c r="X61" s="222"/>
      <c r="Y61" s="222"/>
      <c r="Z61" s="222"/>
      <c r="AA61" s="222"/>
    </row>
    <row r="62" spans="1:27" ht="12.75" customHeight="1" x14ac:dyDescent="0.2">
      <c r="A62" s="221"/>
      <c r="B62" s="222"/>
      <c r="C62" s="222"/>
      <c r="D62" s="222"/>
      <c r="E62" s="222"/>
      <c r="F62" s="222"/>
      <c r="G62" s="222"/>
      <c r="H62" s="222"/>
      <c r="I62" s="222"/>
      <c r="J62" s="222"/>
      <c r="K62" s="221"/>
      <c r="L62" s="222"/>
      <c r="M62" s="222"/>
      <c r="N62" s="222"/>
      <c r="O62" s="222"/>
      <c r="P62" s="222"/>
      <c r="Q62" s="222"/>
      <c r="R62" s="222"/>
      <c r="S62" s="222"/>
      <c r="T62" s="222"/>
      <c r="U62" s="222"/>
      <c r="V62" s="222"/>
      <c r="W62" s="222"/>
      <c r="X62" s="222"/>
      <c r="Y62" s="222"/>
      <c r="Z62" s="222"/>
      <c r="AA62" s="222"/>
    </row>
    <row r="63" spans="1:27" ht="12.75" customHeight="1" x14ac:dyDescent="0.2">
      <c r="A63" s="221"/>
      <c r="B63" s="222"/>
      <c r="C63" s="222"/>
      <c r="D63" s="222"/>
      <c r="E63" s="222"/>
      <c r="F63" s="222"/>
      <c r="G63" s="222"/>
      <c r="H63" s="222"/>
      <c r="I63" s="222"/>
      <c r="J63" s="222"/>
      <c r="K63" s="221"/>
      <c r="L63" s="222"/>
      <c r="M63" s="222"/>
      <c r="N63" s="222"/>
      <c r="O63" s="222"/>
      <c r="P63" s="222"/>
      <c r="Q63" s="222"/>
      <c r="R63" s="222"/>
      <c r="S63" s="222"/>
      <c r="T63" s="222"/>
      <c r="U63" s="222"/>
      <c r="V63" s="222"/>
      <c r="W63" s="222"/>
      <c r="X63" s="222"/>
      <c r="Y63" s="222"/>
      <c r="Z63" s="222"/>
      <c r="AA63" s="222"/>
    </row>
    <row r="64" spans="1:27" ht="12.75" customHeight="1" x14ac:dyDescent="0.2">
      <c r="A64" s="221"/>
      <c r="B64" s="222"/>
      <c r="C64" s="222"/>
      <c r="D64" s="222"/>
      <c r="E64" s="222"/>
      <c r="F64" s="222"/>
      <c r="G64" s="222"/>
      <c r="H64" s="222"/>
      <c r="I64" s="222"/>
      <c r="J64" s="222"/>
      <c r="K64" s="221"/>
      <c r="L64" s="222"/>
      <c r="M64" s="222"/>
      <c r="N64" s="222"/>
      <c r="O64" s="222"/>
      <c r="P64" s="222"/>
      <c r="Q64" s="222"/>
      <c r="R64" s="222"/>
      <c r="S64" s="222"/>
      <c r="T64" s="222"/>
      <c r="U64" s="222"/>
      <c r="V64" s="222"/>
      <c r="W64" s="222"/>
      <c r="X64" s="222"/>
      <c r="Y64" s="222"/>
      <c r="Z64" s="222"/>
      <c r="AA64" s="222"/>
    </row>
    <row r="65" spans="1:27" ht="12.75" customHeight="1" x14ac:dyDescent="0.2">
      <c r="A65" s="221"/>
      <c r="B65" s="222"/>
      <c r="C65" s="222"/>
      <c r="D65" s="222"/>
      <c r="E65" s="222"/>
      <c r="F65" s="222"/>
      <c r="G65" s="222"/>
      <c r="H65" s="222"/>
      <c r="I65" s="222"/>
      <c r="J65" s="222"/>
      <c r="K65" s="221"/>
      <c r="L65" s="222"/>
      <c r="M65" s="222"/>
      <c r="N65" s="222"/>
      <c r="O65" s="222"/>
      <c r="P65" s="222"/>
      <c r="Q65" s="222"/>
      <c r="R65" s="222"/>
      <c r="S65" s="222"/>
      <c r="T65" s="222"/>
      <c r="U65" s="222"/>
      <c r="V65" s="222"/>
      <c r="W65" s="222"/>
      <c r="X65" s="222"/>
      <c r="Y65" s="222"/>
      <c r="Z65" s="222"/>
      <c r="AA65" s="222"/>
    </row>
    <row r="66" spans="1:27" ht="12.75" customHeight="1" x14ac:dyDescent="0.2">
      <c r="A66" s="221"/>
      <c r="B66" s="222"/>
      <c r="C66" s="222"/>
      <c r="D66" s="222"/>
      <c r="E66" s="222"/>
      <c r="F66" s="222"/>
      <c r="G66" s="222"/>
      <c r="H66" s="222"/>
      <c r="I66" s="222"/>
      <c r="J66" s="222"/>
      <c r="K66" s="221"/>
      <c r="L66" s="222"/>
      <c r="M66" s="222"/>
      <c r="N66" s="222"/>
      <c r="O66" s="222"/>
      <c r="P66" s="222"/>
      <c r="Q66" s="222"/>
      <c r="R66" s="222"/>
      <c r="S66" s="222"/>
      <c r="T66" s="222"/>
      <c r="U66" s="222"/>
      <c r="V66" s="222"/>
      <c r="W66" s="222"/>
      <c r="X66" s="222"/>
      <c r="Y66" s="222"/>
      <c r="Z66" s="222"/>
      <c r="AA66" s="222"/>
    </row>
    <row r="67" spans="1:27" ht="12.75" customHeight="1" x14ac:dyDescent="0.2">
      <c r="A67" s="221"/>
      <c r="B67" s="222"/>
      <c r="C67" s="222"/>
      <c r="D67" s="222"/>
      <c r="E67" s="222"/>
      <c r="F67" s="222"/>
      <c r="G67" s="222"/>
      <c r="H67" s="222"/>
      <c r="I67" s="222"/>
      <c r="J67" s="222"/>
      <c r="K67" s="221"/>
      <c r="L67" s="222"/>
      <c r="M67" s="222"/>
      <c r="N67" s="222"/>
      <c r="O67" s="222"/>
      <c r="P67" s="222"/>
      <c r="Q67" s="222"/>
      <c r="R67" s="222"/>
      <c r="S67" s="222"/>
      <c r="T67" s="222"/>
      <c r="U67" s="222"/>
      <c r="V67" s="222"/>
      <c r="W67" s="222"/>
      <c r="X67" s="222"/>
      <c r="Y67" s="222"/>
      <c r="Z67" s="222"/>
      <c r="AA67" s="222"/>
    </row>
    <row r="68" spans="1:27" ht="12.75" customHeight="1" x14ac:dyDescent="0.2">
      <c r="A68" s="221"/>
      <c r="B68" s="222"/>
      <c r="C68" s="222"/>
      <c r="D68" s="222"/>
      <c r="E68" s="222"/>
      <c r="F68" s="222"/>
      <c r="G68" s="222"/>
      <c r="H68" s="222"/>
      <c r="I68" s="222"/>
      <c r="J68" s="222"/>
      <c r="K68" s="221"/>
      <c r="L68" s="222"/>
      <c r="M68" s="222"/>
      <c r="N68" s="222"/>
      <c r="O68" s="222"/>
      <c r="P68" s="222"/>
      <c r="Q68" s="222"/>
      <c r="R68" s="222"/>
      <c r="S68" s="222"/>
      <c r="T68" s="222"/>
      <c r="U68" s="222"/>
      <c r="V68" s="222"/>
      <c r="W68" s="222"/>
      <c r="X68" s="222"/>
      <c r="Y68" s="222"/>
      <c r="Z68" s="222"/>
      <c r="AA68" s="222"/>
    </row>
    <row r="69" spans="1:27" ht="12.75" customHeight="1" x14ac:dyDescent="0.2">
      <c r="A69" s="221"/>
      <c r="B69" s="222"/>
      <c r="C69" s="222"/>
      <c r="D69" s="222"/>
      <c r="E69" s="222"/>
      <c r="F69" s="222"/>
      <c r="G69" s="222"/>
      <c r="H69" s="222"/>
      <c r="I69" s="222"/>
      <c r="J69" s="222"/>
      <c r="K69" s="221"/>
      <c r="L69" s="222"/>
      <c r="M69" s="222"/>
      <c r="N69" s="222"/>
      <c r="O69" s="222"/>
      <c r="P69" s="222"/>
      <c r="Q69" s="222"/>
      <c r="R69" s="222"/>
      <c r="S69" s="222"/>
      <c r="T69" s="222"/>
      <c r="U69" s="222"/>
      <c r="V69" s="222"/>
      <c r="W69" s="222"/>
      <c r="X69" s="222"/>
      <c r="Y69" s="222"/>
      <c r="Z69" s="222"/>
      <c r="AA69" s="222"/>
    </row>
    <row r="70" spans="1:27" ht="12.75" customHeight="1" x14ac:dyDescent="0.2">
      <c r="A70" s="221"/>
      <c r="B70" s="222"/>
      <c r="C70" s="222"/>
      <c r="D70" s="222"/>
      <c r="E70" s="222"/>
      <c r="F70" s="222"/>
      <c r="G70" s="222"/>
      <c r="H70" s="222"/>
      <c r="I70" s="222"/>
      <c r="J70" s="222"/>
      <c r="K70" s="221"/>
      <c r="L70" s="222"/>
      <c r="M70" s="222"/>
      <c r="N70" s="222"/>
      <c r="O70" s="222"/>
      <c r="P70" s="222"/>
      <c r="Q70" s="222"/>
      <c r="R70" s="222"/>
      <c r="S70" s="222"/>
      <c r="T70" s="222"/>
      <c r="U70" s="222"/>
      <c r="V70" s="222"/>
      <c r="W70" s="222"/>
      <c r="X70" s="222"/>
      <c r="Y70" s="222"/>
      <c r="Z70" s="222"/>
      <c r="AA70" s="222"/>
    </row>
    <row r="71" spans="1:27" ht="12.75" customHeight="1" x14ac:dyDescent="0.2">
      <c r="A71" s="221"/>
      <c r="B71" s="222"/>
      <c r="C71" s="222"/>
      <c r="D71" s="222"/>
      <c r="E71" s="222"/>
      <c r="F71" s="222"/>
      <c r="G71" s="222"/>
      <c r="H71" s="222"/>
      <c r="I71" s="222"/>
      <c r="J71" s="222"/>
      <c r="K71" s="221"/>
      <c r="L71" s="222"/>
      <c r="M71" s="222"/>
      <c r="N71" s="222"/>
      <c r="O71" s="222"/>
      <c r="P71" s="222"/>
      <c r="Q71" s="222"/>
      <c r="R71" s="222"/>
      <c r="S71" s="222"/>
      <c r="T71" s="222"/>
      <c r="U71" s="222"/>
      <c r="V71" s="222"/>
      <c r="W71" s="222"/>
      <c r="X71" s="222"/>
      <c r="Y71" s="222"/>
      <c r="Z71" s="222"/>
      <c r="AA71" s="222"/>
    </row>
    <row r="72" spans="1:27" ht="12.75" customHeight="1" x14ac:dyDescent="0.2">
      <c r="A72" s="221"/>
      <c r="B72" s="222"/>
      <c r="C72" s="222"/>
      <c r="D72" s="222"/>
      <c r="E72" s="222"/>
      <c r="F72" s="222"/>
      <c r="G72" s="222"/>
      <c r="H72" s="222"/>
      <c r="I72" s="222"/>
      <c r="J72" s="222"/>
      <c r="K72" s="221"/>
      <c r="L72" s="222"/>
      <c r="M72" s="222"/>
      <c r="N72" s="222"/>
      <c r="O72" s="222"/>
      <c r="P72" s="222"/>
      <c r="Q72" s="222"/>
      <c r="R72" s="222"/>
      <c r="S72" s="222"/>
      <c r="T72" s="222"/>
      <c r="U72" s="222"/>
      <c r="V72" s="222"/>
      <c r="W72" s="222"/>
      <c r="X72" s="222"/>
      <c r="Y72" s="222"/>
      <c r="Z72" s="222"/>
      <c r="AA72" s="222"/>
    </row>
    <row r="73" spans="1:27" ht="12.75" customHeight="1" x14ac:dyDescent="0.2">
      <c r="A73" s="221"/>
      <c r="B73" s="222"/>
      <c r="C73" s="222"/>
      <c r="D73" s="222"/>
      <c r="E73" s="222"/>
      <c r="F73" s="222"/>
      <c r="G73" s="222"/>
      <c r="H73" s="222"/>
      <c r="I73" s="222"/>
      <c r="J73" s="222"/>
      <c r="K73" s="221"/>
      <c r="L73" s="222"/>
      <c r="M73" s="222"/>
      <c r="N73" s="222"/>
      <c r="O73" s="222"/>
      <c r="P73" s="222"/>
      <c r="Q73" s="222"/>
      <c r="R73" s="222"/>
      <c r="S73" s="222"/>
      <c r="T73" s="222"/>
      <c r="U73" s="222"/>
      <c r="V73" s="222"/>
      <c r="W73" s="222"/>
      <c r="X73" s="222"/>
      <c r="Y73" s="222"/>
      <c r="Z73" s="222"/>
      <c r="AA73" s="222"/>
    </row>
    <row r="74" spans="1:27" ht="12.75" customHeight="1" x14ac:dyDescent="0.2">
      <c r="A74" s="221"/>
      <c r="B74" s="222"/>
      <c r="C74" s="222"/>
      <c r="D74" s="222"/>
      <c r="E74" s="222"/>
      <c r="F74" s="222"/>
      <c r="G74" s="222"/>
      <c r="H74" s="222"/>
      <c r="I74" s="222"/>
      <c r="J74" s="222"/>
      <c r="K74" s="221"/>
      <c r="L74" s="222"/>
      <c r="M74" s="222"/>
      <c r="N74" s="222"/>
      <c r="O74" s="222"/>
      <c r="P74" s="222"/>
      <c r="Q74" s="222"/>
      <c r="R74" s="222"/>
      <c r="S74" s="222"/>
      <c r="T74" s="222"/>
      <c r="U74" s="222"/>
      <c r="V74" s="222"/>
      <c r="W74" s="222"/>
      <c r="X74" s="222"/>
      <c r="Y74" s="222"/>
      <c r="Z74" s="222"/>
      <c r="AA74" s="222"/>
    </row>
    <row r="75" spans="1:27" ht="12.75" customHeight="1" x14ac:dyDescent="0.2">
      <c r="A75" s="221"/>
      <c r="B75" s="222"/>
      <c r="C75" s="222"/>
      <c r="D75" s="222"/>
      <c r="E75" s="222"/>
      <c r="F75" s="222"/>
      <c r="G75" s="222"/>
      <c r="H75" s="222"/>
      <c r="I75" s="222"/>
      <c r="J75" s="222"/>
      <c r="K75" s="221"/>
      <c r="L75" s="222"/>
      <c r="M75" s="222"/>
      <c r="N75" s="222"/>
      <c r="O75" s="222"/>
      <c r="P75" s="222"/>
      <c r="Q75" s="222"/>
      <c r="R75" s="222"/>
      <c r="S75" s="222"/>
      <c r="T75" s="222"/>
      <c r="U75" s="222"/>
      <c r="V75" s="222"/>
      <c r="W75" s="222"/>
      <c r="X75" s="222"/>
      <c r="Y75" s="222"/>
      <c r="Z75" s="222"/>
      <c r="AA75" s="222"/>
    </row>
    <row r="76" spans="1:27" ht="12.75" customHeight="1" x14ac:dyDescent="0.2">
      <c r="A76" s="221"/>
      <c r="B76" s="222"/>
      <c r="C76" s="222"/>
      <c r="D76" s="222"/>
      <c r="E76" s="222"/>
      <c r="F76" s="222"/>
      <c r="G76" s="222"/>
      <c r="H76" s="222"/>
      <c r="I76" s="222"/>
      <c r="J76" s="222"/>
      <c r="K76" s="221"/>
      <c r="L76" s="222"/>
      <c r="M76" s="222"/>
      <c r="N76" s="222"/>
      <c r="O76" s="222"/>
      <c r="P76" s="222"/>
      <c r="Q76" s="222"/>
      <c r="R76" s="222"/>
      <c r="S76" s="222"/>
      <c r="T76" s="222"/>
      <c r="U76" s="222"/>
      <c r="V76" s="222"/>
      <c r="W76" s="222"/>
      <c r="X76" s="222"/>
      <c r="Y76" s="222"/>
      <c r="Z76" s="222"/>
      <c r="AA76" s="222"/>
    </row>
    <row r="77" spans="1:27" ht="12.75" customHeight="1" x14ac:dyDescent="0.2">
      <c r="A77" s="221"/>
      <c r="B77" s="222"/>
      <c r="C77" s="222"/>
      <c r="D77" s="222"/>
      <c r="E77" s="222"/>
      <c r="F77" s="222"/>
      <c r="G77" s="222"/>
      <c r="H77" s="222"/>
      <c r="I77" s="222"/>
      <c r="J77" s="222"/>
      <c r="K77" s="221"/>
      <c r="L77" s="222"/>
      <c r="M77" s="222"/>
      <c r="N77" s="222"/>
      <c r="O77" s="222"/>
      <c r="P77" s="222"/>
      <c r="Q77" s="222"/>
      <c r="R77" s="222"/>
      <c r="S77" s="222"/>
      <c r="T77" s="222"/>
      <c r="U77" s="222"/>
      <c r="V77" s="222"/>
      <c r="W77" s="222"/>
      <c r="X77" s="222"/>
      <c r="Y77" s="222"/>
      <c r="Z77" s="222"/>
      <c r="AA77" s="222"/>
    </row>
    <row r="78" spans="1:27" ht="12.75" customHeight="1" x14ac:dyDescent="0.2">
      <c r="A78" s="221"/>
      <c r="B78" s="222"/>
      <c r="C78" s="222"/>
      <c r="D78" s="222"/>
      <c r="E78" s="222"/>
      <c r="F78" s="222"/>
      <c r="G78" s="222"/>
      <c r="H78" s="222"/>
      <c r="I78" s="222"/>
      <c r="J78" s="222"/>
      <c r="K78" s="221"/>
      <c r="L78" s="222"/>
      <c r="M78" s="222"/>
      <c r="N78" s="222"/>
      <c r="O78" s="222"/>
      <c r="P78" s="222"/>
      <c r="Q78" s="222"/>
      <c r="R78" s="222"/>
      <c r="S78" s="222"/>
      <c r="T78" s="222"/>
      <c r="U78" s="222"/>
      <c r="V78" s="222"/>
      <c r="W78" s="222"/>
      <c r="X78" s="222"/>
      <c r="Y78" s="222"/>
      <c r="Z78" s="222"/>
      <c r="AA78" s="222"/>
    </row>
    <row r="79" spans="1:27" ht="12.75" customHeight="1" x14ac:dyDescent="0.2">
      <c r="A79" s="221"/>
      <c r="B79" s="222"/>
      <c r="C79" s="222"/>
      <c r="D79" s="222"/>
      <c r="E79" s="222"/>
      <c r="F79" s="222"/>
      <c r="G79" s="222"/>
      <c r="H79" s="222"/>
      <c r="I79" s="222"/>
      <c r="J79" s="222"/>
      <c r="K79" s="221"/>
      <c r="L79" s="222"/>
      <c r="M79" s="222"/>
      <c r="N79" s="222"/>
      <c r="O79" s="222"/>
      <c r="P79" s="222"/>
      <c r="Q79" s="222"/>
      <c r="R79" s="222"/>
      <c r="S79" s="222"/>
      <c r="T79" s="222"/>
      <c r="U79" s="222"/>
      <c r="V79" s="222"/>
      <c r="W79" s="222"/>
      <c r="X79" s="222"/>
      <c r="Y79" s="222"/>
      <c r="Z79" s="222"/>
      <c r="AA79" s="222"/>
    </row>
    <row r="80" spans="1:27" ht="12.75" customHeight="1" x14ac:dyDescent="0.2">
      <c r="A80" s="221"/>
      <c r="B80" s="222"/>
      <c r="C80" s="222"/>
      <c r="D80" s="222"/>
      <c r="E80" s="222"/>
      <c r="F80" s="222"/>
      <c r="G80" s="222"/>
      <c r="H80" s="222"/>
      <c r="I80" s="222"/>
      <c r="J80" s="222"/>
      <c r="K80" s="221"/>
      <c r="L80" s="222"/>
      <c r="M80" s="222"/>
      <c r="N80" s="222"/>
      <c r="O80" s="222"/>
      <c r="P80" s="222"/>
      <c r="Q80" s="222"/>
      <c r="R80" s="222"/>
      <c r="S80" s="222"/>
      <c r="T80" s="222"/>
      <c r="U80" s="222"/>
      <c r="V80" s="222"/>
      <c r="W80" s="222"/>
      <c r="X80" s="222"/>
      <c r="Y80" s="222"/>
      <c r="Z80" s="222"/>
      <c r="AA80" s="222"/>
    </row>
    <row r="81" spans="1:27" ht="12.75" customHeight="1" x14ac:dyDescent="0.2">
      <c r="A81" s="221"/>
      <c r="B81" s="222"/>
      <c r="C81" s="222"/>
      <c r="D81" s="222"/>
      <c r="E81" s="222"/>
      <c r="F81" s="222"/>
      <c r="G81" s="222"/>
      <c r="H81" s="222"/>
      <c r="I81" s="222"/>
      <c r="J81" s="222"/>
      <c r="K81" s="221"/>
      <c r="L81" s="222"/>
      <c r="M81" s="222"/>
      <c r="N81" s="222"/>
      <c r="O81" s="222"/>
      <c r="P81" s="222"/>
      <c r="Q81" s="222"/>
      <c r="R81" s="222"/>
      <c r="S81" s="222"/>
      <c r="T81" s="222"/>
      <c r="U81" s="222"/>
      <c r="V81" s="222"/>
      <c r="W81" s="222"/>
      <c r="X81" s="222"/>
      <c r="Y81" s="222"/>
      <c r="Z81" s="222"/>
      <c r="AA81" s="222"/>
    </row>
    <row r="82" spans="1:27" ht="12.75" customHeight="1" x14ac:dyDescent="0.2">
      <c r="A82" s="221"/>
      <c r="B82" s="222"/>
      <c r="C82" s="222"/>
      <c r="D82" s="222"/>
      <c r="E82" s="222"/>
      <c r="F82" s="222"/>
      <c r="G82" s="222"/>
      <c r="H82" s="222"/>
      <c r="I82" s="222"/>
      <c r="J82" s="222"/>
      <c r="K82" s="221"/>
      <c r="L82" s="222"/>
      <c r="M82" s="222"/>
      <c r="N82" s="222"/>
      <c r="O82" s="222"/>
      <c r="P82" s="222"/>
      <c r="Q82" s="222"/>
      <c r="R82" s="222"/>
      <c r="S82" s="222"/>
      <c r="T82" s="222"/>
      <c r="U82" s="222"/>
      <c r="V82" s="222"/>
      <c r="W82" s="222"/>
      <c r="X82" s="222"/>
      <c r="Y82" s="222"/>
      <c r="Z82" s="222"/>
      <c r="AA82" s="222"/>
    </row>
    <row r="83" spans="1:27" ht="12.75" customHeight="1" x14ac:dyDescent="0.2">
      <c r="A83" s="221"/>
      <c r="B83" s="222"/>
      <c r="C83" s="222"/>
      <c r="D83" s="222"/>
      <c r="E83" s="222"/>
      <c r="F83" s="222"/>
      <c r="G83" s="222"/>
      <c r="H83" s="222"/>
      <c r="I83" s="222"/>
      <c r="J83" s="222"/>
      <c r="K83" s="221"/>
      <c r="L83" s="222"/>
      <c r="M83" s="222"/>
      <c r="N83" s="222"/>
      <c r="O83" s="222"/>
      <c r="P83" s="222"/>
      <c r="Q83" s="222"/>
      <c r="R83" s="222"/>
      <c r="S83" s="222"/>
      <c r="T83" s="222"/>
      <c r="U83" s="222"/>
      <c r="V83" s="222"/>
      <c r="W83" s="222"/>
      <c r="X83" s="222"/>
      <c r="Y83" s="222"/>
      <c r="Z83" s="222"/>
      <c r="AA83" s="222"/>
    </row>
    <row r="84" spans="1:27" ht="12.75" customHeight="1" x14ac:dyDescent="0.2">
      <c r="A84" s="221"/>
      <c r="B84" s="222"/>
      <c r="C84" s="222"/>
      <c r="D84" s="222"/>
      <c r="E84" s="222"/>
      <c r="F84" s="222"/>
      <c r="G84" s="222"/>
      <c r="H84" s="222"/>
      <c r="I84" s="222"/>
      <c r="J84" s="222"/>
      <c r="K84" s="221"/>
      <c r="L84" s="222"/>
      <c r="M84" s="222"/>
      <c r="N84" s="222"/>
      <c r="O84" s="222"/>
      <c r="P84" s="222"/>
      <c r="Q84" s="222"/>
      <c r="R84" s="222"/>
      <c r="S84" s="222"/>
      <c r="T84" s="222"/>
      <c r="U84" s="222"/>
      <c r="V84" s="222"/>
      <c r="W84" s="222"/>
      <c r="X84" s="222"/>
      <c r="Y84" s="222"/>
      <c r="Z84" s="222"/>
      <c r="AA84" s="222"/>
    </row>
    <row r="85" spans="1:27" ht="12.75" customHeight="1" x14ac:dyDescent="0.2">
      <c r="A85" s="221"/>
      <c r="B85" s="222"/>
      <c r="C85" s="222"/>
      <c r="D85" s="222"/>
      <c r="E85" s="222"/>
      <c r="F85" s="222"/>
      <c r="G85" s="222"/>
      <c r="H85" s="222"/>
      <c r="I85" s="222"/>
      <c r="J85" s="222"/>
      <c r="K85" s="221"/>
      <c r="L85" s="222"/>
      <c r="M85" s="222"/>
      <c r="N85" s="222"/>
      <c r="O85" s="222"/>
      <c r="P85" s="222"/>
      <c r="Q85" s="222"/>
      <c r="R85" s="222"/>
      <c r="S85" s="222"/>
      <c r="T85" s="222"/>
      <c r="U85" s="222"/>
      <c r="V85" s="222"/>
      <c r="W85" s="222"/>
      <c r="X85" s="222"/>
      <c r="Y85" s="222"/>
      <c r="Z85" s="222"/>
      <c r="AA85" s="222"/>
    </row>
    <row r="86" spans="1:27" ht="12.75" customHeight="1" x14ac:dyDescent="0.2">
      <c r="A86" s="221"/>
      <c r="B86" s="222"/>
      <c r="C86" s="222"/>
      <c r="D86" s="222"/>
      <c r="E86" s="222"/>
      <c r="F86" s="222"/>
      <c r="G86" s="222"/>
      <c r="H86" s="222"/>
      <c r="I86" s="222"/>
      <c r="J86" s="222"/>
      <c r="K86" s="221"/>
      <c r="L86" s="222"/>
      <c r="M86" s="222"/>
      <c r="N86" s="222"/>
      <c r="O86" s="222"/>
      <c r="P86" s="222"/>
      <c r="Q86" s="222"/>
      <c r="R86" s="222"/>
      <c r="S86" s="222"/>
      <c r="T86" s="222"/>
      <c r="U86" s="222"/>
      <c r="V86" s="222"/>
      <c r="W86" s="222"/>
      <c r="X86" s="222"/>
      <c r="Y86" s="222"/>
      <c r="Z86" s="222"/>
      <c r="AA86" s="222"/>
    </row>
    <row r="87" spans="1:27" ht="12.75" customHeight="1" x14ac:dyDescent="0.2">
      <c r="A87" s="221"/>
      <c r="B87" s="222"/>
      <c r="C87" s="222"/>
      <c r="D87" s="222"/>
      <c r="E87" s="222"/>
      <c r="F87" s="222"/>
      <c r="G87" s="222"/>
      <c r="H87" s="222"/>
      <c r="I87" s="222"/>
      <c r="J87" s="222"/>
      <c r="K87" s="221"/>
      <c r="L87" s="222"/>
      <c r="M87" s="222"/>
      <c r="N87" s="222"/>
      <c r="O87" s="222"/>
      <c r="P87" s="222"/>
      <c r="Q87" s="222"/>
      <c r="R87" s="222"/>
      <c r="S87" s="222"/>
      <c r="T87" s="222"/>
      <c r="U87" s="222"/>
      <c r="V87" s="222"/>
      <c r="W87" s="222"/>
      <c r="X87" s="222"/>
      <c r="Y87" s="222"/>
      <c r="Z87" s="222"/>
      <c r="AA87" s="222"/>
    </row>
    <row r="88" spans="1:27" ht="12.75" customHeight="1" x14ac:dyDescent="0.2">
      <c r="A88" s="221"/>
      <c r="B88" s="222"/>
      <c r="C88" s="222"/>
      <c r="D88" s="222"/>
      <c r="E88" s="222"/>
      <c r="F88" s="222"/>
      <c r="G88" s="222"/>
      <c r="H88" s="222"/>
      <c r="I88" s="222"/>
      <c r="J88" s="222"/>
      <c r="K88" s="221"/>
      <c r="L88" s="222"/>
      <c r="M88" s="222"/>
      <c r="N88" s="222"/>
      <c r="O88" s="222"/>
      <c r="P88" s="222"/>
      <c r="Q88" s="222"/>
      <c r="R88" s="222"/>
      <c r="S88" s="222"/>
      <c r="T88" s="222"/>
      <c r="U88" s="222"/>
      <c r="V88" s="222"/>
      <c r="W88" s="222"/>
      <c r="X88" s="222"/>
      <c r="Y88" s="222"/>
      <c r="Z88" s="222"/>
      <c r="AA88" s="222"/>
    </row>
    <row r="89" spans="1:27" ht="12.75" customHeight="1" x14ac:dyDescent="0.2">
      <c r="A89" s="221"/>
      <c r="B89" s="222"/>
      <c r="C89" s="222"/>
      <c r="D89" s="222"/>
      <c r="E89" s="222"/>
      <c r="F89" s="222"/>
      <c r="G89" s="222"/>
      <c r="H89" s="222"/>
      <c r="I89" s="222"/>
      <c r="J89" s="222"/>
      <c r="K89" s="221"/>
      <c r="L89" s="222"/>
      <c r="M89" s="222"/>
      <c r="N89" s="222"/>
      <c r="O89" s="222"/>
      <c r="P89" s="222"/>
      <c r="Q89" s="222"/>
      <c r="R89" s="222"/>
      <c r="S89" s="222"/>
      <c r="T89" s="222"/>
      <c r="U89" s="222"/>
      <c r="V89" s="222"/>
      <c r="W89" s="222"/>
      <c r="X89" s="222"/>
      <c r="Y89" s="222"/>
      <c r="Z89" s="222"/>
      <c r="AA89" s="222"/>
    </row>
    <row r="90" spans="1:27" ht="12.75" customHeight="1" x14ac:dyDescent="0.2">
      <c r="A90" s="221"/>
      <c r="B90" s="222"/>
      <c r="C90" s="222"/>
      <c r="D90" s="222"/>
      <c r="E90" s="222"/>
      <c r="F90" s="222"/>
      <c r="G90" s="222"/>
      <c r="H90" s="222"/>
      <c r="I90" s="222"/>
      <c r="J90" s="222"/>
      <c r="K90" s="221"/>
      <c r="L90" s="222"/>
      <c r="M90" s="222"/>
      <c r="N90" s="222"/>
      <c r="O90" s="222"/>
      <c r="P90" s="222"/>
      <c r="Q90" s="222"/>
      <c r="R90" s="222"/>
      <c r="S90" s="222"/>
      <c r="T90" s="222"/>
      <c r="U90" s="222"/>
      <c r="V90" s="222"/>
      <c r="W90" s="222"/>
      <c r="X90" s="222"/>
      <c r="Y90" s="222"/>
      <c r="Z90" s="222"/>
      <c r="AA90" s="222"/>
    </row>
    <row r="91" spans="1:27" ht="12.75" customHeight="1" x14ac:dyDescent="0.2">
      <c r="A91" s="221"/>
      <c r="B91" s="222"/>
      <c r="C91" s="222"/>
      <c r="D91" s="222"/>
      <c r="E91" s="222"/>
      <c r="F91" s="222"/>
      <c r="G91" s="222"/>
      <c r="H91" s="222"/>
      <c r="I91" s="222"/>
      <c r="J91" s="222"/>
      <c r="K91" s="221"/>
      <c r="L91" s="222"/>
      <c r="M91" s="222"/>
      <c r="N91" s="222"/>
      <c r="O91" s="222"/>
      <c r="P91" s="222"/>
      <c r="Q91" s="222"/>
      <c r="R91" s="222"/>
      <c r="S91" s="222"/>
      <c r="T91" s="222"/>
      <c r="U91" s="222"/>
      <c r="V91" s="222"/>
      <c r="W91" s="222"/>
      <c r="X91" s="222"/>
      <c r="Y91" s="222"/>
      <c r="Z91" s="222"/>
      <c r="AA91" s="222"/>
    </row>
    <row r="92" spans="1:27" ht="12.75" customHeight="1" x14ac:dyDescent="0.2">
      <c r="A92" s="221"/>
      <c r="B92" s="222"/>
      <c r="C92" s="222"/>
      <c r="D92" s="222"/>
      <c r="E92" s="222"/>
      <c r="F92" s="222"/>
      <c r="G92" s="222"/>
      <c r="H92" s="222"/>
      <c r="I92" s="222"/>
      <c r="J92" s="222"/>
      <c r="K92" s="221"/>
      <c r="L92" s="222"/>
      <c r="M92" s="222"/>
      <c r="N92" s="222"/>
      <c r="O92" s="222"/>
      <c r="P92" s="222"/>
      <c r="Q92" s="222"/>
      <c r="R92" s="222"/>
      <c r="S92" s="222"/>
      <c r="T92" s="222"/>
      <c r="U92" s="222"/>
      <c r="V92" s="222"/>
      <c r="W92" s="222"/>
      <c r="X92" s="222"/>
      <c r="Y92" s="222"/>
      <c r="Z92" s="222"/>
      <c r="AA92" s="222"/>
    </row>
    <row r="93" spans="1:27" ht="12.75" customHeight="1" x14ac:dyDescent="0.2">
      <c r="A93" s="221"/>
      <c r="B93" s="222"/>
      <c r="C93" s="222"/>
      <c r="D93" s="222"/>
      <c r="E93" s="222"/>
      <c r="F93" s="222"/>
      <c r="G93" s="222"/>
      <c r="H93" s="222"/>
      <c r="I93" s="222"/>
      <c r="J93" s="222"/>
      <c r="K93" s="221"/>
      <c r="L93" s="222"/>
      <c r="M93" s="222"/>
      <c r="N93" s="222"/>
      <c r="O93" s="222"/>
      <c r="P93" s="222"/>
      <c r="Q93" s="222"/>
      <c r="R93" s="222"/>
      <c r="S93" s="222"/>
      <c r="T93" s="222"/>
      <c r="U93" s="222"/>
      <c r="V93" s="222"/>
      <c r="W93" s="222"/>
      <c r="X93" s="222"/>
      <c r="Y93" s="222"/>
      <c r="Z93" s="222"/>
      <c r="AA93" s="222"/>
    </row>
    <row r="94" spans="1:27" ht="12.75" customHeight="1" x14ac:dyDescent="0.2">
      <c r="A94" s="221"/>
      <c r="B94" s="222"/>
      <c r="C94" s="222"/>
      <c r="D94" s="222"/>
      <c r="E94" s="222"/>
      <c r="F94" s="222"/>
      <c r="G94" s="222"/>
      <c r="H94" s="222"/>
      <c r="I94" s="222"/>
      <c r="J94" s="222"/>
      <c r="K94" s="221"/>
      <c r="L94" s="222"/>
      <c r="M94" s="222"/>
      <c r="N94" s="222"/>
      <c r="O94" s="222"/>
      <c r="P94" s="222"/>
      <c r="Q94" s="222"/>
      <c r="R94" s="222"/>
      <c r="S94" s="222"/>
      <c r="T94" s="222"/>
      <c r="U94" s="222"/>
      <c r="V94" s="222"/>
      <c r="W94" s="222"/>
      <c r="X94" s="222"/>
      <c r="Y94" s="222"/>
      <c r="Z94" s="222"/>
      <c r="AA94" s="222"/>
    </row>
    <row r="95" spans="1:27" ht="12.75" customHeight="1" x14ac:dyDescent="0.2">
      <c r="A95" s="221"/>
      <c r="B95" s="222"/>
      <c r="C95" s="222"/>
      <c r="D95" s="222"/>
      <c r="E95" s="222"/>
      <c r="F95" s="222"/>
      <c r="G95" s="222"/>
      <c r="H95" s="222"/>
      <c r="I95" s="222"/>
      <c r="J95" s="222"/>
      <c r="K95" s="221"/>
      <c r="L95" s="222"/>
      <c r="M95" s="222"/>
      <c r="N95" s="222"/>
      <c r="O95" s="222"/>
      <c r="P95" s="222"/>
      <c r="Q95" s="222"/>
      <c r="R95" s="222"/>
      <c r="S95" s="222"/>
      <c r="T95" s="222"/>
      <c r="U95" s="222"/>
      <c r="V95" s="222"/>
      <c r="W95" s="222"/>
      <c r="X95" s="222"/>
      <c r="Y95" s="222"/>
      <c r="Z95" s="222"/>
      <c r="AA95" s="222"/>
    </row>
    <row r="96" spans="1:27" ht="12.75" customHeight="1" x14ac:dyDescent="0.2">
      <c r="A96" s="221"/>
      <c r="B96" s="222"/>
      <c r="C96" s="222"/>
      <c r="D96" s="222"/>
      <c r="E96" s="222"/>
      <c r="F96" s="222"/>
      <c r="G96" s="222"/>
      <c r="H96" s="222"/>
      <c r="I96" s="222"/>
      <c r="J96" s="222"/>
      <c r="K96" s="221"/>
      <c r="L96" s="222"/>
      <c r="M96" s="222"/>
      <c r="N96" s="222"/>
      <c r="O96" s="222"/>
      <c r="P96" s="222"/>
      <c r="Q96" s="222"/>
      <c r="R96" s="222"/>
      <c r="S96" s="222"/>
      <c r="T96" s="222"/>
      <c r="U96" s="222"/>
      <c r="V96" s="222"/>
      <c r="W96" s="222"/>
      <c r="X96" s="222"/>
      <c r="Y96" s="222"/>
      <c r="Z96" s="222"/>
      <c r="AA96" s="222"/>
    </row>
    <row r="97" spans="1:27" ht="12.75" customHeight="1" x14ac:dyDescent="0.2">
      <c r="A97" s="221"/>
      <c r="B97" s="222"/>
      <c r="C97" s="222"/>
      <c r="D97" s="222"/>
      <c r="E97" s="222"/>
      <c r="F97" s="222"/>
      <c r="G97" s="222"/>
      <c r="H97" s="222"/>
      <c r="I97" s="222"/>
      <c r="J97" s="222"/>
      <c r="K97" s="221"/>
      <c r="L97" s="222"/>
      <c r="M97" s="222"/>
      <c r="N97" s="222"/>
      <c r="O97" s="222"/>
      <c r="P97" s="222"/>
      <c r="Q97" s="222"/>
      <c r="R97" s="222"/>
      <c r="S97" s="222"/>
      <c r="T97" s="222"/>
      <c r="U97" s="222"/>
      <c r="V97" s="222"/>
      <c r="W97" s="222"/>
      <c r="X97" s="222"/>
      <c r="Y97" s="222"/>
      <c r="Z97" s="222"/>
      <c r="AA97" s="222"/>
    </row>
    <row r="98" spans="1:27" ht="12.75" customHeight="1" x14ac:dyDescent="0.2">
      <c r="A98" s="221"/>
      <c r="B98" s="222"/>
      <c r="C98" s="222"/>
      <c r="D98" s="222"/>
      <c r="E98" s="222"/>
      <c r="F98" s="222"/>
      <c r="G98" s="222"/>
      <c r="H98" s="222"/>
      <c r="I98" s="222"/>
      <c r="J98" s="222"/>
      <c r="K98" s="221"/>
      <c r="L98" s="222"/>
      <c r="M98" s="222"/>
      <c r="N98" s="222"/>
      <c r="O98" s="222"/>
      <c r="P98" s="222"/>
      <c r="Q98" s="222"/>
      <c r="R98" s="222"/>
      <c r="S98" s="222"/>
      <c r="T98" s="222"/>
      <c r="U98" s="222"/>
      <c r="V98" s="222"/>
      <c r="W98" s="222"/>
      <c r="X98" s="222"/>
      <c r="Y98" s="222"/>
      <c r="Z98" s="222"/>
      <c r="AA98" s="222"/>
    </row>
    <row r="99" spans="1:27" ht="12.75" customHeight="1" x14ac:dyDescent="0.2">
      <c r="A99" s="221"/>
      <c r="B99" s="222"/>
      <c r="C99" s="222"/>
      <c r="D99" s="222"/>
      <c r="E99" s="222"/>
      <c r="F99" s="222"/>
      <c r="G99" s="222"/>
      <c r="H99" s="222"/>
      <c r="I99" s="222"/>
      <c r="J99" s="222"/>
      <c r="K99" s="221"/>
      <c r="L99" s="222"/>
      <c r="M99" s="222"/>
      <c r="N99" s="222"/>
      <c r="O99" s="222"/>
      <c r="P99" s="222"/>
      <c r="Q99" s="222"/>
      <c r="R99" s="222"/>
      <c r="S99" s="222"/>
      <c r="T99" s="222"/>
      <c r="U99" s="222"/>
      <c r="V99" s="222"/>
      <c r="W99" s="222"/>
      <c r="X99" s="222"/>
      <c r="Y99" s="222"/>
      <c r="Z99" s="222"/>
      <c r="AA99" s="222"/>
    </row>
    <row r="100" spans="1:27" ht="12.75" customHeight="1" x14ac:dyDescent="0.2">
      <c r="A100" s="221"/>
      <c r="B100" s="222"/>
      <c r="C100" s="222"/>
      <c r="D100" s="222"/>
      <c r="E100" s="222"/>
      <c r="F100" s="222"/>
      <c r="G100" s="222"/>
      <c r="H100" s="222"/>
      <c r="I100" s="222"/>
      <c r="J100" s="222"/>
      <c r="K100" s="221"/>
      <c r="L100" s="222"/>
      <c r="M100" s="222"/>
      <c r="N100" s="222"/>
      <c r="O100" s="222"/>
      <c r="P100" s="222"/>
      <c r="Q100" s="222"/>
      <c r="R100" s="222"/>
      <c r="S100" s="222"/>
      <c r="T100" s="222"/>
      <c r="U100" s="222"/>
      <c r="V100" s="222"/>
      <c r="W100" s="222"/>
      <c r="X100" s="222"/>
      <c r="Y100" s="222"/>
      <c r="Z100" s="222"/>
      <c r="AA100" s="222"/>
    </row>
    <row r="101" spans="1:27" ht="12.75" customHeight="1" x14ac:dyDescent="0.2">
      <c r="A101" s="221"/>
      <c r="B101" s="222"/>
      <c r="C101" s="222"/>
      <c r="D101" s="222"/>
      <c r="E101" s="222"/>
      <c r="F101" s="222"/>
      <c r="G101" s="222"/>
      <c r="H101" s="222"/>
      <c r="I101" s="222"/>
      <c r="J101" s="222"/>
      <c r="K101" s="221"/>
      <c r="L101" s="222"/>
      <c r="M101" s="222"/>
      <c r="N101" s="222"/>
      <c r="O101" s="222"/>
      <c r="P101" s="222"/>
      <c r="Q101" s="222"/>
      <c r="R101" s="222"/>
      <c r="S101" s="222"/>
      <c r="T101" s="222"/>
      <c r="U101" s="222"/>
      <c r="V101" s="222"/>
      <c r="W101" s="222"/>
      <c r="X101" s="222"/>
      <c r="Y101" s="222"/>
      <c r="Z101" s="222"/>
      <c r="AA101" s="222"/>
    </row>
    <row r="102" spans="1:27" ht="12.75" customHeight="1" x14ac:dyDescent="0.2">
      <c r="A102" s="221"/>
      <c r="B102" s="222"/>
      <c r="C102" s="222"/>
      <c r="D102" s="222"/>
      <c r="E102" s="222"/>
      <c r="F102" s="222"/>
      <c r="G102" s="222"/>
      <c r="H102" s="222"/>
      <c r="I102" s="222"/>
      <c r="J102" s="222"/>
      <c r="K102" s="221"/>
      <c r="L102" s="222"/>
      <c r="M102" s="222"/>
      <c r="N102" s="222"/>
      <c r="O102" s="222"/>
      <c r="P102" s="222"/>
      <c r="Q102" s="222"/>
      <c r="R102" s="222"/>
      <c r="S102" s="222"/>
      <c r="T102" s="222"/>
      <c r="U102" s="222"/>
      <c r="V102" s="222"/>
      <c r="W102" s="222"/>
      <c r="X102" s="222"/>
      <c r="Y102" s="222"/>
      <c r="Z102" s="222"/>
      <c r="AA102" s="222"/>
    </row>
    <row r="103" spans="1:27" ht="12.75" customHeight="1" x14ac:dyDescent="0.2">
      <c r="A103" s="221"/>
      <c r="B103" s="222"/>
      <c r="C103" s="222"/>
      <c r="D103" s="222"/>
      <c r="E103" s="222"/>
      <c r="F103" s="222"/>
      <c r="G103" s="222"/>
      <c r="H103" s="222"/>
      <c r="I103" s="222"/>
      <c r="J103" s="222"/>
      <c r="K103" s="221"/>
      <c r="L103" s="222"/>
      <c r="M103" s="222"/>
      <c r="N103" s="222"/>
      <c r="O103" s="222"/>
      <c r="P103" s="222"/>
      <c r="Q103" s="222"/>
      <c r="R103" s="222"/>
      <c r="S103" s="222"/>
      <c r="T103" s="222"/>
      <c r="U103" s="222"/>
      <c r="V103" s="222"/>
      <c r="W103" s="222"/>
      <c r="X103" s="222"/>
      <c r="Y103" s="222"/>
      <c r="Z103" s="222"/>
      <c r="AA103" s="222"/>
    </row>
    <row r="104" spans="1:27" ht="12.75" customHeight="1" x14ac:dyDescent="0.2">
      <c r="A104" s="221"/>
      <c r="B104" s="222"/>
      <c r="C104" s="222"/>
      <c r="D104" s="222"/>
      <c r="E104" s="222"/>
      <c r="F104" s="222"/>
      <c r="G104" s="222"/>
      <c r="H104" s="222"/>
      <c r="I104" s="222"/>
      <c r="J104" s="222"/>
      <c r="K104" s="221"/>
      <c r="L104" s="222"/>
      <c r="M104" s="222"/>
      <c r="N104" s="222"/>
      <c r="O104" s="222"/>
      <c r="P104" s="222"/>
      <c r="Q104" s="222"/>
      <c r="R104" s="222"/>
      <c r="S104" s="222"/>
      <c r="T104" s="222"/>
      <c r="U104" s="222"/>
      <c r="V104" s="222"/>
      <c r="W104" s="222"/>
      <c r="X104" s="222"/>
      <c r="Y104" s="222"/>
      <c r="Z104" s="222"/>
      <c r="AA104" s="222"/>
    </row>
    <row r="105" spans="1:27" ht="12.75" customHeight="1" x14ac:dyDescent="0.2">
      <c r="A105" s="221"/>
      <c r="B105" s="222"/>
      <c r="C105" s="222"/>
      <c r="D105" s="222"/>
      <c r="E105" s="222"/>
      <c r="F105" s="222"/>
      <c r="G105" s="222"/>
      <c r="H105" s="222"/>
      <c r="I105" s="222"/>
      <c r="J105" s="222"/>
      <c r="K105" s="221"/>
      <c r="L105" s="222"/>
      <c r="M105" s="222"/>
      <c r="N105" s="222"/>
      <c r="O105" s="222"/>
      <c r="P105" s="222"/>
      <c r="Q105" s="222"/>
      <c r="R105" s="222"/>
      <c r="S105" s="222"/>
      <c r="T105" s="222"/>
      <c r="U105" s="222"/>
      <c r="V105" s="222"/>
      <c r="W105" s="222"/>
      <c r="X105" s="222"/>
      <c r="Y105" s="222"/>
      <c r="Z105" s="222"/>
      <c r="AA105" s="222"/>
    </row>
    <row r="106" spans="1:27" ht="12.75" customHeight="1" x14ac:dyDescent="0.2">
      <c r="A106" s="221"/>
      <c r="B106" s="222"/>
      <c r="C106" s="222"/>
      <c r="D106" s="222"/>
      <c r="E106" s="222"/>
      <c r="F106" s="222"/>
      <c r="G106" s="222"/>
      <c r="H106" s="222"/>
      <c r="I106" s="222"/>
      <c r="J106" s="222"/>
      <c r="K106" s="221"/>
      <c r="L106" s="222"/>
      <c r="M106" s="222"/>
      <c r="N106" s="222"/>
      <c r="O106" s="222"/>
      <c r="P106" s="222"/>
      <c r="Q106" s="222"/>
      <c r="R106" s="222"/>
      <c r="S106" s="222"/>
      <c r="T106" s="222"/>
      <c r="U106" s="222"/>
      <c r="V106" s="222"/>
      <c r="W106" s="222"/>
      <c r="X106" s="222"/>
      <c r="Y106" s="222"/>
      <c r="Z106" s="222"/>
      <c r="AA106" s="222"/>
    </row>
    <row r="107" spans="1:27" ht="12.75" customHeight="1" x14ac:dyDescent="0.2">
      <c r="A107" s="221"/>
      <c r="B107" s="222"/>
      <c r="C107" s="222"/>
      <c r="D107" s="222"/>
      <c r="E107" s="222"/>
      <c r="F107" s="222"/>
      <c r="G107" s="222"/>
      <c r="H107" s="222"/>
      <c r="I107" s="222"/>
      <c r="J107" s="222"/>
      <c r="K107" s="221"/>
      <c r="L107" s="222"/>
      <c r="M107" s="222"/>
      <c r="N107" s="222"/>
      <c r="O107" s="222"/>
      <c r="P107" s="222"/>
      <c r="Q107" s="222"/>
      <c r="R107" s="222"/>
      <c r="S107" s="222"/>
      <c r="T107" s="222"/>
      <c r="U107" s="222"/>
      <c r="V107" s="222"/>
      <c r="W107" s="222"/>
      <c r="X107" s="222"/>
      <c r="Y107" s="222"/>
      <c r="Z107" s="222"/>
      <c r="AA107" s="222"/>
    </row>
    <row r="108" spans="1:27" ht="12.75" customHeight="1" x14ac:dyDescent="0.2">
      <c r="A108" s="221"/>
      <c r="B108" s="222"/>
      <c r="C108" s="222"/>
      <c r="D108" s="222"/>
      <c r="E108" s="222"/>
      <c r="F108" s="222"/>
      <c r="G108" s="222"/>
      <c r="H108" s="222"/>
      <c r="I108" s="222"/>
      <c r="J108" s="222"/>
      <c r="K108" s="221"/>
      <c r="L108" s="222"/>
      <c r="M108" s="222"/>
      <c r="N108" s="222"/>
      <c r="O108" s="222"/>
      <c r="P108" s="222"/>
      <c r="Q108" s="222"/>
      <c r="R108" s="222"/>
      <c r="S108" s="222"/>
      <c r="T108" s="222"/>
      <c r="U108" s="222"/>
      <c r="V108" s="222"/>
      <c r="W108" s="222"/>
      <c r="X108" s="222"/>
      <c r="Y108" s="222"/>
      <c r="Z108" s="222"/>
      <c r="AA108" s="222"/>
    </row>
    <row r="109" spans="1:27" ht="12.75" customHeight="1" x14ac:dyDescent="0.2">
      <c r="A109" s="221"/>
      <c r="B109" s="222"/>
      <c r="C109" s="222"/>
      <c r="D109" s="222"/>
      <c r="E109" s="222"/>
      <c r="F109" s="222"/>
      <c r="G109" s="222"/>
      <c r="H109" s="222"/>
      <c r="I109" s="222"/>
      <c r="J109" s="222"/>
      <c r="K109" s="221"/>
      <c r="L109" s="222"/>
      <c r="M109" s="222"/>
      <c r="N109" s="222"/>
      <c r="O109" s="222"/>
      <c r="P109" s="222"/>
      <c r="Q109" s="222"/>
      <c r="R109" s="222"/>
      <c r="S109" s="222"/>
      <c r="T109" s="222"/>
      <c r="U109" s="222"/>
      <c r="V109" s="222"/>
      <c r="W109" s="222"/>
      <c r="X109" s="222"/>
      <c r="Y109" s="222"/>
      <c r="Z109" s="222"/>
      <c r="AA109" s="222"/>
    </row>
    <row r="110" spans="1:27" ht="12.75" customHeight="1" x14ac:dyDescent="0.2">
      <c r="A110" s="221"/>
      <c r="B110" s="222"/>
      <c r="C110" s="222"/>
      <c r="D110" s="222"/>
      <c r="E110" s="222"/>
      <c r="F110" s="222"/>
      <c r="G110" s="222"/>
      <c r="H110" s="222"/>
      <c r="I110" s="222"/>
      <c r="J110" s="222"/>
      <c r="K110" s="221"/>
      <c r="L110" s="222"/>
      <c r="M110" s="222"/>
      <c r="N110" s="222"/>
      <c r="O110" s="222"/>
      <c r="P110" s="222"/>
      <c r="Q110" s="222"/>
      <c r="R110" s="222"/>
      <c r="S110" s="222"/>
      <c r="T110" s="222"/>
      <c r="U110" s="222"/>
      <c r="V110" s="222"/>
      <c r="W110" s="222"/>
      <c r="X110" s="222"/>
      <c r="Y110" s="222"/>
      <c r="Z110" s="222"/>
      <c r="AA110" s="222"/>
    </row>
    <row r="111" spans="1:27" ht="12.75" customHeight="1" x14ac:dyDescent="0.2">
      <c r="A111" s="221"/>
      <c r="B111" s="222"/>
      <c r="C111" s="222"/>
      <c r="D111" s="222"/>
      <c r="E111" s="222"/>
      <c r="F111" s="222"/>
      <c r="G111" s="222"/>
      <c r="H111" s="222"/>
      <c r="I111" s="222"/>
      <c r="J111" s="222"/>
      <c r="K111" s="221"/>
      <c r="L111" s="222"/>
      <c r="M111" s="222"/>
      <c r="N111" s="222"/>
      <c r="O111" s="222"/>
      <c r="P111" s="222"/>
      <c r="Q111" s="222"/>
      <c r="R111" s="222"/>
      <c r="S111" s="222"/>
      <c r="T111" s="222"/>
      <c r="U111" s="222"/>
      <c r="V111" s="222"/>
      <c r="W111" s="222"/>
      <c r="X111" s="222"/>
      <c r="Y111" s="222"/>
      <c r="Z111" s="222"/>
      <c r="AA111" s="222"/>
    </row>
    <row r="112" spans="1:27" ht="12.75" customHeight="1" x14ac:dyDescent="0.2">
      <c r="A112" s="221"/>
      <c r="B112" s="222"/>
      <c r="C112" s="222"/>
      <c r="D112" s="222"/>
      <c r="E112" s="222"/>
      <c r="F112" s="222"/>
      <c r="G112" s="222"/>
      <c r="H112" s="222"/>
      <c r="I112" s="222"/>
      <c r="J112" s="222"/>
      <c r="K112" s="221"/>
      <c r="L112" s="222"/>
      <c r="M112" s="222"/>
      <c r="N112" s="222"/>
      <c r="O112" s="222"/>
      <c r="P112" s="222"/>
      <c r="Q112" s="222"/>
      <c r="R112" s="222"/>
      <c r="S112" s="222"/>
      <c r="T112" s="222"/>
      <c r="U112" s="222"/>
      <c r="V112" s="222"/>
      <c r="W112" s="222"/>
      <c r="X112" s="222"/>
      <c r="Y112" s="222"/>
      <c r="Z112" s="222"/>
      <c r="AA112" s="222"/>
    </row>
    <row r="113" spans="1:27" ht="12.75" customHeight="1" x14ac:dyDescent="0.2">
      <c r="A113" s="221"/>
      <c r="B113" s="222"/>
      <c r="C113" s="222"/>
      <c r="D113" s="222"/>
      <c r="E113" s="222"/>
      <c r="F113" s="222"/>
      <c r="G113" s="222"/>
      <c r="H113" s="222"/>
      <c r="I113" s="222"/>
      <c r="J113" s="222"/>
      <c r="K113" s="221"/>
      <c r="L113" s="222"/>
      <c r="M113" s="222"/>
      <c r="N113" s="222"/>
      <c r="O113" s="222"/>
      <c r="P113" s="222"/>
      <c r="Q113" s="222"/>
      <c r="R113" s="222"/>
      <c r="S113" s="222"/>
      <c r="T113" s="222"/>
      <c r="U113" s="222"/>
      <c r="V113" s="222"/>
      <c r="W113" s="222"/>
      <c r="X113" s="222"/>
      <c r="Y113" s="222"/>
      <c r="Z113" s="222"/>
      <c r="AA113" s="222"/>
    </row>
    <row r="114" spans="1:27" ht="12.75" customHeight="1" x14ac:dyDescent="0.2">
      <c r="A114" s="221"/>
      <c r="B114" s="222"/>
      <c r="C114" s="222"/>
      <c r="D114" s="222"/>
      <c r="E114" s="222"/>
      <c r="F114" s="222"/>
      <c r="G114" s="222"/>
      <c r="H114" s="222"/>
      <c r="I114" s="222"/>
      <c r="J114" s="222"/>
      <c r="K114" s="221"/>
      <c r="L114" s="222"/>
      <c r="M114" s="222"/>
      <c r="N114" s="222"/>
      <c r="O114" s="222"/>
      <c r="P114" s="222"/>
      <c r="Q114" s="222"/>
      <c r="R114" s="222"/>
      <c r="S114" s="222"/>
      <c r="T114" s="222"/>
      <c r="U114" s="222"/>
      <c r="V114" s="222"/>
      <c r="W114" s="222"/>
      <c r="X114" s="222"/>
      <c r="Y114" s="222"/>
      <c r="Z114" s="222"/>
      <c r="AA114" s="222"/>
    </row>
    <row r="115" spans="1:27" ht="12.75" customHeight="1" x14ac:dyDescent="0.2">
      <c r="A115" s="221"/>
      <c r="B115" s="222"/>
      <c r="C115" s="222"/>
      <c r="D115" s="222"/>
      <c r="E115" s="222"/>
      <c r="F115" s="222"/>
      <c r="G115" s="222"/>
      <c r="H115" s="222"/>
      <c r="I115" s="222"/>
      <c r="J115" s="222"/>
      <c r="K115" s="221"/>
      <c r="L115" s="222"/>
      <c r="M115" s="222"/>
      <c r="N115" s="222"/>
      <c r="O115" s="222"/>
      <c r="P115" s="222"/>
      <c r="Q115" s="222"/>
      <c r="R115" s="222"/>
      <c r="S115" s="222"/>
      <c r="T115" s="222"/>
      <c r="U115" s="222"/>
      <c r="V115" s="222"/>
      <c r="W115" s="222"/>
      <c r="X115" s="222"/>
      <c r="Y115" s="222"/>
      <c r="Z115" s="222"/>
      <c r="AA115" s="222"/>
    </row>
    <row r="116" spans="1:27" ht="12.75" customHeight="1" x14ac:dyDescent="0.2">
      <c r="A116" s="221"/>
      <c r="B116" s="222"/>
      <c r="C116" s="222"/>
      <c r="D116" s="222"/>
      <c r="E116" s="222"/>
      <c r="F116" s="222"/>
      <c r="G116" s="222"/>
      <c r="H116" s="222"/>
      <c r="I116" s="222"/>
      <c r="J116" s="222"/>
      <c r="K116" s="221"/>
      <c r="L116" s="222"/>
      <c r="M116" s="222"/>
      <c r="N116" s="222"/>
      <c r="O116" s="222"/>
      <c r="P116" s="222"/>
      <c r="Q116" s="222"/>
      <c r="R116" s="222"/>
      <c r="S116" s="222"/>
      <c r="T116" s="222"/>
      <c r="U116" s="222"/>
      <c r="V116" s="222"/>
      <c r="W116" s="222"/>
      <c r="X116" s="222"/>
      <c r="Y116" s="222"/>
      <c r="Z116" s="222"/>
      <c r="AA116" s="222"/>
    </row>
    <row r="117" spans="1:27" ht="12.75" customHeight="1" x14ac:dyDescent="0.2">
      <c r="A117" s="221"/>
      <c r="B117" s="222"/>
      <c r="C117" s="222"/>
      <c r="D117" s="222"/>
      <c r="E117" s="222"/>
      <c r="F117" s="222"/>
      <c r="G117" s="222"/>
      <c r="H117" s="222"/>
      <c r="I117" s="222"/>
      <c r="J117" s="222"/>
      <c r="K117" s="221"/>
      <c r="L117" s="222"/>
      <c r="M117" s="222"/>
      <c r="N117" s="222"/>
      <c r="O117" s="222"/>
      <c r="P117" s="222"/>
      <c r="Q117" s="222"/>
      <c r="R117" s="222"/>
      <c r="S117" s="222"/>
      <c r="T117" s="222"/>
      <c r="U117" s="222"/>
      <c r="V117" s="222"/>
      <c r="W117" s="222"/>
      <c r="X117" s="222"/>
      <c r="Y117" s="222"/>
      <c r="Z117" s="222"/>
      <c r="AA117" s="222"/>
    </row>
    <row r="118" spans="1:27" ht="12.75" customHeight="1" x14ac:dyDescent="0.2">
      <c r="A118" s="221"/>
      <c r="B118" s="222"/>
      <c r="C118" s="222"/>
      <c r="D118" s="222"/>
      <c r="E118" s="222"/>
      <c r="F118" s="222"/>
      <c r="G118" s="222"/>
      <c r="H118" s="222"/>
      <c r="I118" s="222"/>
      <c r="J118" s="222"/>
      <c r="K118" s="221"/>
      <c r="L118" s="222"/>
      <c r="M118" s="222"/>
      <c r="N118" s="222"/>
      <c r="O118" s="222"/>
      <c r="P118" s="222"/>
      <c r="Q118" s="222"/>
      <c r="R118" s="222"/>
      <c r="S118" s="222"/>
      <c r="T118" s="222"/>
      <c r="U118" s="222"/>
      <c r="V118" s="222"/>
      <c r="W118" s="222"/>
      <c r="X118" s="222"/>
      <c r="Y118" s="222"/>
      <c r="Z118" s="222"/>
      <c r="AA118" s="222"/>
    </row>
    <row r="119" spans="1:27" ht="12.75" customHeight="1" x14ac:dyDescent="0.2">
      <c r="A119" s="221"/>
      <c r="B119" s="222"/>
      <c r="C119" s="222"/>
      <c r="D119" s="222"/>
      <c r="E119" s="222"/>
      <c r="F119" s="222"/>
      <c r="G119" s="222"/>
      <c r="H119" s="222"/>
      <c r="I119" s="222"/>
      <c r="J119" s="222"/>
      <c r="K119" s="221"/>
      <c r="L119" s="222"/>
      <c r="M119" s="222"/>
      <c r="N119" s="222"/>
      <c r="O119" s="222"/>
      <c r="P119" s="222"/>
      <c r="Q119" s="222"/>
      <c r="R119" s="222"/>
      <c r="S119" s="222"/>
      <c r="T119" s="222"/>
      <c r="U119" s="222"/>
      <c r="V119" s="222"/>
      <c r="W119" s="222"/>
      <c r="X119" s="222"/>
      <c r="Y119" s="222"/>
      <c r="Z119" s="222"/>
      <c r="AA119" s="222"/>
    </row>
    <row r="120" spans="1:27" ht="12.75" customHeight="1" x14ac:dyDescent="0.2">
      <c r="A120" s="221"/>
      <c r="B120" s="222"/>
      <c r="C120" s="222"/>
      <c r="D120" s="222"/>
      <c r="E120" s="222"/>
      <c r="F120" s="222"/>
      <c r="G120" s="222"/>
      <c r="H120" s="222"/>
      <c r="I120" s="222"/>
      <c r="J120" s="222"/>
      <c r="K120" s="221"/>
      <c r="L120" s="222"/>
      <c r="M120" s="222"/>
      <c r="N120" s="222"/>
      <c r="O120" s="222"/>
      <c r="P120" s="222"/>
      <c r="Q120" s="222"/>
      <c r="R120" s="222"/>
      <c r="S120" s="222"/>
      <c r="T120" s="222"/>
      <c r="U120" s="222"/>
      <c r="V120" s="222"/>
      <c r="W120" s="222"/>
      <c r="X120" s="222"/>
      <c r="Y120" s="222"/>
      <c r="Z120" s="222"/>
      <c r="AA120" s="222"/>
    </row>
    <row r="121" spans="1:27" ht="12.75" customHeight="1" x14ac:dyDescent="0.2">
      <c r="A121" s="221"/>
      <c r="B121" s="222"/>
      <c r="C121" s="222"/>
      <c r="D121" s="222"/>
      <c r="E121" s="222"/>
      <c r="F121" s="222"/>
      <c r="G121" s="222"/>
      <c r="H121" s="222"/>
      <c r="I121" s="222"/>
      <c r="J121" s="222"/>
      <c r="K121" s="221"/>
      <c r="L121" s="222"/>
      <c r="M121" s="222"/>
      <c r="N121" s="222"/>
      <c r="O121" s="222"/>
      <c r="P121" s="222"/>
      <c r="Q121" s="222"/>
      <c r="R121" s="222"/>
      <c r="S121" s="222"/>
      <c r="T121" s="222"/>
      <c r="U121" s="222"/>
      <c r="V121" s="222"/>
      <c r="W121" s="222"/>
      <c r="X121" s="222"/>
      <c r="Y121" s="222"/>
      <c r="Z121" s="222"/>
      <c r="AA121" s="222"/>
    </row>
    <row r="122" spans="1:27" ht="12.75" customHeight="1" x14ac:dyDescent="0.2">
      <c r="A122" s="221"/>
      <c r="B122" s="222"/>
      <c r="C122" s="222"/>
      <c r="D122" s="222"/>
      <c r="E122" s="222"/>
      <c r="F122" s="222"/>
      <c r="G122" s="222"/>
      <c r="H122" s="222"/>
      <c r="I122" s="222"/>
      <c r="J122" s="222"/>
      <c r="K122" s="221"/>
      <c r="L122" s="222"/>
      <c r="M122" s="222"/>
      <c r="N122" s="222"/>
      <c r="O122" s="222"/>
      <c r="P122" s="222"/>
      <c r="Q122" s="222"/>
      <c r="R122" s="222"/>
      <c r="S122" s="222"/>
      <c r="T122" s="222"/>
      <c r="U122" s="222"/>
      <c r="V122" s="222"/>
      <c r="W122" s="222"/>
      <c r="X122" s="222"/>
      <c r="Y122" s="222"/>
      <c r="Z122" s="222"/>
      <c r="AA122" s="222"/>
    </row>
    <row r="123" spans="1:27" ht="12.75" customHeight="1" x14ac:dyDescent="0.2">
      <c r="A123" s="221"/>
      <c r="B123" s="222"/>
      <c r="C123" s="222"/>
      <c r="D123" s="222"/>
      <c r="E123" s="222"/>
      <c r="F123" s="222"/>
      <c r="G123" s="222"/>
      <c r="H123" s="222"/>
      <c r="I123" s="222"/>
      <c r="J123" s="222"/>
      <c r="K123" s="221"/>
      <c r="L123" s="222"/>
      <c r="M123" s="222"/>
      <c r="N123" s="222"/>
      <c r="O123" s="222"/>
      <c r="P123" s="222"/>
      <c r="Q123" s="222"/>
      <c r="R123" s="222"/>
      <c r="S123" s="222"/>
      <c r="T123" s="222"/>
      <c r="U123" s="222"/>
      <c r="V123" s="222"/>
      <c r="W123" s="222"/>
      <c r="X123" s="222"/>
      <c r="Y123" s="222"/>
      <c r="Z123" s="222"/>
      <c r="AA123" s="222"/>
    </row>
    <row r="124" spans="1:27" ht="12.75" customHeight="1" x14ac:dyDescent="0.2">
      <c r="A124" s="221"/>
      <c r="B124" s="222"/>
      <c r="C124" s="222"/>
      <c r="D124" s="222"/>
      <c r="E124" s="222"/>
      <c r="F124" s="222"/>
      <c r="G124" s="222"/>
      <c r="H124" s="222"/>
      <c r="I124" s="222"/>
      <c r="J124" s="222"/>
      <c r="K124" s="221"/>
      <c r="L124" s="222"/>
      <c r="M124" s="222"/>
      <c r="N124" s="222"/>
      <c r="O124" s="222"/>
      <c r="P124" s="222"/>
      <c r="Q124" s="222"/>
      <c r="R124" s="222"/>
      <c r="S124" s="222"/>
      <c r="T124" s="222"/>
      <c r="U124" s="222"/>
      <c r="V124" s="222"/>
      <c r="W124" s="222"/>
      <c r="X124" s="222"/>
      <c r="Y124" s="222"/>
      <c r="Z124" s="222"/>
      <c r="AA124" s="222"/>
    </row>
    <row r="125" spans="1:27" ht="12.75" customHeight="1" x14ac:dyDescent="0.2">
      <c r="A125" s="221"/>
      <c r="B125" s="222"/>
      <c r="C125" s="222"/>
      <c r="D125" s="222"/>
      <c r="E125" s="222"/>
      <c r="F125" s="222"/>
      <c r="G125" s="222"/>
      <c r="H125" s="222"/>
      <c r="I125" s="222"/>
      <c r="J125" s="222"/>
      <c r="K125" s="221"/>
      <c r="L125" s="222"/>
      <c r="M125" s="222"/>
      <c r="N125" s="222"/>
      <c r="O125" s="222"/>
      <c r="P125" s="222"/>
      <c r="Q125" s="222"/>
      <c r="R125" s="222"/>
      <c r="S125" s="222"/>
      <c r="T125" s="222"/>
      <c r="U125" s="222"/>
      <c r="V125" s="222"/>
      <c r="W125" s="222"/>
      <c r="X125" s="222"/>
      <c r="Y125" s="222"/>
      <c r="Z125" s="222"/>
      <c r="AA125" s="222"/>
    </row>
    <row r="126" spans="1:27" ht="12.75" customHeight="1" x14ac:dyDescent="0.2">
      <c r="A126" s="221"/>
      <c r="B126" s="222"/>
      <c r="C126" s="222"/>
      <c r="D126" s="222"/>
      <c r="E126" s="222"/>
      <c r="F126" s="222"/>
      <c r="G126" s="222"/>
      <c r="H126" s="222"/>
      <c r="I126" s="222"/>
      <c r="J126" s="222"/>
      <c r="K126" s="221"/>
      <c r="L126" s="222"/>
      <c r="M126" s="222"/>
      <c r="N126" s="222"/>
      <c r="O126" s="222"/>
      <c r="P126" s="222"/>
      <c r="Q126" s="222"/>
      <c r="R126" s="222"/>
      <c r="S126" s="222"/>
      <c r="T126" s="222"/>
      <c r="U126" s="222"/>
      <c r="V126" s="222"/>
      <c r="W126" s="222"/>
      <c r="X126" s="222"/>
      <c r="Y126" s="222"/>
      <c r="Z126" s="222"/>
      <c r="AA126" s="222"/>
    </row>
    <row r="127" spans="1:27" ht="12.75" customHeight="1" x14ac:dyDescent="0.2">
      <c r="A127" s="221"/>
      <c r="B127" s="222"/>
      <c r="C127" s="222"/>
      <c r="D127" s="222"/>
      <c r="E127" s="222"/>
      <c r="F127" s="222"/>
      <c r="G127" s="222"/>
      <c r="H127" s="222"/>
      <c r="I127" s="222"/>
      <c r="J127" s="222"/>
      <c r="K127" s="221"/>
      <c r="L127" s="222"/>
      <c r="M127" s="222"/>
      <c r="N127" s="222"/>
      <c r="O127" s="222"/>
      <c r="P127" s="222"/>
      <c r="Q127" s="222"/>
      <c r="R127" s="222"/>
      <c r="S127" s="222"/>
      <c r="T127" s="222"/>
      <c r="U127" s="222"/>
      <c r="V127" s="222"/>
      <c r="W127" s="222"/>
      <c r="X127" s="222"/>
      <c r="Y127" s="222"/>
      <c r="Z127" s="222"/>
      <c r="AA127" s="222"/>
    </row>
    <row r="128" spans="1:27" ht="12.75" customHeight="1" x14ac:dyDescent="0.2">
      <c r="A128" s="221"/>
      <c r="B128" s="222"/>
      <c r="C128" s="222"/>
      <c r="D128" s="222"/>
      <c r="E128" s="222"/>
      <c r="F128" s="222"/>
      <c r="G128" s="222"/>
      <c r="H128" s="222"/>
      <c r="I128" s="222"/>
      <c r="J128" s="222"/>
      <c r="K128" s="221"/>
      <c r="L128" s="222"/>
      <c r="M128" s="222"/>
      <c r="N128" s="222"/>
      <c r="O128" s="222"/>
      <c r="P128" s="222"/>
      <c r="Q128" s="222"/>
      <c r="R128" s="222"/>
      <c r="S128" s="222"/>
      <c r="T128" s="222"/>
      <c r="U128" s="222"/>
      <c r="V128" s="222"/>
      <c r="W128" s="222"/>
      <c r="X128" s="222"/>
      <c r="Y128" s="222"/>
      <c r="Z128" s="222"/>
      <c r="AA128" s="222"/>
    </row>
    <row r="129" spans="1:27" ht="12.75" customHeight="1" x14ac:dyDescent="0.2">
      <c r="A129" s="221"/>
      <c r="B129" s="222"/>
      <c r="C129" s="222"/>
      <c r="D129" s="222"/>
      <c r="E129" s="222"/>
      <c r="F129" s="222"/>
      <c r="G129" s="222"/>
      <c r="H129" s="222"/>
      <c r="I129" s="222"/>
      <c r="J129" s="222"/>
      <c r="K129" s="221"/>
      <c r="L129" s="222"/>
      <c r="M129" s="222"/>
      <c r="N129" s="222"/>
      <c r="O129" s="222"/>
      <c r="P129" s="222"/>
      <c r="Q129" s="222"/>
      <c r="R129" s="222"/>
      <c r="S129" s="222"/>
      <c r="T129" s="222"/>
      <c r="U129" s="222"/>
      <c r="V129" s="222"/>
      <c r="W129" s="222"/>
      <c r="X129" s="222"/>
      <c r="Y129" s="222"/>
      <c r="Z129" s="222"/>
      <c r="AA129" s="222"/>
    </row>
    <row r="130" spans="1:27" ht="12.75" customHeight="1" x14ac:dyDescent="0.2">
      <c r="A130" s="221"/>
      <c r="B130" s="222"/>
      <c r="C130" s="222"/>
      <c r="D130" s="222"/>
      <c r="E130" s="222"/>
      <c r="F130" s="222"/>
      <c r="G130" s="222"/>
      <c r="H130" s="222"/>
      <c r="I130" s="222"/>
      <c r="J130" s="222"/>
      <c r="K130" s="221"/>
      <c r="L130" s="222"/>
      <c r="M130" s="222"/>
      <c r="N130" s="222"/>
      <c r="O130" s="222"/>
      <c r="P130" s="222"/>
      <c r="Q130" s="222"/>
      <c r="R130" s="222"/>
      <c r="S130" s="222"/>
      <c r="T130" s="222"/>
      <c r="U130" s="222"/>
      <c r="V130" s="222"/>
      <c r="W130" s="222"/>
      <c r="X130" s="222"/>
      <c r="Y130" s="222"/>
      <c r="Z130" s="222"/>
      <c r="AA130" s="222"/>
    </row>
    <row r="131" spans="1:27" ht="12.75" customHeight="1" x14ac:dyDescent="0.2">
      <c r="A131" s="221"/>
      <c r="B131" s="222"/>
      <c r="C131" s="222"/>
      <c r="D131" s="222"/>
      <c r="E131" s="222"/>
      <c r="F131" s="222"/>
      <c r="G131" s="222"/>
      <c r="H131" s="222"/>
      <c r="I131" s="222"/>
      <c r="J131" s="222"/>
      <c r="K131" s="221"/>
      <c r="L131" s="222"/>
      <c r="M131" s="222"/>
      <c r="N131" s="222"/>
      <c r="O131" s="222"/>
      <c r="P131" s="222"/>
      <c r="Q131" s="222"/>
      <c r="R131" s="222"/>
      <c r="S131" s="222"/>
      <c r="T131" s="222"/>
      <c r="U131" s="222"/>
      <c r="V131" s="222"/>
      <c r="W131" s="222"/>
      <c r="X131" s="222"/>
      <c r="Y131" s="222"/>
      <c r="Z131" s="222"/>
      <c r="AA131" s="222"/>
    </row>
    <row r="132" spans="1:27" ht="12.75" customHeight="1" x14ac:dyDescent="0.2">
      <c r="A132" s="221"/>
      <c r="B132" s="222"/>
      <c r="C132" s="222"/>
      <c r="D132" s="222"/>
      <c r="E132" s="222"/>
      <c r="F132" s="222"/>
      <c r="G132" s="222"/>
      <c r="H132" s="222"/>
      <c r="I132" s="222"/>
      <c r="J132" s="222"/>
      <c r="K132" s="221"/>
      <c r="L132" s="222"/>
      <c r="M132" s="222"/>
      <c r="N132" s="222"/>
      <c r="O132" s="222"/>
      <c r="P132" s="222"/>
      <c r="Q132" s="222"/>
      <c r="R132" s="222"/>
      <c r="S132" s="222"/>
      <c r="T132" s="222"/>
      <c r="U132" s="222"/>
      <c r="V132" s="222"/>
      <c r="W132" s="222"/>
      <c r="X132" s="222"/>
      <c r="Y132" s="222"/>
      <c r="Z132" s="222"/>
      <c r="AA132" s="222"/>
    </row>
    <row r="133" spans="1:27" ht="12.75" customHeight="1" x14ac:dyDescent="0.2">
      <c r="A133" s="221"/>
      <c r="B133" s="222"/>
      <c r="C133" s="222"/>
      <c r="D133" s="222"/>
      <c r="E133" s="222"/>
      <c r="F133" s="222"/>
      <c r="G133" s="222"/>
      <c r="H133" s="222"/>
      <c r="I133" s="222"/>
      <c r="J133" s="222"/>
      <c r="K133" s="221"/>
      <c r="L133" s="222"/>
      <c r="M133" s="222"/>
      <c r="N133" s="222"/>
      <c r="O133" s="222"/>
      <c r="P133" s="222"/>
      <c r="Q133" s="222"/>
      <c r="R133" s="222"/>
      <c r="S133" s="222"/>
      <c r="T133" s="222"/>
      <c r="U133" s="222"/>
      <c r="V133" s="222"/>
      <c r="W133" s="222"/>
      <c r="X133" s="222"/>
      <c r="Y133" s="222"/>
      <c r="Z133" s="222"/>
      <c r="AA133" s="222"/>
    </row>
    <row r="134" spans="1:27" ht="12.75" customHeight="1" x14ac:dyDescent="0.2">
      <c r="A134" s="221"/>
      <c r="B134" s="222"/>
      <c r="C134" s="222"/>
      <c r="D134" s="222"/>
      <c r="E134" s="222"/>
      <c r="F134" s="222"/>
      <c r="G134" s="222"/>
      <c r="H134" s="222"/>
      <c r="I134" s="222"/>
      <c r="J134" s="222"/>
      <c r="K134" s="221"/>
      <c r="L134" s="222"/>
      <c r="M134" s="222"/>
      <c r="N134" s="222"/>
      <c r="O134" s="222"/>
      <c r="P134" s="222"/>
      <c r="Q134" s="222"/>
      <c r="R134" s="222"/>
      <c r="S134" s="222"/>
      <c r="T134" s="222"/>
      <c r="U134" s="222"/>
      <c r="V134" s="222"/>
      <c r="W134" s="222"/>
      <c r="X134" s="222"/>
      <c r="Y134" s="222"/>
      <c r="Z134" s="222"/>
      <c r="AA134" s="222"/>
    </row>
    <row r="135" spans="1:27" ht="12.75" customHeight="1" x14ac:dyDescent="0.2">
      <c r="A135" s="221"/>
      <c r="B135" s="222"/>
      <c r="C135" s="222"/>
      <c r="D135" s="222"/>
      <c r="E135" s="222"/>
      <c r="F135" s="222"/>
      <c r="G135" s="222"/>
      <c r="H135" s="222"/>
      <c r="I135" s="222"/>
      <c r="J135" s="222"/>
      <c r="K135" s="221"/>
      <c r="L135" s="222"/>
      <c r="M135" s="222"/>
      <c r="N135" s="222"/>
      <c r="O135" s="222"/>
      <c r="P135" s="222"/>
      <c r="Q135" s="222"/>
      <c r="R135" s="222"/>
      <c r="S135" s="222"/>
      <c r="T135" s="222"/>
      <c r="U135" s="222"/>
      <c r="V135" s="222"/>
      <c r="W135" s="222"/>
      <c r="X135" s="222"/>
      <c r="Y135" s="222"/>
      <c r="Z135" s="222"/>
      <c r="AA135" s="222"/>
    </row>
    <row r="136" spans="1:27" ht="12.75" customHeight="1" x14ac:dyDescent="0.2">
      <c r="A136" s="221"/>
      <c r="B136" s="222"/>
      <c r="C136" s="222"/>
      <c r="D136" s="222"/>
      <c r="E136" s="222"/>
      <c r="F136" s="222"/>
      <c r="G136" s="222"/>
      <c r="H136" s="222"/>
      <c r="I136" s="222"/>
      <c r="J136" s="222"/>
      <c r="K136" s="221"/>
      <c r="L136" s="222"/>
      <c r="M136" s="222"/>
      <c r="N136" s="222"/>
      <c r="O136" s="222"/>
      <c r="P136" s="222"/>
      <c r="Q136" s="222"/>
      <c r="R136" s="222"/>
      <c r="S136" s="222"/>
      <c r="T136" s="222"/>
      <c r="U136" s="222"/>
      <c r="V136" s="222"/>
      <c r="W136" s="222"/>
      <c r="X136" s="222"/>
      <c r="Y136" s="222"/>
      <c r="Z136" s="222"/>
      <c r="AA136" s="222"/>
    </row>
    <row r="137" spans="1:27" ht="12.75" customHeight="1" x14ac:dyDescent="0.2">
      <c r="A137" s="221"/>
      <c r="B137" s="222"/>
      <c r="C137" s="222"/>
      <c r="D137" s="222"/>
      <c r="E137" s="222"/>
      <c r="F137" s="222"/>
      <c r="G137" s="222"/>
      <c r="H137" s="222"/>
      <c r="I137" s="222"/>
      <c r="J137" s="222"/>
      <c r="K137" s="221"/>
      <c r="L137" s="222"/>
      <c r="M137" s="222"/>
      <c r="N137" s="222"/>
      <c r="O137" s="222"/>
      <c r="P137" s="222"/>
      <c r="Q137" s="222"/>
      <c r="R137" s="222"/>
      <c r="S137" s="222"/>
      <c r="T137" s="222"/>
      <c r="U137" s="222"/>
      <c r="V137" s="222"/>
      <c r="W137" s="222"/>
      <c r="X137" s="222"/>
      <c r="Y137" s="222"/>
      <c r="Z137" s="222"/>
      <c r="AA137" s="222"/>
    </row>
    <row r="138" spans="1:27" ht="12.75" customHeight="1" x14ac:dyDescent="0.2">
      <c r="A138" s="221"/>
      <c r="B138" s="222"/>
      <c r="C138" s="222"/>
      <c r="D138" s="222"/>
      <c r="E138" s="222"/>
      <c r="F138" s="222"/>
      <c r="G138" s="222"/>
      <c r="H138" s="222"/>
      <c r="I138" s="222"/>
      <c r="J138" s="222"/>
      <c r="K138" s="221"/>
      <c r="L138" s="222"/>
      <c r="M138" s="222"/>
      <c r="N138" s="222"/>
      <c r="O138" s="222"/>
      <c r="P138" s="222"/>
      <c r="Q138" s="222"/>
      <c r="R138" s="222"/>
      <c r="S138" s="222"/>
      <c r="T138" s="222"/>
      <c r="U138" s="222"/>
      <c r="V138" s="222"/>
      <c r="W138" s="222"/>
      <c r="X138" s="222"/>
      <c r="Y138" s="222"/>
      <c r="Z138" s="222"/>
      <c r="AA138" s="222"/>
    </row>
    <row r="139" spans="1:27" ht="12.75" customHeight="1" x14ac:dyDescent="0.2">
      <c r="A139" s="221"/>
      <c r="B139" s="222"/>
      <c r="C139" s="222"/>
      <c r="D139" s="222"/>
      <c r="E139" s="222"/>
      <c r="F139" s="222"/>
      <c r="G139" s="222"/>
      <c r="H139" s="222"/>
      <c r="I139" s="222"/>
      <c r="J139" s="222"/>
      <c r="K139" s="221"/>
      <c r="L139" s="222"/>
      <c r="M139" s="222"/>
      <c r="N139" s="222"/>
      <c r="O139" s="222"/>
      <c r="P139" s="222"/>
      <c r="Q139" s="222"/>
      <c r="R139" s="222"/>
      <c r="S139" s="222"/>
      <c r="T139" s="222"/>
      <c r="U139" s="222"/>
      <c r="V139" s="222"/>
      <c r="W139" s="222"/>
      <c r="X139" s="222"/>
      <c r="Y139" s="222"/>
      <c r="Z139" s="222"/>
      <c r="AA139" s="222"/>
    </row>
    <row r="140" spans="1:27" ht="12.75" customHeight="1" x14ac:dyDescent="0.2">
      <c r="A140" s="221"/>
      <c r="B140" s="222"/>
      <c r="C140" s="222"/>
      <c r="D140" s="222"/>
      <c r="E140" s="222"/>
      <c r="F140" s="222"/>
      <c r="G140" s="222"/>
      <c r="H140" s="222"/>
      <c r="I140" s="222"/>
      <c r="J140" s="222"/>
      <c r="K140" s="221"/>
      <c r="L140" s="222"/>
      <c r="M140" s="222"/>
      <c r="N140" s="222"/>
      <c r="O140" s="222"/>
      <c r="P140" s="222"/>
      <c r="Q140" s="222"/>
      <c r="R140" s="222"/>
      <c r="S140" s="222"/>
      <c r="T140" s="222"/>
      <c r="U140" s="222"/>
      <c r="V140" s="222"/>
      <c r="W140" s="222"/>
      <c r="X140" s="222"/>
      <c r="Y140" s="222"/>
      <c r="Z140" s="222"/>
      <c r="AA140" s="222"/>
    </row>
    <row r="141" spans="1:27" ht="12.75" customHeight="1" x14ac:dyDescent="0.2">
      <c r="A141" s="221"/>
      <c r="B141" s="222"/>
      <c r="C141" s="222"/>
      <c r="D141" s="222"/>
      <c r="E141" s="222"/>
      <c r="F141" s="222"/>
      <c r="G141" s="222"/>
      <c r="H141" s="222"/>
      <c r="I141" s="222"/>
      <c r="J141" s="222"/>
      <c r="K141" s="221"/>
      <c r="L141" s="222"/>
      <c r="M141" s="222"/>
      <c r="N141" s="222"/>
      <c r="O141" s="222"/>
      <c r="P141" s="222"/>
      <c r="Q141" s="222"/>
      <c r="R141" s="222"/>
      <c r="S141" s="222"/>
      <c r="T141" s="222"/>
      <c r="U141" s="222"/>
      <c r="V141" s="222"/>
      <c r="W141" s="222"/>
      <c r="X141" s="222"/>
      <c r="Y141" s="222"/>
      <c r="Z141" s="222"/>
      <c r="AA141" s="222"/>
    </row>
    <row r="142" spans="1:27" ht="12.75" customHeight="1" x14ac:dyDescent="0.2">
      <c r="A142" s="221"/>
      <c r="B142" s="222"/>
      <c r="C142" s="222"/>
      <c r="D142" s="222"/>
      <c r="E142" s="222"/>
      <c r="F142" s="222"/>
      <c r="G142" s="222"/>
      <c r="H142" s="222"/>
      <c r="I142" s="222"/>
      <c r="J142" s="222"/>
      <c r="K142" s="221"/>
      <c r="L142" s="222"/>
      <c r="M142" s="222"/>
      <c r="N142" s="222"/>
      <c r="O142" s="222"/>
      <c r="P142" s="222"/>
      <c r="Q142" s="222"/>
      <c r="R142" s="222"/>
      <c r="S142" s="222"/>
      <c r="T142" s="222"/>
      <c r="U142" s="222"/>
      <c r="V142" s="222"/>
      <c r="W142" s="222"/>
      <c r="X142" s="222"/>
      <c r="Y142" s="222"/>
      <c r="Z142" s="222"/>
      <c r="AA142" s="222"/>
    </row>
    <row r="143" spans="1:27" ht="12.75" customHeight="1" x14ac:dyDescent="0.2">
      <c r="A143" s="221"/>
      <c r="B143" s="222"/>
      <c r="C143" s="222"/>
      <c r="D143" s="222"/>
      <c r="E143" s="222"/>
      <c r="F143" s="222"/>
      <c r="G143" s="222"/>
      <c r="H143" s="222"/>
      <c r="I143" s="222"/>
      <c r="J143" s="222"/>
      <c r="K143" s="221"/>
      <c r="L143" s="222"/>
      <c r="M143" s="222"/>
      <c r="N143" s="222"/>
      <c r="O143" s="222"/>
      <c r="P143" s="222"/>
      <c r="Q143" s="222"/>
      <c r="R143" s="222"/>
      <c r="S143" s="222"/>
      <c r="T143" s="222"/>
      <c r="U143" s="222"/>
      <c r="V143" s="222"/>
      <c r="W143" s="222"/>
      <c r="X143" s="222"/>
      <c r="Y143" s="222"/>
      <c r="Z143" s="222"/>
      <c r="AA143" s="222"/>
    </row>
    <row r="144" spans="1:27" ht="12.75" customHeight="1" x14ac:dyDescent="0.2">
      <c r="A144" s="221"/>
      <c r="B144" s="222"/>
      <c r="C144" s="222"/>
      <c r="D144" s="222"/>
      <c r="E144" s="222"/>
      <c r="F144" s="222"/>
      <c r="G144" s="222"/>
      <c r="H144" s="222"/>
      <c r="I144" s="222"/>
      <c r="J144" s="222"/>
      <c r="K144" s="221"/>
      <c r="L144" s="222"/>
      <c r="M144" s="222"/>
      <c r="N144" s="222"/>
      <c r="O144" s="222"/>
      <c r="P144" s="222"/>
      <c r="Q144" s="222"/>
      <c r="R144" s="222"/>
      <c r="S144" s="222"/>
      <c r="T144" s="222"/>
      <c r="U144" s="222"/>
      <c r="V144" s="222"/>
      <c r="W144" s="222"/>
      <c r="X144" s="222"/>
      <c r="Y144" s="222"/>
      <c r="Z144" s="222"/>
      <c r="AA144" s="222"/>
    </row>
    <row r="145" spans="1:27" ht="12.75" customHeight="1" x14ac:dyDescent="0.2">
      <c r="A145" s="221"/>
      <c r="B145" s="222"/>
      <c r="C145" s="222"/>
      <c r="D145" s="222"/>
      <c r="E145" s="222"/>
      <c r="F145" s="222"/>
      <c r="G145" s="222"/>
      <c r="H145" s="222"/>
      <c r="I145" s="222"/>
      <c r="J145" s="222"/>
      <c r="K145" s="221"/>
      <c r="L145" s="222"/>
      <c r="M145" s="222"/>
      <c r="N145" s="222"/>
      <c r="O145" s="222"/>
      <c r="P145" s="222"/>
      <c r="Q145" s="222"/>
      <c r="R145" s="222"/>
      <c r="S145" s="222"/>
      <c r="T145" s="222"/>
      <c r="U145" s="222"/>
      <c r="V145" s="222"/>
      <c r="W145" s="222"/>
      <c r="X145" s="222"/>
      <c r="Y145" s="222"/>
      <c r="Z145" s="222"/>
      <c r="AA145" s="222"/>
    </row>
    <row r="146" spans="1:27" ht="12.75" customHeight="1" x14ac:dyDescent="0.2">
      <c r="A146" s="221"/>
      <c r="B146" s="222"/>
      <c r="C146" s="222"/>
      <c r="D146" s="222"/>
      <c r="E146" s="222"/>
      <c r="F146" s="222"/>
      <c r="G146" s="222"/>
      <c r="H146" s="222"/>
      <c r="I146" s="222"/>
      <c r="J146" s="222"/>
      <c r="K146" s="221"/>
      <c r="L146" s="222"/>
      <c r="M146" s="222"/>
      <c r="N146" s="222"/>
      <c r="O146" s="222"/>
      <c r="P146" s="222"/>
      <c r="Q146" s="222"/>
      <c r="R146" s="222"/>
      <c r="S146" s="222"/>
      <c r="T146" s="222"/>
      <c r="U146" s="222"/>
      <c r="V146" s="222"/>
      <c r="W146" s="222"/>
      <c r="X146" s="222"/>
      <c r="Y146" s="222"/>
      <c r="Z146" s="222"/>
      <c r="AA146" s="222"/>
    </row>
    <row r="147" spans="1:27" ht="12.75" customHeight="1" x14ac:dyDescent="0.2">
      <c r="A147" s="221"/>
      <c r="B147" s="222"/>
      <c r="C147" s="222"/>
      <c r="D147" s="222"/>
      <c r="E147" s="222"/>
      <c r="F147" s="222"/>
      <c r="G147" s="222"/>
      <c r="H147" s="222"/>
      <c r="I147" s="222"/>
      <c r="J147" s="222"/>
      <c r="K147" s="221"/>
      <c r="L147" s="222"/>
      <c r="M147" s="222"/>
      <c r="N147" s="222"/>
      <c r="O147" s="222"/>
      <c r="P147" s="222"/>
      <c r="Q147" s="222"/>
      <c r="R147" s="222"/>
      <c r="S147" s="222"/>
      <c r="T147" s="222"/>
      <c r="U147" s="222"/>
      <c r="V147" s="222"/>
      <c r="W147" s="222"/>
      <c r="X147" s="222"/>
      <c r="Y147" s="222"/>
      <c r="Z147" s="222"/>
      <c r="AA147" s="222"/>
    </row>
    <row r="148" spans="1:27" ht="12.75" customHeight="1" x14ac:dyDescent="0.2">
      <c r="A148" s="221"/>
      <c r="B148" s="222"/>
      <c r="C148" s="222"/>
      <c r="D148" s="222"/>
      <c r="E148" s="222"/>
      <c r="F148" s="222"/>
      <c r="G148" s="222"/>
      <c r="H148" s="222"/>
      <c r="I148" s="222"/>
      <c r="J148" s="222"/>
      <c r="K148" s="221"/>
      <c r="L148" s="222"/>
      <c r="M148" s="222"/>
      <c r="N148" s="222"/>
      <c r="O148" s="222"/>
      <c r="P148" s="222"/>
      <c r="Q148" s="222"/>
      <c r="R148" s="222"/>
      <c r="S148" s="222"/>
      <c r="T148" s="222"/>
      <c r="U148" s="222"/>
      <c r="V148" s="222"/>
      <c r="W148" s="222"/>
      <c r="X148" s="222"/>
      <c r="Y148" s="222"/>
      <c r="Z148" s="222"/>
      <c r="AA148" s="222"/>
    </row>
    <row r="149" spans="1:27" ht="12.75" customHeight="1" x14ac:dyDescent="0.2">
      <c r="A149" s="221"/>
      <c r="B149" s="222"/>
      <c r="C149" s="222"/>
      <c r="D149" s="222"/>
      <c r="E149" s="222"/>
      <c r="F149" s="222"/>
      <c r="G149" s="222"/>
      <c r="H149" s="222"/>
      <c r="I149" s="222"/>
      <c r="J149" s="222"/>
      <c r="K149" s="221"/>
      <c r="L149" s="222"/>
      <c r="M149" s="222"/>
      <c r="N149" s="222"/>
      <c r="O149" s="222"/>
      <c r="P149" s="222"/>
      <c r="Q149" s="222"/>
      <c r="R149" s="222"/>
      <c r="S149" s="222"/>
      <c r="T149" s="222"/>
      <c r="U149" s="222"/>
      <c r="V149" s="222"/>
      <c r="W149" s="222"/>
      <c r="X149" s="222"/>
      <c r="Y149" s="222"/>
      <c r="Z149" s="222"/>
      <c r="AA149" s="222"/>
    </row>
    <row r="150" spans="1:27" ht="12.75" customHeight="1" x14ac:dyDescent="0.2">
      <c r="A150" s="221"/>
      <c r="B150" s="222"/>
      <c r="C150" s="222"/>
      <c r="D150" s="222"/>
      <c r="E150" s="222"/>
      <c r="F150" s="222"/>
      <c r="G150" s="222"/>
      <c r="H150" s="222"/>
      <c r="I150" s="222"/>
      <c r="J150" s="222"/>
      <c r="K150" s="221"/>
      <c r="L150" s="222"/>
      <c r="M150" s="222"/>
      <c r="N150" s="222"/>
      <c r="O150" s="222"/>
      <c r="P150" s="222"/>
      <c r="Q150" s="222"/>
      <c r="R150" s="222"/>
      <c r="S150" s="222"/>
      <c r="T150" s="222"/>
      <c r="U150" s="222"/>
      <c r="V150" s="222"/>
      <c r="W150" s="222"/>
      <c r="X150" s="222"/>
      <c r="Y150" s="222"/>
      <c r="Z150" s="222"/>
      <c r="AA150" s="222"/>
    </row>
    <row r="151" spans="1:27" ht="12.75" customHeight="1" x14ac:dyDescent="0.2">
      <c r="A151" s="221"/>
      <c r="B151" s="222"/>
      <c r="C151" s="222"/>
      <c r="D151" s="222"/>
      <c r="E151" s="222"/>
      <c r="F151" s="222"/>
      <c r="G151" s="222"/>
      <c r="H151" s="222"/>
      <c r="I151" s="222"/>
      <c r="J151" s="222"/>
      <c r="K151" s="221"/>
      <c r="L151" s="222"/>
      <c r="M151" s="222"/>
      <c r="N151" s="222"/>
      <c r="O151" s="222"/>
      <c r="P151" s="222"/>
      <c r="Q151" s="222"/>
      <c r="R151" s="222"/>
      <c r="S151" s="222"/>
      <c r="T151" s="222"/>
      <c r="U151" s="222"/>
      <c r="V151" s="222"/>
      <c r="W151" s="222"/>
      <c r="X151" s="222"/>
      <c r="Y151" s="222"/>
      <c r="Z151" s="222"/>
      <c r="AA151" s="222"/>
    </row>
    <row r="152" spans="1:27" ht="12.75" customHeight="1" x14ac:dyDescent="0.2">
      <c r="A152" s="221"/>
      <c r="B152" s="222"/>
      <c r="C152" s="222"/>
      <c r="D152" s="222"/>
      <c r="E152" s="222"/>
      <c r="F152" s="222"/>
      <c r="G152" s="222"/>
      <c r="H152" s="222"/>
      <c r="I152" s="222"/>
      <c r="J152" s="222"/>
      <c r="K152" s="221"/>
      <c r="L152" s="222"/>
      <c r="M152" s="222"/>
      <c r="N152" s="222"/>
      <c r="O152" s="222"/>
      <c r="P152" s="222"/>
      <c r="Q152" s="222"/>
      <c r="R152" s="222"/>
      <c r="S152" s="222"/>
      <c r="T152" s="222"/>
      <c r="U152" s="222"/>
      <c r="V152" s="222"/>
      <c r="W152" s="222"/>
      <c r="X152" s="222"/>
      <c r="Y152" s="222"/>
      <c r="Z152" s="222"/>
      <c r="AA152" s="222"/>
    </row>
    <row r="153" spans="1:27" ht="12.75" customHeight="1" x14ac:dyDescent="0.2">
      <c r="A153" s="221"/>
      <c r="B153" s="222"/>
      <c r="C153" s="222"/>
      <c r="D153" s="222"/>
      <c r="E153" s="222"/>
      <c r="F153" s="222"/>
      <c r="G153" s="222"/>
      <c r="H153" s="222"/>
      <c r="I153" s="222"/>
      <c r="J153" s="222"/>
      <c r="K153" s="221"/>
      <c r="L153" s="222"/>
      <c r="M153" s="222"/>
      <c r="N153" s="222"/>
      <c r="O153" s="222"/>
      <c r="P153" s="222"/>
      <c r="Q153" s="222"/>
      <c r="R153" s="222"/>
      <c r="S153" s="222"/>
      <c r="T153" s="222"/>
      <c r="U153" s="222"/>
      <c r="V153" s="222"/>
      <c r="W153" s="222"/>
      <c r="X153" s="222"/>
      <c r="Y153" s="222"/>
      <c r="Z153" s="222"/>
      <c r="AA153" s="222"/>
    </row>
    <row r="154" spans="1:27" ht="12.75" customHeight="1" x14ac:dyDescent="0.2">
      <c r="A154" s="221"/>
      <c r="B154" s="222"/>
      <c r="C154" s="222"/>
      <c r="D154" s="222"/>
      <c r="E154" s="222"/>
      <c r="F154" s="222"/>
      <c r="G154" s="222"/>
      <c r="H154" s="222"/>
      <c r="I154" s="222"/>
      <c r="J154" s="222"/>
      <c r="K154" s="221"/>
      <c r="L154" s="222"/>
      <c r="M154" s="222"/>
      <c r="N154" s="222"/>
      <c r="O154" s="222"/>
      <c r="P154" s="222"/>
      <c r="Q154" s="222"/>
      <c r="R154" s="222"/>
      <c r="S154" s="222"/>
      <c r="T154" s="222"/>
      <c r="U154" s="222"/>
      <c r="V154" s="222"/>
      <c r="W154" s="222"/>
      <c r="X154" s="222"/>
      <c r="Y154" s="222"/>
      <c r="Z154" s="222"/>
      <c r="AA154" s="222"/>
    </row>
    <row r="155" spans="1:27" ht="12.75" customHeight="1" x14ac:dyDescent="0.2">
      <c r="A155" s="221"/>
      <c r="B155" s="222"/>
      <c r="C155" s="222"/>
      <c r="D155" s="222"/>
      <c r="E155" s="222"/>
      <c r="F155" s="222"/>
      <c r="G155" s="222"/>
      <c r="H155" s="222"/>
      <c r="I155" s="222"/>
      <c r="J155" s="222"/>
      <c r="K155" s="221"/>
      <c r="L155" s="222"/>
      <c r="M155" s="222"/>
      <c r="N155" s="222"/>
      <c r="O155" s="222"/>
      <c r="P155" s="222"/>
      <c r="Q155" s="222"/>
      <c r="R155" s="222"/>
      <c r="S155" s="222"/>
      <c r="T155" s="222"/>
      <c r="U155" s="222"/>
      <c r="V155" s="222"/>
      <c r="W155" s="222"/>
      <c r="X155" s="222"/>
      <c r="Y155" s="222"/>
      <c r="Z155" s="222"/>
      <c r="AA155" s="222"/>
    </row>
    <row r="156" spans="1:27" ht="12.75" customHeight="1" x14ac:dyDescent="0.2">
      <c r="A156" s="221"/>
      <c r="B156" s="222"/>
      <c r="C156" s="222"/>
      <c r="D156" s="222"/>
      <c r="E156" s="222"/>
      <c r="F156" s="222"/>
      <c r="G156" s="222"/>
      <c r="H156" s="222"/>
      <c r="I156" s="222"/>
      <c r="J156" s="222"/>
      <c r="K156" s="221"/>
      <c r="L156" s="222"/>
      <c r="M156" s="222"/>
      <c r="N156" s="222"/>
      <c r="O156" s="222"/>
      <c r="P156" s="222"/>
      <c r="Q156" s="222"/>
      <c r="R156" s="222"/>
      <c r="S156" s="222"/>
      <c r="T156" s="222"/>
      <c r="U156" s="222"/>
      <c r="V156" s="222"/>
      <c r="W156" s="222"/>
      <c r="X156" s="222"/>
      <c r="Y156" s="222"/>
      <c r="Z156" s="222"/>
      <c r="AA156" s="222"/>
    </row>
    <row r="157" spans="1:27" ht="12.75" customHeight="1" x14ac:dyDescent="0.2">
      <c r="A157" s="221"/>
      <c r="B157" s="222"/>
      <c r="C157" s="222"/>
      <c r="D157" s="222"/>
      <c r="E157" s="222"/>
      <c r="F157" s="222"/>
      <c r="G157" s="222"/>
      <c r="H157" s="222"/>
      <c r="I157" s="222"/>
      <c r="J157" s="222"/>
      <c r="K157" s="221"/>
      <c r="L157" s="222"/>
      <c r="M157" s="222"/>
      <c r="N157" s="222"/>
      <c r="O157" s="222"/>
      <c r="P157" s="222"/>
      <c r="Q157" s="222"/>
      <c r="R157" s="222"/>
      <c r="S157" s="222"/>
      <c r="T157" s="222"/>
      <c r="U157" s="222"/>
      <c r="V157" s="222"/>
      <c r="W157" s="222"/>
      <c r="X157" s="222"/>
      <c r="Y157" s="222"/>
      <c r="Z157" s="222"/>
      <c r="AA157" s="222"/>
    </row>
    <row r="158" spans="1:27" ht="12.75" customHeight="1" x14ac:dyDescent="0.2">
      <c r="A158" s="221"/>
      <c r="B158" s="222"/>
      <c r="C158" s="222"/>
      <c r="D158" s="222"/>
      <c r="E158" s="222"/>
      <c r="F158" s="222"/>
      <c r="G158" s="222"/>
      <c r="H158" s="222"/>
      <c r="I158" s="222"/>
      <c r="J158" s="222"/>
      <c r="K158" s="221"/>
      <c r="L158" s="222"/>
      <c r="M158" s="222"/>
      <c r="N158" s="222"/>
      <c r="O158" s="222"/>
      <c r="P158" s="222"/>
      <c r="Q158" s="222"/>
      <c r="R158" s="222"/>
      <c r="S158" s="222"/>
      <c r="T158" s="222"/>
      <c r="U158" s="222"/>
      <c r="V158" s="222"/>
      <c r="W158" s="222"/>
      <c r="X158" s="222"/>
      <c r="Y158" s="222"/>
      <c r="Z158" s="222"/>
      <c r="AA158" s="222"/>
    </row>
    <row r="159" spans="1:27" ht="12.75" customHeight="1" x14ac:dyDescent="0.2">
      <c r="A159" s="221"/>
      <c r="B159" s="222"/>
      <c r="C159" s="222"/>
      <c r="D159" s="222"/>
      <c r="E159" s="222"/>
      <c r="F159" s="222"/>
      <c r="G159" s="222"/>
      <c r="H159" s="222"/>
      <c r="I159" s="222"/>
      <c r="J159" s="222"/>
      <c r="K159" s="221"/>
      <c r="L159" s="222"/>
      <c r="M159" s="222"/>
      <c r="N159" s="222"/>
      <c r="O159" s="222"/>
      <c r="P159" s="222"/>
      <c r="Q159" s="222"/>
      <c r="R159" s="222"/>
      <c r="S159" s="222"/>
      <c r="T159" s="222"/>
      <c r="U159" s="222"/>
      <c r="V159" s="222"/>
      <c r="W159" s="222"/>
      <c r="X159" s="222"/>
      <c r="Y159" s="222"/>
      <c r="Z159" s="222"/>
      <c r="AA159" s="222"/>
    </row>
    <row r="160" spans="1:27" ht="12.75" customHeight="1" x14ac:dyDescent="0.2">
      <c r="A160" s="221"/>
      <c r="B160" s="222"/>
      <c r="C160" s="222"/>
      <c r="D160" s="222"/>
      <c r="E160" s="222"/>
      <c r="F160" s="222"/>
      <c r="G160" s="222"/>
      <c r="H160" s="222"/>
      <c r="I160" s="222"/>
      <c r="J160" s="222"/>
      <c r="K160" s="221"/>
      <c r="L160" s="222"/>
      <c r="M160" s="222"/>
      <c r="N160" s="222"/>
      <c r="O160" s="222"/>
      <c r="P160" s="222"/>
      <c r="Q160" s="222"/>
      <c r="R160" s="222"/>
      <c r="S160" s="222"/>
      <c r="T160" s="222"/>
      <c r="U160" s="222"/>
      <c r="V160" s="222"/>
      <c r="W160" s="222"/>
      <c r="X160" s="222"/>
      <c r="Y160" s="222"/>
      <c r="Z160" s="222"/>
      <c r="AA160" s="222"/>
    </row>
    <row r="161" spans="1:27" ht="12.75" customHeight="1" x14ac:dyDescent="0.2">
      <c r="A161" s="221"/>
      <c r="B161" s="222"/>
      <c r="C161" s="222"/>
      <c r="D161" s="222"/>
      <c r="E161" s="222"/>
      <c r="F161" s="222"/>
      <c r="G161" s="222"/>
      <c r="H161" s="222"/>
      <c r="I161" s="222"/>
      <c r="J161" s="222"/>
      <c r="K161" s="221"/>
      <c r="L161" s="222"/>
      <c r="M161" s="222"/>
      <c r="N161" s="222"/>
      <c r="O161" s="222"/>
      <c r="P161" s="222"/>
      <c r="Q161" s="222"/>
      <c r="R161" s="222"/>
      <c r="S161" s="222"/>
      <c r="T161" s="222"/>
      <c r="U161" s="222"/>
      <c r="V161" s="222"/>
      <c r="W161" s="222"/>
      <c r="X161" s="222"/>
      <c r="Y161" s="222"/>
      <c r="Z161" s="222"/>
      <c r="AA161" s="222"/>
    </row>
    <row r="162" spans="1:27" ht="12.75" customHeight="1" x14ac:dyDescent="0.2">
      <c r="A162" s="221"/>
      <c r="B162" s="222"/>
      <c r="C162" s="222"/>
      <c r="D162" s="222"/>
      <c r="E162" s="222"/>
      <c r="F162" s="222"/>
      <c r="G162" s="222"/>
      <c r="H162" s="222"/>
      <c r="I162" s="222"/>
      <c r="J162" s="222"/>
      <c r="K162" s="221"/>
      <c r="L162" s="222"/>
      <c r="M162" s="222"/>
      <c r="N162" s="222"/>
      <c r="O162" s="222"/>
      <c r="P162" s="222"/>
      <c r="Q162" s="222"/>
      <c r="R162" s="222"/>
      <c r="S162" s="222"/>
      <c r="T162" s="222"/>
      <c r="U162" s="222"/>
      <c r="V162" s="222"/>
      <c r="W162" s="222"/>
      <c r="X162" s="222"/>
      <c r="Y162" s="222"/>
      <c r="Z162" s="222"/>
      <c r="AA162" s="222"/>
    </row>
    <row r="163" spans="1:27" ht="12.75" customHeight="1" x14ac:dyDescent="0.2">
      <c r="A163" s="221"/>
      <c r="B163" s="222"/>
      <c r="C163" s="222"/>
      <c r="D163" s="222"/>
      <c r="E163" s="222"/>
      <c r="F163" s="222"/>
      <c r="G163" s="222"/>
      <c r="H163" s="222"/>
      <c r="I163" s="222"/>
      <c r="J163" s="222"/>
      <c r="K163" s="221"/>
      <c r="L163" s="222"/>
      <c r="M163" s="222"/>
      <c r="N163" s="222"/>
      <c r="O163" s="222"/>
      <c r="P163" s="222"/>
      <c r="Q163" s="222"/>
      <c r="R163" s="222"/>
      <c r="S163" s="222"/>
      <c r="T163" s="222"/>
      <c r="U163" s="222"/>
      <c r="V163" s="222"/>
      <c r="W163" s="222"/>
      <c r="X163" s="222"/>
      <c r="Y163" s="222"/>
      <c r="Z163" s="222"/>
      <c r="AA163" s="222"/>
    </row>
    <row r="164" spans="1:27" ht="12.75" customHeight="1" x14ac:dyDescent="0.2">
      <c r="A164" s="221"/>
      <c r="B164" s="222"/>
      <c r="C164" s="222"/>
      <c r="D164" s="222"/>
      <c r="E164" s="222"/>
      <c r="F164" s="222"/>
      <c r="G164" s="222"/>
      <c r="H164" s="222"/>
      <c r="I164" s="222"/>
      <c r="J164" s="222"/>
      <c r="K164" s="221"/>
      <c r="L164" s="222"/>
      <c r="M164" s="222"/>
      <c r="N164" s="222"/>
      <c r="O164" s="222"/>
      <c r="P164" s="222"/>
      <c r="Q164" s="222"/>
      <c r="R164" s="222"/>
      <c r="S164" s="222"/>
      <c r="T164" s="222"/>
      <c r="U164" s="222"/>
      <c r="V164" s="222"/>
      <c r="W164" s="222"/>
      <c r="X164" s="222"/>
      <c r="Y164" s="222"/>
      <c r="Z164" s="222"/>
      <c r="AA164" s="222"/>
    </row>
    <row r="165" spans="1:27" ht="12.75" customHeight="1" x14ac:dyDescent="0.2">
      <c r="A165" s="221"/>
      <c r="B165" s="222"/>
      <c r="C165" s="222"/>
      <c r="D165" s="222"/>
      <c r="E165" s="222"/>
      <c r="F165" s="222"/>
      <c r="G165" s="222"/>
      <c r="H165" s="222"/>
      <c r="I165" s="222"/>
      <c r="J165" s="222"/>
      <c r="K165" s="221"/>
      <c r="L165" s="222"/>
      <c r="M165" s="222"/>
      <c r="N165" s="222"/>
      <c r="O165" s="222"/>
      <c r="P165" s="222"/>
      <c r="Q165" s="222"/>
      <c r="R165" s="222"/>
      <c r="S165" s="222"/>
      <c r="T165" s="222"/>
      <c r="U165" s="222"/>
      <c r="V165" s="222"/>
      <c r="W165" s="222"/>
      <c r="X165" s="222"/>
      <c r="Y165" s="222"/>
      <c r="Z165" s="222"/>
      <c r="AA165" s="222"/>
    </row>
    <row r="166" spans="1:27" ht="12.75" customHeight="1" x14ac:dyDescent="0.2">
      <c r="A166" s="221"/>
      <c r="B166" s="222"/>
      <c r="C166" s="222"/>
      <c r="D166" s="222"/>
      <c r="E166" s="222"/>
      <c r="F166" s="222"/>
      <c r="G166" s="222"/>
      <c r="H166" s="222"/>
      <c r="I166" s="222"/>
      <c r="J166" s="222"/>
      <c r="K166" s="221"/>
      <c r="L166" s="222"/>
      <c r="M166" s="222"/>
      <c r="N166" s="222"/>
      <c r="O166" s="222"/>
      <c r="P166" s="222"/>
      <c r="Q166" s="222"/>
      <c r="R166" s="222"/>
      <c r="S166" s="222"/>
      <c r="T166" s="222"/>
      <c r="U166" s="222"/>
      <c r="V166" s="222"/>
      <c r="W166" s="222"/>
      <c r="X166" s="222"/>
      <c r="Y166" s="222"/>
      <c r="Z166" s="222"/>
      <c r="AA166" s="222"/>
    </row>
    <row r="167" spans="1:27" ht="12.75" customHeight="1" x14ac:dyDescent="0.2">
      <c r="A167" s="221"/>
      <c r="B167" s="222"/>
      <c r="C167" s="222"/>
      <c r="D167" s="222"/>
      <c r="E167" s="222"/>
      <c r="F167" s="222"/>
      <c r="G167" s="222"/>
      <c r="H167" s="222"/>
      <c r="I167" s="222"/>
      <c r="J167" s="222"/>
      <c r="K167" s="221"/>
      <c r="L167" s="222"/>
      <c r="M167" s="222"/>
      <c r="N167" s="222"/>
      <c r="O167" s="222"/>
      <c r="P167" s="222"/>
      <c r="Q167" s="222"/>
      <c r="R167" s="222"/>
      <c r="S167" s="222"/>
      <c r="T167" s="222"/>
      <c r="U167" s="222"/>
      <c r="V167" s="222"/>
      <c r="W167" s="222"/>
      <c r="X167" s="222"/>
      <c r="Y167" s="222"/>
      <c r="Z167" s="222"/>
      <c r="AA167" s="222"/>
    </row>
    <row r="168" spans="1:27" ht="12.75" customHeight="1" x14ac:dyDescent="0.2">
      <c r="A168" s="221"/>
      <c r="B168" s="222"/>
      <c r="C168" s="222"/>
      <c r="D168" s="222"/>
      <c r="E168" s="222"/>
      <c r="F168" s="222"/>
      <c r="G168" s="222"/>
      <c r="H168" s="222"/>
      <c r="I168" s="222"/>
      <c r="J168" s="222"/>
      <c r="K168" s="221"/>
      <c r="L168" s="222"/>
      <c r="M168" s="222"/>
      <c r="N168" s="222"/>
      <c r="O168" s="222"/>
      <c r="P168" s="222"/>
      <c r="Q168" s="222"/>
      <c r="R168" s="222"/>
      <c r="S168" s="222"/>
      <c r="T168" s="222"/>
      <c r="U168" s="222"/>
      <c r="V168" s="222"/>
      <c r="W168" s="222"/>
      <c r="X168" s="222"/>
      <c r="Y168" s="222"/>
      <c r="Z168" s="222"/>
      <c r="AA168" s="222"/>
    </row>
    <row r="169" spans="1:27" ht="12.75" customHeight="1" x14ac:dyDescent="0.2">
      <c r="A169" s="221"/>
      <c r="B169" s="222"/>
      <c r="C169" s="222"/>
      <c r="D169" s="222"/>
      <c r="E169" s="222"/>
      <c r="F169" s="222"/>
      <c r="G169" s="222"/>
      <c r="H169" s="222"/>
      <c r="I169" s="222"/>
      <c r="J169" s="222"/>
      <c r="K169" s="221"/>
      <c r="L169" s="222"/>
      <c r="M169" s="222"/>
      <c r="N169" s="222"/>
      <c r="O169" s="222"/>
      <c r="P169" s="222"/>
      <c r="Q169" s="222"/>
      <c r="R169" s="222"/>
      <c r="S169" s="222"/>
      <c r="T169" s="222"/>
      <c r="U169" s="222"/>
      <c r="V169" s="222"/>
      <c r="W169" s="222"/>
      <c r="X169" s="222"/>
      <c r="Y169" s="222"/>
      <c r="Z169" s="222"/>
      <c r="AA169" s="222"/>
    </row>
    <row r="170" spans="1:27" ht="12.75" customHeight="1" x14ac:dyDescent="0.2">
      <c r="A170" s="221"/>
      <c r="B170" s="222"/>
      <c r="C170" s="222"/>
      <c r="D170" s="222"/>
      <c r="E170" s="222"/>
      <c r="F170" s="222"/>
      <c r="G170" s="222"/>
      <c r="H170" s="222"/>
      <c r="I170" s="222"/>
      <c r="J170" s="222"/>
      <c r="K170" s="221"/>
      <c r="L170" s="222"/>
      <c r="M170" s="222"/>
      <c r="N170" s="222"/>
      <c r="O170" s="222"/>
      <c r="P170" s="222"/>
      <c r="Q170" s="222"/>
      <c r="R170" s="222"/>
      <c r="S170" s="222"/>
      <c r="T170" s="222"/>
      <c r="U170" s="222"/>
      <c r="V170" s="222"/>
      <c r="W170" s="222"/>
      <c r="X170" s="222"/>
      <c r="Y170" s="222"/>
      <c r="Z170" s="222"/>
      <c r="AA170" s="222"/>
    </row>
    <row r="171" spans="1:27" ht="12.75" customHeight="1" x14ac:dyDescent="0.2">
      <c r="A171" s="221"/>
      <c r="B171" s="222"/>
      <c r="C171" s="222"/>
      <c r="D171" s="222"/>
      <c r="E171" s="222"/>
      <c r="F171" s="222"/>
      <c r="G171" s="222"/>
      <c r="H171" s="222"/>
      <c r="I171" s="222"/>
      <c r="J171" s="222"/>
      <c r="K171" s="221"/>
      <c r="L171" s="222"/>
      <c r="M171" s="222"/>
      <c r="N171" s="222"/>
      <c r="O171" s="222"/>
      <c r="P171" s="222"/>
      <c r="Q171" s="222"/>
      <c r="R171" s="222"/>
      <c r="S171" s="222"/>
      <c r="T171" s="222"/>
      <c r="U171" s="222"/>
      <c r="V171" s="222"/>
      <c r="W171" s="222"/>
      <c r="X171" s="222"/>
      <c r="Y171" s="222"/>
      <c r="Z171" s="222"/>
      <c r="AA171" s="222"/>
    </row>
    <row r="172" spans="1:27" ht="12.75" customHeight="1" x14ac:dyDescent="0.2">
      <c r="A172" s="221"/>
      <c r="B172" s="222"/>
      <c r="C172" s="222"/>
      <c r="D172" s="222"/>
      <c r="E172" s="222"/>
      <c r="F172" s="222"/>
      <c r="G172" s="222"/>
      <c r="H172" s="222"/>
      <c r="I172" s="222"/>
      <c r="J172" s="222"/>
      <c r="K172" s="221"/>
      <c r="L172" s="222"/>
      <c r="M172" s="222"/>
      <c r="N172" s="222"/>
      <c r="O172" s="222"/>
      <c r="P172" s="222"/>
      <c r="Q172" s="222"/>
      <c r="R172" s="222"/>
      <c r="S172" s="222"/>
      <c r="T172" s="222"/>
      <c r="U172" s="222"/>
      <c r="V172" s="222"/>
      <c r="W172" s="222"/>
      <c r="X172" s="222"/>
      <c r="Y172" s="222"/>
      <c r="Z172" s="222"/>
      <c r="AA172" s="222"/>
    </row>
    <row r="173" spans="1:27" ht="12.75" customHeight="1" x14ac:dyDescent="0.2">
      <c r="A173" s="221"/>
      <c r="B173" s="222"/>
      <c r="C173" s="222"/>
      <c r="D173" s="222"/>
      <c r="E173" s="222"/>
      <c r="F173" s="222"/>
      <c r="G173" s="222"/>
      <c r="H173" s="222"/>
      <c r="I173" s="222"/>
      <c r="J173" s="222"/>
      <c r="K173" s="221"/>
      <c r="L173" s="222"/>
      <c r="M173" s="222"/>
      <c r="N173" s="222"/>
      <c r="O173" s="222"/>
      <c r="P173" s="222"/>
      <c r="Q173" s="222"/>
      <c r="R173" s="222"/>
      <c r="S173" s="222"/>
      <c r="T173" s="222"/>
      <c r="U173" s="222"/>
      <c r="V173" s="222"/>
      <c r="W173" s="222"/>
      <c r="X173" s="222"/>
      <c r="Y173" s="222"/>
      <c r="Z173" s="222"/>
      <c r="AA173" s="222"/>
    </row>
    <row r="174" spans="1:27" ht="12.75" customHeight="1" x14ac:dyDescent="0.2">
      <c r="A174" s="221"/>
      <c r="B174" s="222"/>
      <c r="C174" s="222"/>
      <c r="D174" s="222"/>
      <c r="E174" s="222"/>
      <c r="F174" s="222"/>
      <c r="G174" s="222"/>
      <c r="H174" s="222"/>
      <c r="I174" s="222"/>
      <c r="J174" s="222"/>
      <c r="K174" s="221"/>
      <c r="L174" s="222"/>
      <c r="M174" s="222"/>
      <c r="N174" s="222"/>
      <c r="O174" s="222"/>
      <c r="P174" s="222"/>
      <c r="Q174" s="222"/>
      <c r="R174" s="222"/>
      <c r="S174" s="222"/>
      <c r="T174" s="222"/>
      <c r="U174" s="222"/>
      <c r="V174" s="222"/>
      <c r="W174" s="222"/>
      <c r="X174" s="222"/>
      <c r="Y174" s="222"/>
      <c r="Z174" s="222"/>
      <c r="AA174" s="222"/>
    </row>
    <row r="175" spans="1:27" ht="12.75" customHeight="1" x14ac:dyDescent="0.2">
      <c r="A175" s="221"/>
      <c r="B175" s="222"/>
      <c r="C175" s="222"/>
      <c r="D175" s="222"/>
      <c r="E175" s="222"/>
      <c r="F175" s="222"/>
      <c r="G175" s="222"/>
      <c r="H175" s="222"/>
      <c r="I175" s="222"/>
      <c r="J175" s="222"/>
      <c r="K175" s="221"/>
      <c r="L175" s="222"/>
      <c r="M175" s="222"/>
      <c r="N175" s="222"/>
      <c r="O175" s="222"/>
      <c r="P175" s="222"/>
      <c r="Q175" s="222"/>
      <c r="R175" s="222"/>
      <c r="S175" s="222"/>
      <c r="T175" s="222"/>
      <c r="U175" s="222"/>
      <c r="V175" s="222"/>
      <c r="W175" s="222"/>
      <c r="X175" s="222"/>
      <c r="Y175" s="222"/>
      <c r="Z175" s="222"/>
      <c r="AA175" s="222"/>
    </row>
    <row r="176" spans="1:27" ht="12.75" customHeight="1" x14ac:dyDescent="0.2">
      <c r="A176" s="221"/>
      <c r="B176" s="222"/>
      <c r="C176" s="222"/>
      <c r="D176" s="222"/>
      <c r="E176" s="222"/>
      <c r="F176" s="222"/>
      <c r="G176" s="222"/>
      <c r="H176" s="222"/>
      <c r="I176" s="222"/>
      <c r="J176" s="222"/>
      <c r="K176" s="221"/>
      <c r="L176" s="222"/>
      <c r="M176" s="222"/>
      <c r="N176" s="222"/>
      <c r="O176" s="222"/>
      <c r="P176" s="222"/>
      <c r="Q176" s="222"/>
      <c r="R176" s="222"/>
      <c r="S176" s="222"/>
      <c r="T176" s="222"/>
      <c r="U176" s="222"/>
      <c r="V176" s="222"/>
      <c r="W176" s="222"/>
      <c r="X176" s="222"/>
      <c r="Y176" s="222"/>
      <c r="Z176" s="222"/>
      <c r="AA176" s="222"/>
    </row>
    <row r="177" spans="1:27" ht="12.75" customHeight="1" x14ac:dyDescent="0.2">
      <c r="A177" s="221"/>
      <c r="B177" s="222"/>
      <c r="C177" s="222"/>
      <c r="D177" s="222"/>
      <c r="E177" s="222"/>
      <c r="F177" s="222"/>
      <c r="G177" s="222"/>
      <c r="H177" s="222"/>
      <c r="I177" s="222"/>
      <c r="J177" s="222"/>
      <c r="K177" s="221"/>
      <c r="L177" s="222"/>
      <c r="M177" s="222"/>
      <c r="N177" s="222"/>
      <c r="O177" s="222"/>
      <c r="P177" s="222"/>
      <c r="Q177" s="222"/>
      <c r="R177" s="222"/>
      <c r="S177" s="222"/>
      <c r="T177" s="222"/>
      <c r="U177" s="222"/>
      <c r="V177" s="222"/>
      <c r="W177" s="222"/>
      <c r="X177" s="222"/>
      <c r="Y177" s="222"/>
      <c r="Z177" s="222"/>
      <c r="AA177" s="222"/>
    </row>
    <row r="178" spans="1:27" ht="12.75" customHeight="1" x14ac:dyDescent="0.2">
      <c r="A178" s="221"/>
      <c r="B178" s="222"/>
      <c r="C178" s="222"/>
      <c r="D178" s="222"/>
      <c r="E178" s="222"/>
      <c r="F178" s="222"/>
      <c r="G178" s="222"/>
      <c r="H178" s="222"/>
      <c r="I178" s="222"/>
      <c r="J178" s="222"/>
      <c r="K178" s="221"/>
      <c r="L178" s="222"/>
      <c r="M178" s="222"/>
      <c r="N178" s="222"/>
      <c r="O178" s="222"/>
      <c r="P178" s="222"/>
      <c r="Q178" s="222"/>
      <c r="R178" s="222"/>
      <c r="S178" s="222"/>
      <c r="T178" s="222"/>
      <c r="U178" s="222"/>
      <c r="V178" s="222"/>
      <c r="W178" s="222"/>
      <c r="X178" s="222"/>
      <c r="Y178" s="222"/>
      <c r="Z178" s="222"/>
      <c r="AA178" s="222"/>
    </row>
    <row r="179" spans="1:27" ht="12.75" customHeight="1" x14ac:dyDescent="0.2">
      <c r="A179" s="221"/>
      <c r="B179" s="222"/>
      <c r="C179" s="222"/>
      <c r="D179" s="222"/>
      <c r="E179" s="222"/>
      <c r="F179" s="222"/>
      <c r="G179" s="222"/>
      <c r="H179" s="222"/>
      <c r="I179" s="222"/>
      <c r="J179" s="222"/>
      <c r="K179" s="221"/>
      <c r="L179" s="222"/>
      <c r="M179" s="222"/>
      <c r="N179" s="222"/>
      <c r="O179" s="222"/>
      <c r="P179" s="222"/>
      <c r="Q179" s="222"/>
      <c r="R179" s="222"/>
      <c r="S179" s="222"/>
      <c r="T179" s="222"/>
      <c r="U179" s="222"/>
      <c r="V179" s="222"/>
      <c r="W179" s="222"/>
      <c r="X179" s="222"/>
      <c r="Y179" s="222"/>
      <c r="Z179" s="222"/>
      <c r="AA179" s="222"/>
    </row>
    <row r="180" spans="1:27" ht="12.75" customHeight="1" x14ac:dyDescent="0.2">
      <c r="A180" s="221"/>
      <c r="B180" s="222"/>
      <c r="C180" s="222"/>
      <c r="D180" s="222"/>
      <c r="E180" s="222"/>
      <c r="F180" s="222"/>
      <c r="G180" s="222"/>
      <c r="H180" s="222"/>
      <c r="I180" s="222"/>
      <c r="J180" s="222"/>
      <c r="K180" s="221"/>
      <c r="L180" s="222"/>
      <c r="M180" s="222"/>
      <c r="N180" s="222"/>
      <c r="O180" s="222"/>
      <c r="P180" s="222"/>
      <c r="Q180" s="222"/>
      <c r="R180" s="222"/>
      <c r="S180" s="222"/>
      <c r="T180" s="222"/>
      <c r="U180" s="222"/>
      <c r="V180" s="222"/>
      <c r="W180" s="222"/>
      <c r="X180" s="222"/>
      <c r="Y180" s="222"/>
      <c r="Z180" s="222"/>
      <c r="AA180" s="222"/>
    </row>
    <row r="181" spans="1:27" ht="12.75" customHeight="1" x14ac:dyDescent="0.2">
      <c r="A181" s="221"/>
      <c r="B181" s="222"/>
      <c r="C181" s="222"/>
      <c r="D181" s="222"/>
      <c r="E181" s="222"/>
      <c r="F181" s="222"/>
      <c r="G181" s="222"/>
      <c r="H181" s="222"/>
      <c r="I181" s="222"/>
      <c r="J181" s="222"/>
      <c r="K181" s="221"/>
      <c r="L181" s="222"/>
      <c r="M181" s="222"/>
      <c r="N181" s="222"/>
      <c r="O181" s="222"/>
      <c r="P181" s="222"/>
      <c r="Q181" s="222"/>
      <c r="R181" s="222"/>
      <c r="S181" s="222"/>
      <c r="T181" s="222"/>
      <c r="U181" s="222"/>
      <c r="V181" s="222"/>
      <c r="W181" s="222"/>
      <c r="X181" s="222"/>
      <c r="Y181" s="222"/>
      <c r="Z181" s="222"/>
      <c r="AA181" s="222"/>
    </row>
    <row r="182" spans="1:27" ht="12.75" customHeight="1" x14ac:dyDescent="0.2">
      <c r="A182" s="221"/>
      <c r="B182" s="222"/>
      <c r="C182" s="222"/>
      <c r="D182" s="222"/>
      <c r="E182" s="222"/>
      <c r="F182" s="222"/>
      <c r="G182" s="222"/>
      <c r="H182" s="222"/>
      <c r="I182" s="222"/>
      <c r="J182" s="222"/>
      <c r="K182" s="221"/>
      <c r="L182" s="222"/>
      <c r="M182" s="222"/>
      <c r="N182" s="222"/>
      <c r="O182" s="222"/>
      <c r="P182" s="222"/>
      <c r="Q182" s="222"/>
      <c r="R182" s="222"/>
      <c r="S182" s="222"/>
      <c r="T182" s="222"/>
      <c r="U182" s="222"/>
      <c r="V182" s="222"/>
      <c r="W182" s="222"/>
      <c r="X182" s="222"/>
      <c r="Y182" s="222"/>
      <c r="Z182" s="222"/>
      <c r="AA182" s="222"/>
    </row>
    <row r="183" spans="1:27" ht="12.75" customHeight="1" x14ac:dyDescent="0.2">
      <c r="A183" s="221"/>
      <c r="B183" s="222"/>
      <c r="C183" s="222"/>
      <c r="D183" s="222"/>
      <c r="E183" s="222"/>
      <c r="F183" s="222"/>
      <c r="G183" s="222"/>
      <c r="H183" s="222"/>
      <c r="I183" s="222"/>
      <c r="J183" s="222"/>
      <c r="K183" s="221"/>
      <c r="L183" s="222"/>
      <c r="M183" s="222"/>
      <c r="N183" s="222"/>
      <c r="O183" s="222"/>
      <c r="P183" s="222"/>
      <c r="Q183" s="222"/>
      <c r="R183" s="222"/>
      <c r="S183" s="222"/>
      <c r="T183" s="222"/>
      <c r="U183" s="222"/>
      <c r="V183" s="222"/>
      <c r="W183" s="222"/>
      <c r="X183" s="222"/>
      <c r="Y183" s="222"/>
      <c r="Z183" s="222"/>
      <c r="AA183" s="222"/>
    </row>
    <row r="184" spans="1:27" ht="12.75" customHeight="1" x14ac:dyDescent="0.2">
      <c r="A184" s="221"/>
      <c r="B184" s="222"/>
      <c r="C184" s="222"/>
      <c r="D184" s="222"/>
      <c r="E184" s="222"/>
      <c r="F184" s="222"/>
      <c r="G184" s="222"/>
      <c r="H184" s="222"/>
      <c r="I184" s="222"/>
      <c r="J184" s="222"/>
      <c r="K184" s="221"/>
      <c r="L184" s="222"/>
      <c r="M184" s="222"/>
      <c r="N184" s="222"/>
      <c r="O184" s="222"/>
      <c r="P184" s="222"/>
      <c r="Q184" s="222"/>
      <c r="R184" s="222"/>
      <c r="S184" s="222"/>
      <c r="T184" s="222"/>
      <c r="U184" s="222"/>
      <c r="V184" s="222"/>
      <c r="W184" s="222"/>
      <c r="X184" s="222"/>
      <c r="Y184" s="222"/>
      <c r="Z184" s="222"/>
      <c r="AA184" s="222"/>
    </row>
    <row r="185" spans="1:27" ht="12.75" customHeight="1" x14ac:dyDescent="0.2">
      <c r="A185" s="221"/>
      <c r="B185" s="222"/>
      <c r="C185" s="222"/>
      <c r="D185" s="222"/>
      <c r="E185" s="222"/>
      <c r="F185" s="222"/>
      <c r="G185" s="222"/>
      <c r="H185" s="222"/>
      <c r="I185" s="222"/>
      <c r="J185" s="222"/>
      <c r="K185" s="221"/>
      <c r="L185" s="222"/>
      <c r="M185" s="222"/>
      <c r="N185" s="222"/>
      <c r="O185" s="222"/>
      <c r="P185" s="222"/>
      <c r="Q185" s="222"/>
      <c r="R185" s="222"/>
      <c r="S185" s="222"/>
      <c r="T185" s="222"/>
      <c r="U185" s="222"/>
      <c r="V185" s="222"/>
      <c r="W185" s="222"/>
      <c r="X185" s="222"/>
      <c r="Y185" s="222"/>
      <c r="Z185" s="222"/>
      <c r="AA185" s="222"/>
    </row>
    <row r="186" spans="1:27" ht="12.75" customHeight="1" x14ac:dyDescent="0.2">
      <c r="A186" s="221"/>
      <c r="B186" s="222"/>
      <c r="C186" s="222"/>
      <c r="D186" s="222"/>
      <c r="E186" s="222"/>
      <c r="F186" s="222"/>
      <c r="G186" s="222"/>
      <c r="H186" s="222"/>
      <c r="I186" s="222"/>
      <c r="J186" s="222"/>
      <c r="K186" s="221"/>
      <c r="L186" s="222"/>
      <c r="M186" s="222"/>
      <c r="N186" s="222"/>
      <c r="O186" s="222"/>
      <c r="P186" s="222"/>
      <c r="Q186" s="222"/>
      <c r="R186" s="222"/>
      <c r="S186" s="222"/>
      <c r="T186" s="222"/>
      <c r="U186" s="222"/>
      <c r="V186" s="222"/>
      <c r="W186" s="222"/>
      <c r="X186" s="222"/>
      <c r="Y186" s="222"/>
      <c r="Z186" s="222"/>
      <c r="AA186" s="222"/>
    </row>
    <row r="187" spans="1:27" ht="12.75" customHeight="1" x14ac:dyDescent="0.2">
      <c r="A187" s="221"/>
      <c r="B187" s="222"/>
      <c r="C187" s="222"/>
      <c r="D187" s="222"/>
      <c r="E187" s="222"/>
      <c r="F187" s="222"/>
      <c r="G187" s="222"/>
      <c r="H187" s="222"/>
      <c r="I187" s="222"/>
      <c r="J187" s="222"/>
      <c r="K187" s="221"/>
      <c r="L187" s="222"/>
      <c r="M187" s="222"/>
      <c r="N187" s="222"/>
      <c r="O187" s="222"/>
      <c r="P187" s="222"/>
      <c r="Q187" s="222"/>
      <c r="R187" s="222"/>
      <c r="S187" s="222"/>
      <c r="T187" s="222"/>
      <c r="U187" s="222"/>
      <c r="V187" s="222"/>
      <c r="W187" s="222"/>
      <c r="X187" s="222"/>
      <c r="Y187" s="222"/>
      <c r="Z187" s="222"/>
      <c r="AA187" s="222"/>
    </row>
    <row r="188" spans="1:27" ht="12.75" customHeight="1" x14ac:dyDescent="0.2">
      <c r="A188" s="221"/>
      <c r="B188" s="222"/>
      <c r="C188" s="222"/>
      <c r="D188" s="222"/>
      <c r="E188" s="222"/>
      <c r="F188" s="222"/>
      <c r="G188" s="222"/>
      <c r="H188" s="222"/>
      <c r="I188" s="222"/>
      <c r="J188" s="222"/>
      <c r="K188" s="221"/>
      <c r="L188" s="222"/>
      <c r="M188" s="222"/>
      <c r="N188" s="222"/>
      <c r="O188" s="222"/>
      <c r="P188" s="222"/>
      <c r="Q188" s="222"/>
      <c r="R188" s="222"/>
      <c r="S188" s="222"/>
      <c r="T188" s="222"/>
      <c r="U188" s="222"/>
      <c r="V188" s="222"/>
      <c r="W188" s="222"/>
      <c r="X188" s="222"/>
      <c r="Y188" s="222"/>
      <c r="Z188" s="222"/>
      <c r="AA188" s="222"/>
    </row>
    <row r="189" spans="1:27" ht="12.75" customHeight="1" x14ac:dyDescent="0.2">
      <c r="A189" s="221"/>
      <c r="B189" s="222"/>
      <c r="C189" s="222"/>
      <c r="D189" s="222"/>
      <c r="E189" s="222"/>
      <c r="F189" s="222"/>
      <c r="G189" s="222"/>
      <c r="H189" s="222"/>
      <c r="I189" s="222"/>
      <c r="J189" s="222"/>
      <c r="K189" s="221"/>
      <c r="L189" s="222"/>
      <c r="M189" s="222"/>
      <c r="N189" s="222"/>
      <c r="O189" s="222"/>
      <c r="P189" s="222"/>
      <c r="Q189" s="222"/>
      <c r="R189" s="222"/>
      <c r="S189" s="222"/>
      <c r="T189" s="222"/>
      <c r="U189" s="222"/>
      <c r="V189" s="222"/>
      <c r="W189" s="222"/>
      <c r="X189" s="222"/>
      <c r="Y189" s="222"/>
      <c r="Z189" s="222"/>
      <c r="AA189" s="222"/>
    </row>
    <row r="190" spans="1:27" ht="12.75" customHeight="1" x14ac:dyDescent="0.2">
      <c r="A190" s="221"/>
      <c r="B190" s="222"/>
      <c r="C190" s="222"/>
      <c r="D190" s="222"/>
      <c r="E190" s="222"/>
      <c r="F190" s="222"/>
      <c r="G190" s="222"/>
      <c r="H190" s="222"/>
      <c r="I190" s="222"/>
      <c r="J190" s="222"/>
      <c r="K190" s="221"/>
      <c r="L190" s="222"/>
      <c r="M190" s="222"/>
      <c r="N190" s="222"/>
      <c r="O190" s="222"/>
      <c r="P190" s="222"/>
      <c r="Q190" s="222"/>
      <c r="R190" s="222"/>
      <c r="S190" s="222"/>
      <c r="T190" s="222"/>
      <c r="U190" s="222"/>
      <c r="V190" s="222"/>
      <c r="W190" s="222"/>
      <c r="X190" s="222"/>
      <c r="Y190" s="222"/>
      <c r="Z190" s="222"/>
      <c r="AA190" s="222"/>
    </row>
    <row r="191" spans="1:27" ht="12.75" customHeight="1" x14ac:dyDescent="0.2">
      <c r="A191" s="221"/>
      <c r="B191" s="222"/>
      <c r="C191" s="222"/>
      <c r="D191" s="222"/>
      <c r="E191" s="222"/>
      <c r="F191" s="222"/>
      <c r="G191" s="222"/>
      <c r="H191" s="222"/>
      <c r="I191" s="222"/>
      <c r="J191" s="222"/>
      <c r="K191" s="221"/>
      <c r="L191" s="222"/>
      <c r="M191" s="222"/>
      <c r="N191" s="222"/>
      <c r="O191" s="222"/>
      <c r="P191" s="222"/>
      <c r="Q191" s="222"/>
      <c r="R191" s="222"/>
      <c r="S191" s="222"/>
      <c r="T191" s="222"/>
      <c r="U191" s="222"/>
      <c r="V191" s="222"/>
      <c r="W191" s="222"/>
      <c r="X191" s="222"/>
      <c r="Y191" s="222"/>
      <c r="Z191" s="222"/>
      <c r="AA191" s="222"/>
    </row>
    <row r="192" spans="1:27" ht="12.75" customHeight="1" x14ac:dyDescent="0.2">
      <c r="A192" s="221"/>
      <c r="B192" s="222"/>
      <c r="C192" s="222"/>
      <c r="D192" s="222"/>
      <c r="E192" s="222"/>
      <c r="F192" s="222"/>
      <c r="G192" s="222"/>
      <c r="H192" s="222"/>
      <c r="I192" s="222"/>
      <c r="J192" s="222"/>
      <c r="K192" s="221"/>
      <c r="L192" s="222"/>
      <c r="M192" s="222"/>
      <c r="N192" s="222"/>
      <c r="O192" s="222"/>
      <c r="P192" s="222"/>
      <c r="Q192" s="222"/>
      <c r="R192" s="222"/>
      <c r="S192" s="222"/>
      <c r="T192" s="222"/>
      <c r="U192" s="222"/>
      <c r="V192" s="222"/>
      <c r="W192" s="222"/>
      <c r="X192" s="222"/>
      <c r="Y192" s="222"/>
      <c r="Z192" s="222"/>
      <c r="AA192" s="222"/>
    </row>
    <row r="193" spans="1:27" ht="12.75" customHeight="1" x14ac:dyDescent="0.2">
      <c r="A193" s="221"/>
      <c r="B193" s="222"/>
      <c r="C193" s="222"/>
      <c r="D193" s="222"/>
      <c r="E193" s="222"/>
      <c r="F193" s="222"/>
      <c r="G193" s="222"/>
      <c r="H193" s="222"/>
      <c r="I193" s="222"/>
      <c r="J193" s="222"/>
      <c r="K193" s="221"/>
      <c r="L193" s="222"/>
      <c r="M193" s="222"/>
      <c r="N193" s="222"/>
      <c r="O193" s="222"/>
      <c r="P193" s="222"/>
      <c r="Q193" s="222"/>
      <c r="R193" s="222"/>
      <c r="S193" s="222"/>
      <c r="T193" s="222"/>
      <c r="U193" s="222"/>
      <c r="V193" s="222"/>
      <c r="W193" s="222"/>
      <c r="X193" s="222"/>
      <c r="Y193" s="222"/>
      <c r="Z193" s="222"/>
      <c r="AA193" s="222"/>
    </row>
    <row r="194" spans="1:27" ht="12.75" customHeight="1" x14ac:dyDescent="0.2">
      <c r="A194" s="221"/>
      <c r="B194" s="222"/>
      <c r="C194" s="222"/>
      <c r="D194" s="222"/>
      <c r="E194" s="222"/>
      <c r="F194" s="222"/>
      <c r="G194" s="222"/>
      <c r="H194" s="222"/>
      <c r="I194" s="222"/>
      <c r="J194" s="222"/>
      <c r="K194" s="221"/>
      <c r="L194" s="222"/>
      <c r="M194" s="222"/>
      <c r="N194" s="222"/>
      <c r="O194" s="222"/>
      <c r="P194" s="222"/>
      <c r="Q194" s="222"/>
      <c r="R194" s="222"/>
      <c r="S194" s="222"/>
      <c r="T194" s="222"/>
      <c r="U194" s="222"/>
      <c r="V194" s="222"/>
      <c r="W194" s="222"/>
      <c r="X194" s="222"/>
      <c r="Y194" s="222"/>
      <c r="Z194" s="222"/>
      <c r="AA194" s="222"/>
    </row>
    <row r="195" spans="1:27" ht="12.75" customHeight="1" x14ac:dyDescent="0.2">
      <c r="A195" s="221"/>
      <c r="B195" s="222"/>
      <c r="C195" s="222"/>
      <c r="D195" s="222"/>
      <c r="E195" s="222"/>
      <c r="F195" s="222"/>
      <c r="G195" s="222"/>
      <c r="H195" s="222"/>
      <c r="I195" s="222"/>
      <c r="J195" s="222"/>
      <c r="K195" s="221"/>
      <c r="L195" s="222"/>
      <c r="M195" s="222"/>
      <c r="N195" s="222"/>
      <c r="O195" s="222"/>
      <c r="P195" s="222"/>
      <c r="Q195" s="222"/>
      <c r="R195" s="222"/>
      <c r="S195" s="222"/>
      <c r="T195" s="222"/>
      <c r="U195" s="222"/>
      <c r="V195" s="222"/>
      <c r="W195" s="222"/>
      <c r="X195" s="222"/>
      <c r="Y195" s="222"/>
      <c r="Z195" s="222"/>
      <c r="AA195" s="222"/>
    </row>
    <row r="196" spans="1:27" ht="12.75" customHeight="1" x14ac:dyDescent="0.2">
      <c r="A196" s="221"/>
      <c r="B196" s="222"/>
      <c r="C196" s="222"/>
      <c r="D196" s="222"/>
      <c r="E196" s="222"/>
      <c r="F196" s="222"/>
      <c r="G196" s="222"/>
      <c r="H196" s="222"/>
      <c r="I196" s="222"/>
      <c r="J196" s="222"/>
      <c r="K196" s="221"/>
      <c r="L196" s="222"/>
      <c r="M196" s="222"/>
      <c r="N196" s="222"/>
      <c r="O196" s="222"/>
      <c r="P196" s="222"/>
      <c r="Q196" s="222"/>
      <c r="R196" s="222"/>
      <c r="S196" s="222"/>
      <c r="T196" s="222"/>
      <c r="U196" s="222"/>
      <c r="V196" s="222"/>
      <c r="W196" s="222"/>
      <c r="X196" s="222"/>
      <c r="Y196" s="222"/>
      <c r="Z196" s="222"/>
      <c r="AA196" s="222"/>
    </row>
    <row r="197" spans="1:27" ht="12.75" customHeight="1" x14ac:dyDescent="0.2">
      <c r="A197" s="221"/>
      <c r="B197" s="222"/>
      <c r="C197" s="222"/>
      <c r="D197" s="222"/>
      <c r="E197" s="222"/>
      <c r="F197" s="222"/>
      <c r="G197" s="222"/>
      <c r="H197" s="222"/>
      <c r="I197" s="222"/>
      <c r="J197" s="222"/>
      <c r="K197" s="221"/>
      <c r="L197" s="222"/>
      <c r="M197" s="222"/>
      <c r="N197" s="222"/>
      <c r="O197" s="222"/>
      <c r="P197" s="222"/>
      <c r="Q197" s="222"/>
      <c r="R197" s="222"/>
      <c r="S197" s="222"/>
      <c r="T197" s="222"/>
      <c r="U197" s="222"/>
      <c r="V197" s="222"/>
      <c r="W197" s="222"/>
      <c r="X197" s="222"/>
      <c r="Y197" s="222"/>
      <c r="Z197" s="222"/>
      <c r="AA197" s="222"/>
    </row>
    <row r="198" spans="1:27" ht="12.75" customHeight="1" x14ac:dyDescent="0.2">
      <c r="A198" s="221"/>
      <c r="B198" s="222"/>
      <c r="C198" s="222"/>
      <c r="D198" s="222"/>
      <c r="E198" s="222"/>
      <c r="F198" s="222"/>
      <c r="G198" s="222"/>
      <c r="H198" s="222"/>
      <c r="I198" s="222"/>
      <c r="J198" s="222"/>
      <c r="K198" s="221"/>
      <c r="L198" s="222"/>
      <c r="M198" s="222"/>
      <c r="N198" s="222"/>
      <c r="O198" s="222"/>
      <c r="P198" s="222"/>
      <c r="Q198" s="222"/>
      <c r="R198" s="222"/>
      <c r="S198" s="222"/>
      <c r="T198" s="222"/>
      <c r="U198" s="222"/>
      <c r="V198" s="222"/>
      <c r="W198" s="222"/>
      <c r="X198" s="222"/>
      <c r="Y198" s="222"/>
      <c r="Z198" s="222"/>
      <c r="AA198" s="222"/>
    </row>
    <row r="199" spans="1:27" ht="12.75" customHeight="1" x14ac:dyDescent="0.2">
      <c r="A199" s="221"/>
      <c r="B199" s="222"/>
      <c r="C199" s="222"/>
      <c r="D199" s="222"/>
      <c r="E199" s="222"/>
      <c r="F199" s="222"/>
      <c r="G199" s="222"/>
      <c r="H199" s="222"/>
      <c r="I199" s="222"/>
      <c r="J199" s="222"/>
      <c r="K199" s="221"/>
      <c r="L199" s="222"/>
      <c r="M199" s="222"/>
      <c r="N199" s="222"/>
      <c r="O199" s="222"/>
      <c r="P199" s="222"/>
      <c r="Q199" s="222"/>
      <c r="R199" s="222"/>
      <c r="S199" s="222"/>
      <c r="T199" s="222"/>
      <c r="U199" s="222"/>
      <c r="V199" s="222"/>
      <c r="W199" s="222"/>
      <c r="X199" s="222"/>
      <c r="Y199" s="222"/>
      <c r="Z199" s="222"/>
      <c r="AA199" s="222"/>
    </row>
    <row r="200" spans="1:27" ht="12.75" customHeight="1" x14ac:dyDescent="0.2">
      <c r="A200" s="221"/>
      <c r="B200" s="222"/>
      <c r="C200" s="222"/>
      <c r="D200" s="222"/>
      <c r="E200" s="222"/>
      <c r="F200" s="222"/>
      <c r="G200" s="222"/>
      <c r="H200" s="222"/>
      <c r="I200" s="222"/>
      <c r="J200" s="222"/>
      <c r="K200" s="221"/>
      <c r="L200" s="222"/>
      <c r="M200" s="222"/>
      <c r="N200" s="222"/>
      <c r="O200" s="222"/>
      <c r="P200" s="222"/>
      <c r="Q200" s="222"/>
      <c r="R200" s="222"/>
      <c r="S200" s="222"/>
      <c r="T200" s="222"/>
      <c r="U200" s="222"/>
      <c r="V200" s="222"/>
      <c r="W200" s="222"/>
      <c r="X200" s="222"/>
      <c r="Y200" s="222"/>
      <c r="Z200" s="222"/>
      <c r="AA200" s="222"/>
    </row>
    <row r="201" spans="1:27" ht="12.75" customHeight="1" x14ac:dyDescent="0.2">
      <c r="A201" s="221"/>
      <c r="B201" s="222"/>
      <c r="C201" s="222"/>
      <c r="D201" s="222"/>
      <c r="E201" s="222"/>
      <c r="F201" s="222"/>
      <c r="G201" s="222"/>
      <c r="H201" s="222"/>
      <c r="I201" s="222"/>
      <c r="J201" s="222"/>
      <c r="K201" s="221"/>
      <c r="L201" s="222"/>
      <c r="M201" s="222"/>
      <c r="N201" s="222"/>
      <c r="O201" s="222"/>
      <c r="P201" s="222"/>
      <c r="Q201" s="222"/>
      <c r="R201" s="222"/>
      <c r="S201" s="222"/>
      <c r="T201" s="222"/>
      <c r="U201" s="222"/>
      <c r="V201" s="222"/>
      <c r="W201" s="222"/>
      <c r="X201" s="222"/>
      <c r="Y201" s="222"/>
      <c r="Z201" s="222"/>
      <c r="AA201" s="222"/>
    </row>
    <row r="202" spans="1:27" ht="12.75" customHeight="1" x14ac:dyDescent="0.2">
      <c r="A202" s="221"/>
      <c r="B202" s="222"/>
      <c r="C202" s="222"/>
      <c r="D202" s="222"/>
      <c r="E202" s="222"/>
      <c r="F202" s="222"/>
      <c r="G202" s="222"/>
      <c r="H202" s="222"/>
      <c r="I202" s="222"/>
      <c r="J202" s="222"/>
      <c r="K202" s="221"/>
      <c r="L202" s="222"/>
      <c r="M202" s="222"/>
      <c r="N202" s="222"/>
      <c r="O202" s="222"/>
      <c r="P202" s="222"/>
      <c r="Q202" s="222"/>
      <c r="R202" s="222"/>
      <c r="S202" s="222"/>
      <c r="T202" s="222"/>
      <c r="U202" s="222"/>
      <c r="V202" s="222"/>
      <c r="W202" s="222"/>
      <c r="X202" s="222"/>
      <c r="Y202" s="222"/>
      <c r="Z202" s="222"/>
      <c r="AA202" s="222"/>
    </row>
    <row r="203" spans="1:27" ht="12.75" customHeight="1" x14ac:dyDescent="0.2">
      <c r="A203" s="221"/>
      <c r="B203" s="222"/>
      <c r="C203" s="222"/>
      <c r="D203" s="222"/>
      <c r="E203" s="222"/>
      <c r="F203" s="222"/>
      <c r="G203" s="222"/>
      <c r="H203" s="222"/>
      <c r="I203" s="222"/>
      <c r="J203" s="222"/>
      <c r="K203" s="221"/>
      <c r="L203" s="222"/>
      <c r="M203" s="222"/>
      <c r="N203" s="222"/>
      <c r="O203" s="222"/>
      <c r="P203" s="222"/>
      <c r="Q203" s="222"/>
      <c r="R203" s="222"/>
      <c r="S203" s="222"/>
      <c r="T203" s="222"/>
      <c r="U203" s="222"/>
      <c r="V203" s="222"/>
      <c r="W203" s="222"/>
      <c r="X203" s="222"/>
      <c r="Y203" s="222"/>
      <c r="Z203" s="222"/>
      <c r="AA203" s="222"/>
    </row>
    <row r="204" spans="1:27" ht="12.75" customHeight="1" x14ac:dyDescent="0.2">
      <c r="A204" s="221"/>
      <c r="B204" s="222"/>
      <c r="C204" s="222"/>
      <c r="D204" s="222"/>
      <c r="E204" s="222"/>
      <c r="F204" s="222"/>
      <c r="G204" s="222"/>
      <c r="H204" s="222"/>
      <c r="I204" s="222"/>
      <c r="J204" s="222"/>
      <c r="K204" s="221"/>
      <c r="L204" s="222"/>
      <c r="M204" s="222"/>
      <c r="N204" s="222"/>
      <c r="O204" s="222"/>
      <c r="P204" s="222"/>
      <c r="Q204" s="222"/>
      <c r="R204" s="222"/>
      <c r="S204" s="222"/>
      <c r="T204" s="222"/>
      <c r="U204" s="222"/>
      <c r="V204" s="222"/>
      <c r="W204" s="222"/>
      <c r="X204" s="222"/>
      <c r="Y204" s="222"/>
      <c r="Z204" s="222"/>
      <c r="AA204" s="222"/>
    </row>
    <row r="205" spans="1:27" ht="12.75" customHeight="1" x14ac:dyDescent="0.2">
      <c r="A205" s="221"/>
      <c r="B205" s="222"/>
      <c r="C205" s="222"/>
      <c r="D205" s="222"/>
      <c r="E205" s="222"/>
      <c r="F205" s="222"/>
      <c r="G205" s="222"/>
      <c r="H205" s="222"/>
      <c r="I205" s="222"/>
      <c r="J205" s="222"/>
      <c r="K205" s="221"/>
      <c r="L205" s="222"/>
      <c r="M205" s="222"/>
      <c r="N205" s="222"/>
      <c r="O205" s="222"/>
      <c r="P205" s="222"/>
      <c r="Q205" s="222"/>
      <c r="R205" s="222"/>
      <c r="S205" s="222"/>
      <c r="T205" s="222"/>
      <c r="U205" s="222"/>
      <c r="V205" s="222"/>
      <c r="W205" s="222"/>
      <c r="X205" s="222"/>
      <c r="Y205" s="222"/>
      <c r="Z205" s="222"/>
      <c r="AA205" s="222"/>
    </row>
    <row r="206" spans="1:27" ht="12.75" customHeight="1" x14ac:dyDescent="0.2">
      <c r="A206" s="221"/>
      <c r="B206" s="222"/>
      <c r="C206" s="222"/>
      <c r="D206" s="222"/>
      <c r="E206" s="222"/>
      <c r="F206" s="222"/>
      <c r="G206" s="222"/>
      <c r="H206" s="222"/>
      <c r="I206" s="222"/>
      <c r="J206" s="222"/>
      <c r="K206" s="221"/>
      <c r="L206" s="222"/>
      <c r="M206" s="222"/>
      <c r="N206" s="222"/>
      <c r="O206" s="222"/>
      <c r="P206" s="222"/>
      <c r="Q206" s="222"/>
      <c r="R206" s="222"/>
      <c r="S206" s="222"/>
      <c r="T206" s="222"/>
      <c r="U206" s="222"/>
      <c r="V206" s="222"/>
      <c r="W206" s="222"/>
      <c r="X206" s="222"/>
      <c r="Y206" s="222"/>
      <c r="Z206" s="222"/>
      <c r="AA206" s="222"/>
    </row>
    <row r="207" spans="1:27" ht="12.75" customHeight="1" x14ac:dyDescent="0.2">
      <c r="A207" s="221"/>
      <c r="B207" s="222"/>
      <c r="C207" s="222"/>
      <c r="D207" s="222"/>
      <c r="E207" s="222"/>
      <c r="F207" s="222"/>
      <c r="G207" s="222"/>
      <c r="H207" s="222"/>
      <c r="I207" s="222"/>
      <c r="J207" s="222"/>
      <c r="K207" s="221"/>
      <c r="L207" s="222"/>
      <c r="M207" s="222"/>
      <c r="N207" s="222"/>
      <c r="O207" s="222"/>
      <c r="P207" s="222"/>
      <c r="Q207" s="222"/>
      <c r="R207" s="222"/>
      <c r="S207" s="222"/>
      <c r="T207" s="222"/>
      <c r="U207" s="222"/>
      <c r="V207" s="222"/>
      <c r="W207" s="222"/>
      <c r="X207" s="222"/>
      <c r="Y207" s="222"/>
      <c r="Z207" s="222"/>
      <c r="AA207" s="222"/>
    </row>
    <row r="208" spans="1:27" ht="12.75" customHeight="1" x14ac:dyDescent="0.2">
      <c r="A208" s="221"/>
      <c r="B208" s="222"/>
      <c r="C208" s="222"/>
      <c r="D208" s="222"/>
      <c r="E208" s="222"/>
      <c r="F208" s="222"/>
      <c r="G208" s="222"/>
      <c r="H208" s="222"/>
      <c r="I208" s="222"/>
      <c r="J208" s="222"/>
      <c r="K208" s="221"/>
      <c r="L208" s="222"/>
      <c r="M208" s="222"/>
      <c r="N208" s="222"/>
      <c r="O208" s="222"/>
      <c r="P208" s="222"/>
      <c r="Q208" s="222"/>
      <c r="R208" s="222"/>
      <c r="S208" s="222"/>
      <c r="T208" s="222"/>
      <c r="U208" s="222"/>
      <c r="V208" s="222"/>
      <c r="W208" s="222"/>
      <c r="X208" s="222"/>
      <c r="Y208" s="222"/>
      <c r="Z208" s="222"/>
      <c r="AA208" s="222"/>
    </row>
    <row r="209" spans="1:27" ht="12.75" customHeight="1" x14ac:dyDescent="0.2">
      <c r="A209" s="221"/>
      <c r="B209" s="222"/>
      <c r="C209" s="222"/>
      <c r="D209" s="222"/>
      <c r="E209" s="222"/>
      <c r="F209" s="222"/>
      <c r="G209" s="222"/>
      <c r="H209" s="222"/>
      <c r="I209" s="222"/>
      <c r="J209" s="222"/>
      <c r="K209" s="221"/>
      <c r="L209" s="222"/>
      <c r="M209" s="222"/>
      <c r="N209" s="222"/>
      <c r="O209" s="222"/>
      <c r="P209" s="222"/>
      <c r="Q209" s="222"/>
      <c r="R209" s="222"/>
      <c r="S209" s="222"/>
      <c r="T209" s="222"/>
      <c r="U209" s="222"/>
      <c r="V209" s="222"/>
      <c r="W209" s="222"/>
      <c r="X209" s="222"/>
      <c r="Y209" s="222"/>
      <c r="Z209" s="222"/>
      <c r="AA209" s="222"/>
    </row>
    <row r="210" spans="1:27" ht="12.75" customHeight="1" x14ac:dyDescent="0.2">
      <c r="A210" s="221"/>
      <c r="B210" s="222"/>
      <c r="C210" s="222"/>
      <c r="D210" s="222"/>
      <c r="E210" s="222"/>
      <c r="F210" s="222"/>
      <c r="G210" s="222"/>
      <c r="H210" s="222"/>
      <c r="I210" s="222"/>
      <c r="J210" s="222"/>
      <c r="K210" s="221"/>
      <c r="L210" s="222"/>
      <c r="M210" s="222"/>
      <c r="N210" s="222"/>
      <c r="O210" s="222"/>
      <c r="P210" s="222"/>
      <c r="Q210" s="222"/>
      <c r="R210" s="222"/>
      <c r="S210" s="222"/>
      <c r="T210" s="222"/>
      <c r="U210" s="222"/>
      <c r="V210" s="222"/>
      <c r="W210" s="222"/>
      <c r="X210" s="222"/>
      <c r="Y210" s="222"/>
      <c r="Z210" s="222"/>
      <c r="AA210" s="222"/>
    </row>
    <row r="211" spans="1:27" ht="12.75" customHeight="1" x14ac:dyDescent="0.2">
      <c r="A211" s="221"/>
      <c r="B211" s="222"/>
      <c r="C211" s="222"/>
      <c r="D211" s="222"/>
      <c r="E211" s="222"/>
      <c r="F211" s="222"/>
      <c r="G211" s="222"/>
      <c r="H211" s="222"/>
      <c r="I211" s="222"/>
      <c r="J211" s="222"/>
      <c r="K211" s="221"/>
      <c r="L211" s="222"/>
      <c r="M211" s="222"/>
      <c r="N211" s="222"/>
      <c r="O211" s="222"/>
      <c r="P211" s="222"/>
      <c r="Q211" s="222"/>
      <c r="R211" s="222"/>
      <c r="S211" s="222"/>
      <c r="T211" s="222"/>
      <c r="U211" s="222"/>
      <c r="V211" s="222"/>
      <c r="W211" s="222"/>
      <c r="X211" s="222"/>
      <c r="Y211" s="222"/>
      <c r="Z211" s="222"/>
      <c r="AA211" s="222"/>
    </row>
    <row r="212" spans="1:27" ht="12.75" customHeight="1" x14ac:dyDescent="0.2">
      <c r="A212" s="221"/>
      <c r="B212" s="222"/>
      <c r="C212" s="222"/>
      <c r="D212" s="222"/>
      <c r="E212" s="222"/>
      <c r="F212" s="222"/>
      <c r="G212" s="222"/>
      <c r="H212" s="222"/>
      <c r="I212" s="222"/>
      <c r="J212" s="222"/>
      <c r="K212" s="221"/>
      <c r="L212" s="222"/>
      <c r="M212" s="222"/>
      <c r="N212" s="222"/>
      <c r="O212" s="222"/>
      <c r="P212" s="222"/>
      <c r="Q212" s="222"/>
      <c r="R212" s="222"/>
      <c r="S212" s="222"/>
      <c r="T212" s="222"/>
      <c r="U212" s="222"/>
      <c r="V212" s="222"/>
      <c r="W212" s="222"/>
      <c r="X212" s="222"/>
      <c r="Y212" s="222"/>
      <c r="Z212" s="222"/>
      <c r="AA212" s="222"/>
    </row>
    <row r="213" spans="1:27" ht="12.75" customHeight="1" x14ac:dyDescent="0.2">
      <c r="A213" s="221"/>
      <c r="B213" s="222"/>
      <c r="C213" s="222"/>
      <c r="D213" s="222"/>
      <c r="E213" s="222"/>
      <c r="F213" s="222"/>
      <c r="G213" s="222"/>
      <c r="H213" s="222"/>
      <c r="I213" s="222"/>
      <c r="J213" s="222"/>
      <c r="K213" s="221"/>
      <c r="L213" s="222"/>
      <c r="M213" s="222"/>
      <c r="N213" s="222"/>
      <c r="O213" s="222"/>
      <c r="P213" s="222"/>
      <c r="Q213" s="222"/>
      <c r="R213" s="222"/>
      <c r="S213" s="222"/>
      <c r="T213" s="222"/>
      <c r="U213" s="222"/>
      <c r="V213" s="222"/>
      <c r="W213" s="222"/>
      <c r="X213" s="222"/>
      <c r="Y213" s="222"/>
      <c r="Z213" s="222"/>
      <c r="AA213" s="222"/>
    </row>
    <row r="214" spans="1:27" ht="12.75" customHeight="1" x14ac:dyDescent="0.2">
      <c r="A214" s="221"/>
      <c r="B214" s="222"/>
      <c r="C214" s="222"/>
      <c r="D214" s="222"/>
      <c r="E214" s="222"/>
      <c r="F214" s="222"/>
      <c r="G214" s="222"/>
      <c r="H214" s="222"/>
      <c r="I214" s="222"/>
      <c r="J214" s="222"/>
      <c r="K214" s="221"/>
      <c r="L214" s="222"/>
      <c r="M214" s="222"/>
      <c r="N214" s="222"/>
      <c r="O214" s="222"/>
      <c r="P214" s="222"/>
      <c r="Q214" s="222"/>
      <c r="R214" s="222"/>
      <c r="S214" s="222"/>
      <c r="T214" s="222"/>
      <c r="U214" s="222"/>
      <c r="V214" s="222"/>
      <c r="W214" s="222"/>
      <c r="X214" s="222"/>
      <c r="Y214" s="222"/>
      <c r="Z214" s="222"/>
      <c r="AA214" s="222"/>
    </row>
    <row r="215" spans="1:27" ht="12.75" customHeight="1" x14ac:dyDescent="0.2">
      <c r="A215" s="221"/>
      <c r="B215" s="222"/>
      <c r="C215" s="222"/>
      <c r="D215" s="222"/>
      <c r="E215" s="222"/>
      <c r="F215" s="222"/>
      <c r="G215" s="222"/>
      <c r="H215" s="222"/>
      <c r="I215" s="222"/>
      <c r="J215" s="222"/>
      <c r="K215" s="221"/>
      <c r="L215" s="222"/>
      <c r="M215" s="222"/>
      <c r="N215" s="222"/>
      <c r="O215" s="222"/>
      <c r="P215" s="222"/>
      <c r="Q215" s="222"/>
      <c r="R215" s="222"/>
      <c r="S215" s="222"/>
      <c r="T215" s="222"/>
      <c r="U215" s="222"/>
      <c r="V215" s="222"/>
      <c r="W215" s="222"/>
      <c r="X215" s="222"/>
      <c r="Y215" s="222"/>
      <c r="Z215" s="222"/>
      <c r="AA215" s="222"/>
    </row>
    <row r="216" spans="1:27" ht="12.75" customHeight="1" x14ac:dyDescent="0.2">
      <c r="A216" s="221"/>
      <c r="B216" s="222"/>
      <c r="C216" s="222"/>
      <c r="D216" s="222"/>
      <c r="E216" s="222"/>
      <c r="F216" s="222"/>
      <c r="G216" s="222"/>
      <c r="H216" s="222"/>
      <c r="I216" s="222"/>
      <c r="J216" s="222"/>
      <c r="K216" s="221"/>
      <c r="L216" s="222"/>
      <c r="M216" s="222"/>
      <c r="N216" s="222"/>
      <c r="O216" s="222"/>
      <c r="P216" s="222"/>
      <c r="Q216" s="222"/>
      <c r="R216" s="222"/>
      <c r="S216" s="222"/>
      <c r="T216" s="222"/>
      <c r="U216" s="222"/>
      <c r="V216" s="222"/>
      <c r="W216" s="222"/>
      <c r="X216" s="222"/>
      <c r="Y216" s="222"/>
      <c r="Z216" s="222"/>
      <c r="AA216" s="222"/>
    </row>
    <row r="217" spans="1:27" ht="12.75" customHeight="1" x14ac:dyDescent="0.2">
      <c r="A217" s="221"/>
      <c r="B217" s="222"/>
      <c r="C217" s="222"/>
      <c r="D217" s="222"/>
      <c r="E217" s="222"/>
      <c r="F217" s="222"/>
      <c r="G217" s="222"/>
      <c r="H217" s="222"/>
      <c r="I217" s="222"/>
      <c r="J217" s="222"/>
      <c r="K217" s="221"/>
      <c r="L217" s="222"/>
      <c r="M217" s="222"/>
      <c r="N217" s="222"/>
      <c r="O217" s="222"/>
      <c r="P217" s="222"/>
      <c r="Q217" s="222"/>
      <c r="R217" s="222"/>
      <c r="S217" s="222"/>
      <c r="T217" s="222"/>
      <c r="U217" s="222"/>
      <c r="V217" s="222"/>
      <c r="W217" s="222"/>
      <c r="X217" s="222"/>
      <c r="Y217" s="222"/>
      <c r="Z217" s="222"/>
      <c r="AA217" s="222"/>
    </row>
    <row r="218" spans="1:27" ht="12.75" customHeight="1" x14ac:dyDescent="0.2">
      <c r="A218" s="221"/>
      <c r="B218" s="222"/>
      <c r="C218" s="222"/>
      <c r="D218" s="222"/>
      <c r="E218" s="222"/>
      <c r="F218" s="222"/>
      <c r="G218" s="222"/>
      <c r="H218" s="222"/>
      <c r="I218" s="222"/>
      <c r="J218" s="222"/>
      <c r="K218" s="221"/>
      <c r="L218" s="222"/>
      <c r="M218" s="222"/>
      <c r="N218" s="222"/>
      <c r="O218" s="222"/>
      <c r="P218" s="222"/>
      <c r="Q218" s="222"/>
      <c r="R218" s="222"/>
      <c r="S218" s="222"/>
      <c r="T218" s="222"/>
      <c r="U218" s="222"/>
      <c r="V218" s="222"/>
      <c r="W218" s="222"/>
      <c r="X218" s="222"/>
      <c r="Y218" s="222"/>
      <c r="Z218" s="222"/>
      <c r="AA218" s="222"/>
    </row>
    <row r="219" spans="1:27" ht="12.75" customHeight="1" x14ac:dyDescent="0.2">
      <c r="A219" s="221"/>
      <c r="B219" s="222"/>
      <c r="C219" s="222"/>
      <c r="D219" s="222"/>
      <c r="E219" s="222"/>
      <c r="F219" s="222"/>
      <c r="G219" s="222"/>
      <c r="H219" s="222"/>
      <c r="I219" s="222"/>
      <c r="J219" s="222"/>
      <c r="K219" s="221"/>
      <c r="L219" s="222"/>
      <c r="M219" s="222"/>
      <c r="N219" s="222"/>
      <c r="O219" s="222"/>
      <c r="P219" s="222"/>
      <c r="Q219" s="222"/>
      <c r="R219" s="222"/>
      <c r="S219" s="222"/>
      <c r="T219" s="222"/>
      <c r="U219" s="222"/>
      <c r="V219" s="222"/>
      <c r="W219" s="222"/>
      <c r="X219" s="222"/>
      <c r="Y219" s="222"/>
      <c r="Z219" s="222"/>
      <c r="AA219" s="222"/>
    </row>
    <row r="220" spans="1:27" ht="12.75" customHeight="1" x14ac:dyDescent="0.2">
      <c r="A220" s="221"/>
      <c r="B220" s="222"/>
      <c r="C220" s="222"/>
      <c r="D220" s="222"/>
      <c r="E220" s="222"/>
      <c r="F220" s="222"/>
      <c r="G220" s="222"/>
      <c r="H220" s="222"/>
      <c r="I220" s="222"/>
      <c r="J220" s="222"/>
      <c r="K220" s="221"/>
      <c r="L220" s="222"/>
      <c r="M220" s="222"/>
      <c r="N220" s="222"/>
      <c r="O220" s="222"/>
      <c r="P220" s="222"/>
      <c r="Q220" s="222"/>
      <c r="R220" s="222"/>
      <c r="S220" s="222"/>
      <c r="T220" s="222"/>
      <c r="U220" s="222"/>
      <c r="V220" s="222"/>
      <c r="W220" s="222"/>
      <c r="X220" s="222"/>
      <c r="Y220" s="222"/>
      <c r="Z220" s="222"/>
      <c r="AA220" s="222"/>
    </row>
    <row r="221" spans="1:27" ht="12.75" customHeight="1" x14ac:dyDescent="0.2">
      <c r="A221" s="221"/>
      <c r="B221" s="222"/>
      <c r="C221" s="222"/>
      <c r="D221" s="222"/>
      <c r="E221" s="222"/>
      <c r="F221" s="222"/>
      <c r="G221" s="222"/>
      <c r="H221" s="222"/>
      <c r="I221" s="222"/>
      <c r="J221" s="222"/>
      <c r="K221" s="221"/>
      <c r="L221" s="222"/>
      <c r="M221" s="222"/>
      <c r="N221" s="222"/>
      <c r="O221" s="222"/>
      <c r="P221" s="222"/>
      <c r="Q221" s="222"/>
      <c r="R221" s="222"/>
      <c r="S221" s="222"/>
      <c r="T221" s="222"/>
      <c r="U221" s="222"/>
      <c r="V221" s="222"/>
      <c r="W221" s="222"/>
      <c r="X221" s="222"/>
      <c r="Y221" s="222"/>
      <c r="Z221" s="222"/>
      <c r="AA221" s="222"/>
    </row>
    <row r="222" spans="1:27" ht="12.75" customHeight="1" x14ac:dyDescent="0.2">
      <c r="A222" s="221"/>
      <c r="B222" s="222"/>
      <c r="C222" s="222"/>
      <c r="D222" s="222"/>
      <c r="E222" s="222"/>
      <c r="F222" s="222"/>
      <c r="G222" s="222"/>
      <c r="H222" s="222"/>
      <c r="I222" s="222"/>
      <c r="J222" s="222"/>
      <c r="K222" s="221"/>
      <c r="L222" s="222"/>
      <c r="M222" s="222"/>
      <c r="N222" s="222"/>
      <c r="O222" s="222"/>
      <c r="P222" s="222"/>
      <c r="Q222" s="222"/>
      <c r="R222" s="222"/>
      <c r="S222" s="222"/>
      <c r="T222" s="222"/>
      <c r="U222" s="222"/>
      <c r="V222" s="222"/>
      <c r="W222" s="222"/>
      <c r="X222" s="222"/>
      <c r="Y222" s="222"/>
      <c r="Z222" s="222"/>
      <c r="AA222" s="222"/>
    </row>
    <row r="223" spans="1:27" ht="12.75" customHeight="1" x14ac:dyDescent="0.2">
      <c r="A223" s="221"/>
      <c r="B223" s="222"/>
      <c r="C223" s="222"/>
      <c r="D223" s="222"/>
      <c r="E223" s="222"/>
      <c r="F223" s="222"/>
      <c r="G223" s="222"/>
      <c r="H223" s="222"/>
      <c r="I223" s="222"/>
      <c r="J223" s="222"/>
      <c r="K223" s="221"/>
      <c r="L223" s="222"/>
      <c r="M223" s="222"/>
      <c r="N223" s="222"/>
      <c r="O223" s="222"/>
      <c r="P223" s="222"/>
      <c r="Q223" s="222"/>
      <c r="R223" s="222"/>
      <c r="S223" s="222"/>
      <c r="T223" s="222"/>
      <c r="U223" s="222"/>
      <c r="V223" s="222"/>
      <c r="W223" s="222"/>
      <c r="X223" s="222"/>
      <c r="Y223" s="222"/>
      <c r="Z223" s="222"/>
      <c r="AA223" s="222"/>
    </row>
    <row r="224" spans="1:27" ht="12.75" customHeight="1" x14ac:dyDescent="0.2">
      <c r="A224" s="221"/>
      <c r="B224" s="222"/>
      <c r="C224" s="222"/>
      <c r="D224" s="222"/>
      <c r="E224" s="222"/>
      <c r="F224" s="222"/>
      <c r="G224" s="222"/>
      <c r="H224" s="222"/>
      <c r="I224" s="222"/>
      <c r="J224" s="222"/>
      <c r="K224" s="221"/>
      <c r="L224" s="222"/>
      <c r="M224" s="222"/>
      <c r="N224" s="222"/>
      <c r="O224" s="222"/>
      <c r="P224" s="222"/>
      <c r="Q224" s="222"/>
      <c r="R224" s="222"/>
      <c r="S224" s="222"/>
      <c r="T224" s="222"/>
      <c r="U224" s="222"/>
      <c r="V224" s="222"/>
      <c r="W224" s="222"/>
      <c r="X224" s="222"/>
      <c r="Y224" s="222"/>
      <c r="Z224" s="222"/>
      <c r="AA224" s="222"/>
    </row>
    <row r="225" spans="1:27" ht="12.75" customHeight="1" x14ac:dyDescent="0.2">
      <c r="A225" s="221"/>
      <c r="B225" s="222"/>
      <c r="C225" s="222"/>
      <c r="D225" s="222"/>
      <c r="E225" s="222"/>
      <c r="F225" s="222"/>
      <c r="G225" s="222"/>
      <c r="H225" s="222"/>
      <c r="I225" s="222"/>
      <c r="J225" s="222"/>
      <c r="K225" s="221"/>
      <c r="L225" s="222"/>
      <c r="M225" s="222"/>
      <c r="N225" s="222"/>
      <c r="O225" s="222"/>
      <c r="P225" s="222"/>
      <c r="Q225" s="222"/>
      <c r="R225" s="222"/>
      <c r="S225" s="222"/>
      <c r="T225" s="222"/>
      <c r="U225" s="222"/>
      <c r="V225" s="222"/>
      <c r="W225" s="222"/>
      <c r="X225" s="222"/>
      <c r="Y225" s="222"/>
      <c r="Z225" s="222"/>
      <c r="AA225" s="222"/>
    </row>
    <row r="226" spans="1:27" ht="12.75" customHeight="1" x14ac:dyDescent="0.2">
      <c r="A226" s="221"/>
      <c r="B226" s="222"/>
      <c r="C226" s="222"/>
      <c r="D226" s="222"/>
      <c r="E226" s="222"/>
      <c r="F226" s="222"/>
      <c r="G226" s="222"/>
      <c r="H226" s="222"/>
      <c r="I226" s="222"/>
      <c r="J226" s="222"/>
      <c r="K226" s="221"/>
      <c r="L226" s="222"/>
      <c r="M226" s="222"/>
      <c r="N226" s="222"/>
      <c r="O226" s="222"/>
      <c r="P226" s="222"/>
      <c r="Q226" s="222"/>
      <c r="R226" s="222"/>
      <c r="S226" s="222"/>
      <c r="T226" s="222"/>
      <c r="U226" s="222"/>
      <c r="V226" s="222"/>
      <c r="W226" s="222"/>
      <c r="X226" s="222"/>
      <c r="Y226" s="222"/>
      <c r="Z226" s="222"/>
      <c r="AA226" s="222"/>
    </row>
    <row r="227" spans="1:27" ht="12.75" customHeight="1" x14ac:dyDescent="0.2">
      <c r="A227" s="221"/>
      <c r="B227" s="222"/>
      <c r="C227" s="222"/>
      <c r="D227" s="222"/>
      <c r="E227" s="222"/>
      <c r="F227" s="222"/>
      <c r="G227" s="222"/>
      <c r="H227" s="222"/>
      <c r="I227" s="222"/>
      <c r="J227" s="222"/>
      <c r="K227" s="221"/>
      <c r="L227" s="222"/>
      <c r="M227" s="222"/>
      <c r="N227" s="222"/>
      <c r="O227" s="222"/>
      <c r="P227" s="222"/>
      <c r="Q227" s="222"/>
      <c r="R227" s="222"/>
      <c r="S227" s="222"/>
      <c r="T227" s="222"/>
      <c r="U227" s="222"/>
      <c r="V227" s="222"/>
      <c r="W227" s="222"/>
      <c r="X227" s="222"/>
      <c r="Y227" s="222"/>
      <c r="Z227" s="222"/>
      <c r="AA227" s="222"/>
    </row>
    <row r="228" spans="1:27" ht="12.75" customHeight="1" x14ac:dyDescent="0.2">
      <c r="A228" s="221"/>
      <c r="B228" s="222"/>
      <c r="C228" s="222"/>
      <c r="D228" s="222"/>
      <c r="E228" s="222"/>
      <c r="F228" s="222"/>
      <c r="G228" s="222"/>
      <c r="H228" s="222"/>
      <c r="I228" s="222"/>
      <c r="J228" s="222"/>
      <c r="K228" s="221"/>
      <c r="L228" s="222"/>
      <c r="M228" s="222"/>
      <c r="N228" s="222"/>
      <c r="O228" s="222"/>
      <c r="P228" s="222"/>
      <c r="Q228" s="222"/>
      <c r="R228" s="222"/>
      <c r="S228" s="222"/>
      <c r="T228" s="222"/>
      <c r="U228" s="222"/>
      <c r="V228" s="222"/>
      <c r="W228" s="222"/>
      <c r="X228" s="222"/>
      <c r="Y228" s="222"/>
      <c r="Z228" s="222"/>
      <c r="AA228" s="222"/>
    </row>
    <row r="229" spans="1:27" ht="12.75" customHeight="1" x14ac:dyDescent="0.2">
      <c r="A229" s="221"/>
      <c r="B229" s="222"/>
      <c r="C229" s="222"/>
      <c r="D229" s="222"/>
      <c r="E229" s="222"/>
      <c r="F229" s="222"/>
      <c r="G229" s="222"/>
      <c r="H229" s="222"/>
      <c r="I229" s="222"/>
      <c r="J229" s="222"/>
      <c r="K229" s="221"/>
      <c r="L229" s="222"/>
      <c r="M229" s="222"/>
      <c r="N229" s="222"/>
      <c r="O229" s="222"/>
      <c r="P229" s="222"/>
      <c r="Q229" s="222"/>
      <c r="R229" s="222"/>
      <c r="S229" s="222"/>
      <c r="T229" s="222"/>
      <c r="U229" s="222"/>
      <c r="V229" s="222"/>
      <c r="W229" s="222"/>
      <c r="X229" s="222"/>
      <c r="Y229" s="222"/>
      <c r="Z229" s="222"/>
      <c r="AA229" s="222"/>
    </row>
    <row r="230" spans="1:27" ht="12.75" customHeight="1" x14ac:dyDescent="0.2">
      <c r="A230" s="221"/>
      <c r="B230" s="222"/>
      <c r="C230" s="222"/>
      <c r="D230" s="222"/>
      <c r="E230" s="222"/>
      <c r="F230" s="222"/>
      <c r="G230" s="222"/>
      <c r="H230" s="222"/>
      <c r="I230" s="222"/>
      <c r="J230" s="222"/>
      <c r="K230" s="221"/>
      <c r="L230" s="222"/>
      <c r="M230" s="222"/>
      <c r="N230" s="222"/>
      <c r="O230" s="222"/>
      <c r="P230" s="222"/>
      <c r="Q230" s="222"/>
      <c r="R230" s="222"/>
      <c r="S230" s="222"/>
      <c r="T230" s="222"/>
      <c r="U230" s="222"/>
      <c r="V230" s="222"/>
      <c r="W230" s="222"/>
      <c r="X230" s="222"/>
      <c r="Y230" s="222"/>
      <c r="Z230" s="222"/>
      <c r="AA230" s="222"/>
    </row>
    <row r="231" spans="1:27" ht="12.75" customHeight="1" x14ac:dyDescent="0.2">
      <c r="A231" s="221"/>
      <c r="B231" s="222"/>
      <c r="C231" s="222"/>
      <c r="D231" s="222"/>
      <c r="E231" s="222"/>
      <c r="F231" s="222"/>
      <c r="G231" s="222"/>
      <c r="H231" s="222"/>
      <c r="I231" s="222"/>
      <c r="J231" s="222"/>
      <c r="K231" s="221"/>
      <c r="L231" s="222"/>
      <c r="M231" s="222"/>
      <c r="N231" s="222"/>
      <c r="O231" s="222"/>
      <c r="P231" s="222"/>
      <c r="Q231" s="222"/>
      <c r="R231" s="222"/>
      <c r="S231" s="222"/>
      <c r="T231" s="222"/>
      <c r="U231" s="222"/>
      <c r="V231" s="222"/>
      <c r="W231" s="222"/>
      <c r="X231" s="222"/>
      <c r="Y231" s="222"/>
      <c r="Z231" s="222"/>
      <c r="AA231" s="222"/>
    </row>
    <row r="232" spans="1:27" ht="12.75" customHeight="1" x14ac:dyDescent="0.2">
      <c r="A232" s="221"/>
      <c r="B232" s="222"/>
      <c r="C232" s="222"/>
      <c r="D232" s="222"/>
      <c r="E232" s="222"/>
      <c r="F232" s="222"/>
      <c r="G232" s="222"/>
      <c r="H232" s="222"/>
      <c r="I232" s="222"/>
      <c r="J232" s="222"/>
      <c r="K232" s="221"/>
      <c r="L232" s="222"/>
      <c r="M232" s="222"/>
      <c r="N232" s="222"/>
      <c r="O232" s="222"/>
      <c r="P232" s="222"/>
      <c r="Q232" s="222"/>
      <c r="R232" s="222"/>
      <c r="S232" s="222"/>
      <c r="T232" s="222"/>
      <c r="U232" s="222"/>
      <c r="V232" s="222"/>
      <c r="W232" s="222"/>
      <c r="X232" s="222"/>
      <c r="Y232" s="222"/>
      <c r="Z232" s="222"/>
      <c r="AA232" s="222"/>
    </row>
    <row r="233" spans="1:27" ht="12.75" customHeight="1" x14ac:dyDescent="0.2">
      <c r="A233" s="221"/>
      <c r="B233" s="222"/>
      <c r="C233" s="222"/>
      <c r="D233" s="222"/>
      <c r="E233" s="222"/>
      <c r="F233" s="222"/>
      <c r="G233" s="222"/>
      <c r="H233" s="222"/>
      <c r="I233" s="222"/>
      <c r="J233" s="222"/>
      <c r="K233" s="221"/>
      <c r="L233" s="222"/>
      <c r="M233" s="222"/>
      <c r="N233" s="222"/>
      <c r="O233" s="222"/>
      <c r="P233" s="222"/>
      <c r="Q233" s="222"/>
      <c r="R233" s="222"/>
      <c r="S233" s="222"/>
      <c r="T233" s="222"/>
      <c r="U233" s="222"/>
      <c r="V233" s="222"/>
      <c r="W233" s="222"/>
      <c r="X233" s="222"/>
      <c r="Y233" s="222"/>
      <c r="Z233" s="222"/>
      <c r="AA233" s="222"/>
    </row>
    <row r="234" spans="1:27" ht="12.75" customHeight="1" x14ac:dyDescent="0.2">
      <c r="A234" s="221"/>
      <c r="B234" s="222"/>
      <c r="C234" s="222"/>
      <c r="D234" s="222"/>
      <c r="E234" s="222"/>
      <c r="F234" s="222"/>
      <c r="G234" s="222"/>
      <c r="H234" s="222"/>
      <c r="I234" s="222"/>
      <c r="J234" s="222"/>
      <c r="K234" s="221"/>
      <c r="L234" s="222"/>
      <c r="M234" s="222"/>
      <c r="N234" s="222"/>
      <c r="O234" s="222"/>
      <c r="P234" s="222"/>
      <c r="Q234" s="222"/>
      <c r="R234" s="222"/>
      <c r="S234" s="222"/>
      <c r="T234" s="222"/>
      <c r="U234" s="222"/>
      <c r="V234" s="222"/>
      <c r="W234" s="222"/>
      <c r="X234" s="222"/>
      <c r="Y234" s="222"/>
      <c r="Z234" s="222"/>
      <c r="AA234" s="222"/>
    </row>
    <row r="235" spans="1:27" ht="12.75" customHeight="1" x14ac:dyDescent="0.2">
      <c r="A235" s="221"/>
      <c r="B235" s="222"/>
      <c r="C235" s="222"/>
      <c r="D235" s="222"/>
      <c r="E235" s="222"/>
      <c r="F235" s="222"/>
      <c r="G235" s="222"/>
      <c r="H235" s="222"/>
      <c r="I235" s="222"/>
      <c r="J235" s="222"/>
      <c r="K235" s="221"/>
      <c r="L235" s="222"/>
      <c r="M235" s="222"/>
      <c r="N235" s="222"/>
      <c r="O235" s="222"/>
      <c r="P235" s="222"/>
      <c r="Q235" s="222"/>
      <c r="R235" s="222"/>
      <c r="S235" s="222"/>
      <c r="T235" s="222"/>
      <c r="U235" s="222"/>
      <c r="V235" s="222"/>
      <c r="W235" s="222"/>
      <c r="X235" s="222"/>
      <c r="Y235" s="222"/>
      <c r="Z235" s="222"/>
      <c r="AA235" s="222"/>
    </row>
    <row r="236" spans="1:27" ht="12.75" customHeight="1" x14ac:dyDescent="0.2">
      <c r="A236" s="221"/>
      <c r="B236" s="222"/>
      <c r="C236" s="222"/>
      <c r="D236" s="222"/>
      <c r="E236" s="222"/>
      <c r="F236" s="222"/>
      <c r="G236" s="222"/>
      <c r="H236" s="222"/>
      <c r="I236" s="222"/>
      <c r="J236" s="222"/>
      <c r="K236" s="221"/>
      <c r="L236" s="222"/>
      <c r="M236" s="222"/>
      <c r="N236" s="222"/>
      <c r="O236" s="222"/>
      <c r="P236" s="222"/>
      <c r="Q236" s="222"/>
      <c r="R236" s="222"/>
      <c r="S236" s="222"/>
      <c r="T236" s="222"/>
      <c r="U236" s="222"/>
      <c r="V236" s="222"/>
      <c r="W236" s="222"/>
      <c r="X236" s="222"/>
      <c r="Y236" s="222"/>
      <c r="Z236" s="222"/>
      <c r="AA236" s="222"/>
    </row>
    <row r="237" spans="1:27" ht="12.75" customHeight="1" x14ac:dyDescent="0.2">
      <c r="A237" s="221"/>
      <c r="B237" s="222"/>
      <c r="C237" s="222"/>
      <c r="D237" s="222"/>
      <c r="E237" s="222"/>
      <c r="F237" s="222"/>
      <c r="G237" s="222"/>
      <c r="H237" s="222"/>
      <c r="I237" s="222"/>
      <c r="J237" s="222"/>
      <c r="K237" s="221"/>
      <c r="L237" s="222"/>
      <c r="M237" s="222"/>
      <c r="N237" s="222"/>
      <c r="O237" s="222"/>
      <c r="P237" s="222"/>
      <c r="Q237" s="222"/>
      <c r="R237" s="222"/>
      <c r="S237" s="222"/>
      <c r="T237" s="222"/>
      <c r="U237" s="222"/>
      <c r="V237" s="222"/>
      <c r="W237" s="222"/>
      <c r="X237" s="222"/>
      <c r="Y237" s="222"/>
      <c r="Z237" s="222"/>
      <c r="AA237" s="222"/>
    </row>
    <row r="238" spans="1:27" ht="12.75" customHeight="1" x14ac:dyDescent="0.2">
      <c r="A238" s="221"/>
      <c r="B238" s="222"/>
      <c r="C238" s="222"/>
      <c r="D238" s="222"/>
      <c r="E238" s="222"/>
      <c r="F238" s="222"/>
      <c r="G238" s="222"/>
      <c r="H238" s="222"/>
      <c r="I238" s="222"/>
      <c r="J238" s="222"/>
      <c r="K238" s="221"/>
      <c r="L238" s="222"/>
      <c r="M238" s="222"/>
      <c r="N238" s="222"/>
      <c r="O238" s="222"/>
      <c r="P238" s="222"/>
      <c r="Q238" s="222"/>
      <c r="R238" s="222"/>
      <c r="S238" s="222"/>
      <c r="T238" s="222"/>
      <c r="U238" s="222"/>
      <c r="V238" s="222"/>
      <c r="W238" s="222"/>
      <c r="X238" s="222"/>
      <c r="Y238" s="222"/>
      <c r="Z238" s="222"/>
      <c r="AA238" s="222"/>
    </row>
    <row r="239" spans="1:27" ht="12.75" customHeight="1" x14ac:dyDescent="0.2">
      <c r="A239" s="221"/>
      <c r="B239" s="222"/>
      <c r="C239" s="222"/>
      <c r="D239" s="222"/>
      <c r="E239" s="222"/>
      <c r="F239" s="222"/>
      <c r="G239" s="222"/>
      <c r="H239" s="222"/>
      <c r="I239" s="222"/>
      <c r="J239" s="222"/>
      <c r="K239" s="221"/>
      <c r="L239" s="222"/>
      <c r="M239" s="222"/>
      <c r="N239" s="222"/>
      <c r="O239" s="222"/>
      <c r="P239" s="222"/>
      <c r="Q239" s="222"/>
      <c r="R239" s="222"/>
      <c r="S239" s="222"/>
      <c r="T239" s="222"/>
      <c r="U239" s="222"/>
      <c r="V239" s="222"/>
      <c r="W239" s="222"/>
      <c r="X239" s="222"/>
      <c r="Y239" s="222"/>
      <c r="Z239" s="222"/>
      <c r="AA239" s="222"/>
    </row>
    <row r="240" spans="1:27" ht="12.75" customHeight="1" x14ac:dyDescent="0.2">
      <c r="A240" s="221"/>
      <c r="B240" s="222"/>
      <c r="C240" s="222"/>
      <c r="D240" s="222"/>
      <c r="E240" s="222"/>
      <c r="F240" s="222"/>
      <c r="G240" s="222"/>
      <c r="H240" s="222"/>
      <c r="I240" s="222"/>
      <c r="J240" s="222"/>
      <c r="K240" s="221"/>
      <c r="L240" s="222"/>
      <c r="M240" s="222"/>
      <c r="N240" s="222"/>
      <c r="O240" s="222"/>
      <c r="P240" s="222"/>
      <c r="Q240" s="222"/>
      <c r="R240" s="222"/>
      <c r="S240" s="222"/>
      <c r="T240" s="222"/>
      <c r="U240" s="222"/>
      <c r="V240" s="222"/>
      <c r="W240" s="222"/>
      <c r="X240" s="222"/>
      <c r="Y240" s="222"/>
      <c r="Z240" s="222"/>
      <c r="AA240" s="222"/>
    </row>
    <row r="241" spans="1:27" ht="12.75" customHeight="1" x14ac:dyDescent="0.2">
      <c r="A241" s="221"/>
      <c r="B241" s="222"/>
      <c r="C241" s="222"/>
      <c r="D241" s="222"/>
      <c r="E241" s="222"/>
      <c r="F241" s="222"/>
      <c r="G241" s="222"/>
      <c r="H241" s="222"/>
      <c r="I241" s="222"/>
      <c r="J241" s="222"/>
      <c r="K241" s="221"/>
      <c r="L241" s="222"/>
      <c r="M241" s="222"/>
      <c r="N241" s="222"/>
      <c r="O241" s="222"/>
      <c r="P241" s="222"/>
      <c r="Q241" s="222"/>
      <c r="R241" s="222"/>
      <c r="S241" s="222"/>
      <c r="T241" s="222"/>
      <c r="U241" s="222"/>
      <c r="V241" s="222"/>
      <c r="W241" s="222"/>
      <c r="X241" s="222"/>
      <c r="Y241" s="222"/>
      <c r="Z241" s="222"/>
      <c r="AA241" s="222"/>
    </row>
    <row r="242" spans="1:27" ht="12.75" customHeight="1" x14ac:dyDescent="0.2">
      <c r="A242" s="221"/>
      <c r="B242" s="222"/>
      <c r="C242" s="222"/>
      <c r="D242" s="222"/>
      <c r="E242" s="222"/>
      <c r="F242" s="222"/>
      <c r="G242" s="222"/>
      <c r="H242" s="222"/>
      <c r="I242" s="222"/>
      <c r="J242" s="222"/>
      <c r="K242" s="221"/>
      <c r="L242" s="222"/>
      <c r="M242" s="222"/>
      <c r="N242" s="222"/>
      <c r="O242" s="222"/>
      <c r="P242" s="222"/>
      <c r="Q242" s="222"/>
      <c r="R242" s="222"/>
      <c r="S242" s="222"/>
      <c r="T242" s="222"/>
      <c r="U242" s="222"/>
      <c r="V242" s="222"/>
      <c r="W242" s="222"/>
      <c r="X242" s="222"/>
      <c r="Y242" s="222"/>
      <c r="Z242" s="222"/>
      <c r="AA242" s="222"/>
    </row>
    <row r="243" spans="1:27" ht="12.75" customHeight="1" x14ac:dyDescent="0.2">
      <c r="A243" s="221"/>
      <c r="B243" s="222"/>
      <c r="C243" s="222"/>
      <c r="D243" s="222"/>
      <c r="E243" s="222"/>
      <c r="F243" s="222"/>
      <c r="G243" s="222"/>
      <c r="H243" s="222"/>
      <c r="I243" s="222"/>
      <c r="J243" s="222"/>
      <c r="K243" s="221"/>
      <c r="L243" s="222"/>
      <c r="M243" s="222"/>
      <c r="N243" s="222"/>
      <c r="O243" s="222"/>
      <c r="P243" s="222"/>
      <c r="Q243" s="222"/>
      <c r="R243" s="222"/>
      <c r="S243" s="222"/>
      <c r="T243" s="222"/>
      <c r="U243" s="222"/>
      <c r="V243" s="222"/>
      <c r="W243" s="222"/>
      <c r="X243" s="222"/>
      <c r="Y243" s="222"/>
      <c r="Z243" s="222"/>
      <c r="AA243" s="222"/>
    </row>
    <row r="244" spans="1:27" ht="12.75" customHeight="1" x14ac:dyDescent="0.2">
      <c r="A244" s="221"/>
      <c r="B244" s="222"/>
      <c r="C244" s="222"/>
      <c r="D244" s="222"/>
      <c r="E244" s="222"/>
      <c r="F244" s="222"/>
      <c r="G244" s="222"/>
      <c r="H244" s="222"/>
      <c r="I244" s="222"/>
      <c r="J244" s="222"/>
      <c r="K244" s="221"/>
      <c r="L244" s="222"/>
      <c r="M244" s="222"/>
      <c r="N244" s="222"/>
      <c r="O244" s="222"/>
      <c r="P244" s="222"/>
      <c r="Q244" s="222"/>
      <c r="R244" s="222"/>
      <c r="S244" s="222"/>
      <c r="T244" s="222"/>
      <c r="U244" s="222"/>
      <c r="V244" s="222"/>
      <c r="W244" s="222"/>
      <c r="X244" s="222"/>
      <c r="Y244" s="222"/>
      <c r="Z244" s="222"/>
      <c r="AA244" s="222"/>
    </row>
    <row r="245" spans="1:27" ht="12.75" customHeight="1" x14ac:dyDescent="0.2">
      <c r="A245" s="221"/>
      <c r="B245" s="222"/>
      <c r="C245" s="222"/>
      <c r="D245" s="222"/>
      <c r="E245" s="222"/>
      <c r="F245" s="222"/>
      <c r="G245" s="222"/>
      <c r="H245" s="222"/>
      <c r="I245" s="222"/>
      <c r="J245" s="222"/>
      <c r="K245" s="221"/>
      <c r="L245" s="222"/>
      <c r="M245" s="222"/>
      <c r="N245" s="222"/>
      <c r="O245" s="222"/>
      <c r="P245" s="222"/>
      <c r="Q245" s="222"/>
      <c r="R245" s="222"/>
      <c r="S245" s="222"/>
      <c r="T245" s="222"/>
      <c r="U245" s="222"/>
      <c r="V245" s="222"/>
      <c r="W245" s="222"/>
      <c r="X245" s="222"/>
      <c r="Y245" s="222"/>
      <c r="Z245" s="222"/>
      <c r="AA245" s="222"/>
    </row>
    <row r="246" spans="1:27" ht="12.75" customHeight="1" x14ac:dyDescent="0.2">
      <c r="A246" s="221"/>
      <c r="B246" s="222"/>
      <c r="C246" s="222"/>
      <c r="D246" s="222"/>
      <c r="E246" s="222"/>
      <c r="F246" s="222"/>
      <c r="G246" s="222"/>
      <c r="H246" s="222"/>
      <c r="I246" s="222"/>
      <c r="J246" s="222"/>
      <c r="K246" s="221"/>
      <c r="L246" s="222"/>
      <c r="M246" s="222"/>
      <c r="N246" s="222"/>
      <c r="O246" s="222"/>
      <c r="P246" s="222"/>
      <c r="Q246" s="222"/>
      <c r="R246" s="222"/>
      <c r="S246" s="222"/>
      <c r="T246" s="222"/>
      <c r="U246" s="222"/>
      <c r="V246" s="222"/>
      <c r="W246" s="222"/>
      <c r="X246" s="222"/>
      <c r="Y246" s="222"/>
      <c r="Z246" s="222"/>
      <c r="AA246" s="222"/>
    </row>
    <row r="247" spans="1:27" ht="12.75" customHeight="1" x14ac:dyDescent="0.2">
      <c r="A247" s="221"/>
      <c r="B247" s="222"/>
      <c r="C247" s="222"/>
      <c r="D247" s="222"/>
      <c r="E247" s="222"/>
      <c r="F247" s="222"/>
      <c r="G247" s="222"/>
      <c r="H247" s="222"/>
      <c r="I247" s="222"/>
      <c r="J247" s="222"/>
      <c r="K247" s="221"/>
      <c r="L247" s="222"/>
      <c r="M247" s="222"/>
      <c r="N247" s="222"/>
      <c r="O247" s="222"/>
      <c r="P247" s="222"/>
      <c r="Q247" s="222"/>
      <c r="R247" s="222"/>
      <c r="S247" s="222"/>
      <c r="T247" s="222"/>
      <c r="U247" s="222"/>
      <c r="V247" s="222"/>
      <c r="W247" s="222"/>
      <c r="X247" s="222"/>
      <c r="Y247" s="222"/>
      <c r="Z247" s="222"/>
      <c r="AA247" s="222"/>
    </row>
    <row r="248" spans="1:27" ht="12.75" customHeight="1" x14ac:dyDescent="0.2">
      <c r="A248" s="221"/>
      <c r="B248" s="222"/>
      <c r="C248" s="222"/>
      <c r="D248" s="222"/>
      <c r="E248" s="222"/>
      <c r="F248" s="222"/>
      <c r="G248" s="222"/>
      <c r="H248" s="222"/>
      <c r="I248" s="222"/>
      <c r="J248" s="222"/>
      <c r="K248" s="221"/>
      <c r="L248" s="222"/>
      <c r="M248" s="222"/>
      <c r="N248" s="222"/>
      <c r="O248" s="222"/>
      <c r="P248" s="222"/>
      <c r="Q248" s="222"/>
      <c r="R248" s="222"/>
      <c r="S248" s="222"/>
      <c r="T248" s="222"/>
      <c r="U248" s="222"/>
      <c r="V248" s="222"/>
      <c r="W248" s="222"/>
      <c r="X248" s="222"/>
      <c r="Y248" s="222"/>
      <c r="Z248" s="222"/>
      <c r="AA248" s="222"/>
    </row>
    <row r="249" spans="1:27" ht="12.75" customHeight="1" x14ac:dyDescent="0.2">
      <c r="A249" s="221"/>
      <c r="B249" s="222"/>
      <c r="C249" s="222"/>
      <c r="D249" s="222"/>
      <c r="E249" s="222"/>
      <c r="F249" s="222"/>
      <c r="G249" s="222"/>
      <c r="H249" s="222"/>
      <c r="I249" s="222"/>
      <c r="J249" s="222"/>
      <c r="K249" s="221"/>
      <c r="L249" s="222"/>
      <c r="M249" s="222"/>
      <c r="N249" s="222"/>
      <c r="O249" s="222"/>
      <c r="P249" s="222"/>
      <c r="Q249" s="222"/>
      <c r="R249" s="222"/>
      <c r="S249" s="222"/>
      <c r="T249" s="222"/>
      <c r="U249" s="222"/>
      <c r="V249" s="222"/>
      <c r="W249" s="222"/>
      <c r="X249" s="222"/>
      <c r="Y249" s="222"/>
      <c r="Z249" s="222"/>
      <c r="AA249" s="222"/>
    </row>
    <row r="250" spans="1:27" ht="12.75" customHeight="1" x14ac:dyDescent="0.2">
      <c r="A250" s="221"/>
      <c r="B250" s="222"/>
      <c r="C250" s="222"/>
      <c r="D250" s="222"/>
      <c r="E250" s="222"/>
      <c r="F250" s="222"/>
      <c r="G250" s="222"/>
      <c r="H250" s="222"/>
      <c r="I250" s="222"/>
      <c r="J250" s="222"/>
      <c r="K250" s="221"/>
      <c r="L250" s="222"/>
      <c r="M250" s="222"/>
      <c r="N250" s="222"/>
      <c r="O250" s="222"/>
      <c r="P250" s="222"/>
      <c r="Q250" s="222"/>
      <c r="R250" s="222"/>
      <c r="S250" s="222"/>
      <c r="T250" s="222"/>
      <c r="U250" s="222"/>
      <c r="V250" s="222"/>
      <c r="W250" s="222"/>
      <c r="X250" s="222"/>
      <c r="Y250" s="222"/>
      <c r="Z250" s="222"/>
      <c r="AA250" s="222"/>
    </row>
    <row r="251" spans="1:27" ht="12.75" customHeight="1" x14ac:dyDescent="0.2">
      <c r="A251" s="221"/>
      <c r="B251" s="222"/>
      <c r="C251" s="222"/>
      <c r="D251" s="222"/>
      <c r="E251" s="222"/>
      <c r="F251" s="222"/>
      <c r="G251" s="222"/>
      <c r="H251" s="222"/>
      <c r="I251" s="222"/>
      <c r="J251" s="222"/>
      <c r="K251" s="221"/>
      <c r="L251" s="222"/>
      <c r="M251" s="222"/>
      <c r="N251" s="222"/>
      <c r="O251" s="222"/>
      <c r="P251" s="222"/>
      <c r="Q251" s="222"/>
      <c r="R251" s="222"/>
      <c r="S251" s="222"/>
      <c r="T251" s="222"/>
      <c r="U251" s="222"/>
      <c r="V251" s="222"/>
      <c r="W251" s="222"/>
      <c r="X251" s="222"/>
      <c r="Y251" s="222"/>
      <c r="Z251" s="222"/>
      <c r="AA251" s="222"/>
    </row>
    <row r="252" spans="1:27" ht="12.75" customHeight="1" x14ac:dyDescent="0.2">
      <c r="A252" s="221"/>
      <c r="B252" s="222"/>
      <c r="C252" s="222"/>
      <c r="D252" s="222"/>
      <c r="E252" s="222"/>
      <c r="F252" s="222"/>
      <c r="G252" s="222"/>
      <c r="H252" s="222"/>
      <c r="I252" s="222"/>
      <c r="J252" s="222"/>
      <c r="K252" s="221"/>
      <c r="L252" s="222"/>
      <c r="M252" s="222"/>
      <c r="N252" s="222"/>
      <c r="O252" s="222"/>
      <c r="P252" s="222"/>
      <c r="Q252" s="222"/>
      <c r="R252" s="222"/>
      <c r="S252" s="222"/>
      <c r="T252" s="222"/>
      <c r="U252" s="222"/>
      <c r="V252" s="222"/>
      <c r="W252" s="222"/>
      <c r="X252" s="222"/>
      <c r="Y252" s="222"/>
      <c r="Z252" s="222"/>
      <c r="AA252" s="222"/>
    </row>
    <row r="253" spans="1:27" ht="12.75" customHeight="1" x14ac:dyDescent="0.2">
      <c r="A253" s="221"/>
      <c r="B253" s="222"/>
      <c r="C253" s="222"/>
      <c r="D253" s="222"/>
      <c r="E253" s="222"/>
      <c r="F253" s="222"/>
      <c r="G253" s="222"/>
      <c r="H253" s="222"/>
      <c r="I253" s="222"/>
      <c r="J253" s="222"/>
      <c r="K253" s="221"/>
      <c r="L253" s="222"/>
      <c r="M253" s="222"/>
      <c r="N253" s="222"/>
      <c r="O253" s="222"/>
      <c r="P253" s="222"/>
      <c r="Q253" s="222"/>
      <c r="R253" s="222"/>
      <c r="S253" s="222"/>
      <c r="T253" s="222"/>
      <c r="U253" s="222"/>
      <c r="V253" s="222"/>
      <c r="W253" s="222"/>
      <c r="X253" s="222"/>
      <c r="Y253" s="222"/>
      <c r="Z253" s="222"/>
      <c r="AA253" s="222"/>
    </row>
    <row r="254" spans="1:27" ht="12.75" customHeight="1" x14ac:dyDescent="0.2">
      <c r="A254" s="221"/>
      <c r="B254" s="222"/>
      <c r="C254" s="222"/>
      <c r="D254" s="222"/>
      <c r="E254" s="222"/>
      <c r="F254" s="222"/>
      <c r="G254" s="222"/>
      <c r="H254" s="222"/>
      <c r="I254" s="222"/>
      <c r="J254" s="222"/>
      <c r="K254" s="221"/>
      <c r="L254" s="222"/>
      <c r="M254" s="222"/>
      <c r="N254" s="222"/>
      <c r="O254" s="222"/>
      <c r="P254" s="222"/>
      <c r="Q254" s="222"/>
      <c r="R254" s="222"/>
      <c r="S254" s="222"/>
      <c r="T254" s="222"/>
      <c r="U254" s="222"/>
      <c r="V254" s="222"/>
      <c r="W254" s="222"/>
      <c r="X254" s="222"/>
      <c r="Y254" s="222"/>
      <c r="Z254" s="222"/>
      <c r="AA254" s="222"/>
    </row>
    <row r="255" spans="1:27" ht="12.75" customHeight="1" x14ac:dyDescent="0.2">
      <c r="A255" s="221"/>
      <c r="B255" s="222"/>
      <c r="C255" s="222"/>
      <c r="D255" s="222"/>
      <c r="E255" s="222"/>
      <c r="F255" s="222"/>
      <c r="G255" s="222"/>
      <c r="H255" s="222"/>
      <c r="I255" s="222"/>
      <c r="J255" s="222"/>
      <c r="K255" s="221"/>
      <c r="L255" s="222"/>
      <c r="M255" s="222"/>
      <c r="N255" s="222"/>
      <c r="O255" s="222"/>
      <c r="P255" s="222"/>
      <c r="Q255" s="222"/>
      <c r="R255" s="222"/>
      <c r="S255" s="222"/>
      <c r="T255" s="222"/>
      <c r="U255" s="222"/>
      <c r="V255" s="222"/>
      <c r="W255" s="222"/>
      <c r="X255" s="222"/>
      <c r="Y255" s="222"/>
      <c r="Z255" s="222"/>
      <c r="AA255" s="222"/>
    </row>
    <row r="256" spans="1:27" ht="12.75" customHeight="1" x14ac:dyDescent="0.2">
      <c r="A256" s="221"/>
      <c r="B256" s="222"/>
      <c r="C256" s="222"/>
      <c r="D256" s="222"/>
      <c r="E256" s="222"/>
      <c r="F256" s="222"/>
      <c r="G256" s="222"/>
      <c r="H256" s="222"/>
      <c r="I256" s="222"/>
      <c r="J256" s="222"/>
      <c r="K256" s="221"/>
      <c r="L256" s="222"/>
      <c r="M256" s="222"/>
      <c r="N256" s="222"/>
      <c r="O256" s="222"/>
      <c r="P256" s="222"/>
      <c r="Q256" s="222"/>
      <c r="R256" s="222"/>
      <c r="S256" s="222"/>
      <c r="T256" s="222"/>
      <c r="U256" s="222"/>
      <c r="V256" s="222"/>
      <c r="W256" s="222"/>
      <c r="X256" s="222"/>
      <c r="Y256" s="222"/>
      <c r="Z256" s="222"/>
      <c r="AA256" s="222"/>
    </row>
    <row r="257" spans="1:27" ht="12.75" customHeight="1" x14ac:dyDescent="0.2">
      <c r="A257" s="221"/>
      <c r="B257" s="222"/>
      <c r="C257" s="222"/>
      <c r="D257" s="222"/>
      <c r="E257" s="222"/>
      <c r="F257" s="222"/>
      <c r="G257" s="222"/>
      <c r="H257" s="222"/>
      <c r="I257" s="222"/>
      <c r="J257" s="222"/>
      <c r="K257" s="221"/>
      <c r="L257" s="222"/>
      <c r="M257" s="222"/>
      <c r="N257" s="222"/>
      <c r="O257" s="222"/>
      <c r="P257" s="222"/>
      <c r="Q257" s="222"/>
      <c r="R257" s="222"/>
      <c r="S257" s="222"/>
      <c r="T257" s="222"/>
      <c r="U257" s="222"/>
      <c r="V257" s="222"/>
      <c r="W257" s="222"/>
      <c r="X257" s="222"/>
      <c r="Y257" s="222"/>
      <c r="Z257" s="222"/>
      <c r="AA257" s="222"/>
    </row>
    <row r="258" spans="1:27" ht="12.75" customHeight="1" x14ac:dyDescent="0.2">
      <c r="A258" s="221"/>
      <c r="B258" s="222"/>
      <c r="C258" s="222"/>
      <c r="D258" s="222"/>
      <c r="E258" s="222"/>
      <c r="F258" s="222"/>
      <c r="G258" s="222"/>
      <c r="H258" s="222"/>
      <c r="I258" s="222"/>
      <c r="J258" s="222"/>
      <c r="K258" s="221"/>
      <c r="L258" s="222"/>
      <c r="M258" s="222"/>
      <c r="N258" s="222"/>
      <c r="O258" s="222"/>
      <c r="P258" s="222"/>
      <c r="Q258" s="222"/>
      <c r="R258" s="222"/>
      <c r="S258" s="222"/>
      <c r="T258" s="222"/>
      <c r="U258" s="222"/>
      <c r="V258" s="222"/>
      <c r="W258" s="222"/>
      <c r="X258" s="222"/>
      <c r="Y258" s="222"/>
      <c r="Z258" s="222"/>
      <c r="AA258" s="222"/>
    </row>
    <row r="259" spans="1:27" ht="12.75" customHeight="1" x14ac:dyDescent="0.2">
      <c r="A259" s="221"/>
      <c r="B259" s="222"/>
      <c r="C259" s="222"/>
      <c r="D259" s="222"/>
      <c r="E259" s="222"/>
      <c r="F259" s="222"/>
      <c r="G259" s="222"/>
      <c r="H259" s="222"/>
      <c r="I259" s="222"/>
      <c r="J259" s="222"/>
      <c r="K259" s="221"/>
      <c r="L259" s="222"/>
      <c r="M259" s="222"/>
      <c r="N259" s="222"/>
      <c r="O259" s="222"/>
      <c r="P259" s="222"/>
      <c r="Q259" s="222"/>
      <c r="R259" s="222"/>
      <c r="S259" s="222"/>
      <c r="T259" s="222"/>
      <c r="U259" s="222"/>
      <c r="V259" s="222"/>
      <c r="W259" s="222"/>
      <c r="X259" s="222"/>
      <c r="Y259" s="222"/>
      <c r="Z259" s="222"/>
      <c r="AA259" s="222"/>
    </row>
    <row r="260" spans="1:27" ht="12.75" customHeight="1" x14ac:dyDescent="0.2">
      <c r="A260" s="221"/>
      <c r="B260" s="222"/>
      <c r="C260" s="222"/>
      <c r="D260" s="222"/>
      <c r="E260" s="222"/>
      <c r="F260" s="222"/>
      <c r="G260" s="222"/>
      <c r="H260" s="222"/>
      <c r="I260" s="222"/>
      <c r="J260" s="222"/>
      <c r="K260" s="221"/>
      <c r="L260" s="222"/>
      <c r="M260" s="222"/>
      <c r="N260" s="222"/>
      <c r="O260" s="222"/>
      <c r="P260" s="222"/>
      <c r="Q260" s="222"/>
      <c r="R260" s="222"/>
      <c r="S260" s="222"/>
      <c r="T260" s="222"/>
      <c r="U260" s="222"/>
      <c r="V260" s="222"/>
      <c r="W260" s="222"/>
      <c r="X260" s="222"/>
      <c r="Y260" s="222"/>
      <c r="Z260" s="222"/>
      <c r="AA260" s="222"/>
    </row>
    <row r="261" spans="1:27" ht="12.75" customHeight="1" x14ac:dyDescent="0.2">
      <c r="A261" s="221"/>
      <c r="B261" s="222"/>
      <c r="C261" s="222"/>
      <c r="D261" s="222"/>
      <c r="E261" s="222"/>
      <c r="F261" s="222"/>
      <c r="G261" s="222"/>
      <c r="H261" s="222"/>
      <c r="I261" s="222"/>
      <c r="J261" s="222"/>
      <c r="K261" s="221"/>
      <c r="L261" s="222"/>
      <c r="M261" s="222"/>
      <c r="N261" s="222"/>
      <c r="O261" s="222"/>
      <c r="P261" s="222"/>
      <c r="Q261" s="222"/>
      <c r="R261" s="222"/>
      <c r="S261" s="222"/>
      <c r="T261" s="222"/>
      <c r="U261" s="222"/>
      <c r="V261" s="222"/>
      <c r="W261" s="222"/>
      <c r="X261" s="222"/>
      <c r="Y261" s="222"/>
      <c r="Z261" s="222"/>
      <c r="AA261" s="222"/>
    </row>
    <row r="262" spans="1:27" ht="12.75" customHeight="1" x14ac:dyDescent="0.2">
      <c r="A262" s="221"/>
      <c r="B262" s="222"/>
      <c r="C262" s="222"/>
      <c r="D262" s="222"/>
      <c r="E262" s="222"/>
      <c r="F262" s="222"/>
      <c r="G262" s="222"/>
      <c r="H262" s="222"/>
      <c r="I262" s="222"/>
      <c r="J262" s="222"/>
      <c r="K262" s="221"/>
      <c r="L262" s="222"/>
      <c r="M262" s="222"/>
      <c r="N262" s="222"/>
      <c r="O262" s="222"/>
      <c r="P262" s="222"/>
      <c r="Q262" s="222"/>
      <c r="R262" s="222"/>
      <c r="S262" s="222"/>
      <c r="T262" s="222"/>
      <c r="U262" s="222"/>
      <c r="V262" s="222"/>
      <c r="W262" s="222"/>
      <c r="X262" s="222"/>
      <c r="Y262" s="222"/>
      <c r="Z262" s="222"/>
      <c r="AA262" s="222"/>
    </row>
    <row r="263" spans="1:27" ht="12.75" customHeight="1" x14ac:dyDescent="0.2">
      <c r="A263" s="221"/>
      <c r="B263" s="222"/>
      <c r="C263" s="222"/>
      <c r="D263" s="222"/>
      <c r="E263" s="222"/>
      <c r="F263" s="222"/>
      <c r="G263" s="222"/>
      <c r="H263" s="222"/>
      <c r="I263" s="222"/>
      <c r="J263" s="222"/>
      <c r="K263" s="221"/>
      <c r="L263" s="222"/>
      <c r="M263" s="222"/>
      <c r="N263" s="222"/>
      <c r="O263" s="222"/>
      <c r="P263" s="222"/>
      <c r="Q263" s="222"/>
      <c r="R263" s="222"/>
      <c r="S263" s="222"/>
      <c r="T263" s="222"/>
      <c r="U263" s="222"/>
      <c r="V263" s="222"/>
      <c r="W263" s="222"/>
      <c r="X263" s="222"/>
      <c r="Y263" s="222"/>
      <c r="Z263" s="222"/>
      <c r="AA263" s="222"/>
    </row>
    <row r="264" spans="1:27" ht="12.75" customHeight="1" x14ac:dyDescent="0.2">
      <c r="A264" s="221"/>
      <c r="B264" s="222"/>
      <c r="C264" s="222"/>
      <c r="D264" s="222"/>
      <c r="E264" s="222"/>
      <c r="F264" s="222"/>
      <c r="G264" s="222"/>
      <c r="H264" s="222"/>
      <c r="I264" s="222"/>
      <c r="J264" s="222"/>
      <c r="K264" s="221"/>
      <c r="L264" s="222"/>
      <c r="M264" s="222"/>
      <c r="N264" s="222"/>
      <c r="O264" s="222"/>
      <c r="P264" s="222"/>
      <c r="Q264" s="222"/>
      <c r="R264" s="222"/>
      <c r="S264" s="222"/>
      <c r="T264" s="222"/>
      <c r="U264" s="222"/>
      <c r="V264" s="222"/>
      <c r="W264" s="222"/>
      <c r="X264" s="222"/>
      <c r="Y264" s="222"/>
      <c r="Z264" s="222"/>
      <c r="AA264" s="222"/>
    </row>
    <row r="265" spans="1:27" ht="12.75" customHeight="1" x14ac:dyDescent="0.2">
      <c r="A265" s="221"/>
      <c r="B265" s="222"/>
      <c r="C265" s="222"/>
      <c r="D265" s="222"/>
      <c r="E265" s="222"/>
      <c r="F265" s="222"/>
      <c r="G265" s="222"/>
      <c r="H265" s="222"/>
      <c r="I265" s="222"/>
      <c r="J265" s="222"/>
      <c r="K265" s="221"/>
      <c r="L265" s="222"/>
      <c r="M265" s="222"/>
      <c r="N265" s="222"/>
      <c r="O265" s="222"/>
      <c r="P265" s="222"/>
      <c r="Q265" s="222"/>
      <c r="R265" s="222"/>
      <c r="S265" s="222"/>
      <c r="T265" s="222"/>
      <c r="U265" s="222"/>
      <c r="V265" s="222"/>
      <c r="W265" s="222"/>
      <c r="X265" s="222"/>
      <c r="Y265" s="222"/>
      <c r="Z265" s="222"/>
      <c r="AA265" s="222"/>
    </row>
    <row r="266" spans="1:27" ht="12.75" customHeight="1" x14ac:dyDescent="0.2">
      <c r="A266" s="221"/>
      <c r="B266" s="222"/>
      <c r="C266" s="222"/>
      <c r="D266" s="222"/>
      <c r="E266" s="222"/>
      <c r="F266" s="222"/>
      <c r="G266" s="222"/>
      <c r="H266" s="222"/>
      <c r="I266" s="222"/>
      <c r="J266" s="222"/>
      <c r="K266" s="221"/>
      <c r="L266" s="222"/>
      <c r="M266" s="222"/>
      <c r="N266" s="222"/>
      <c r="O266" s="222"/>
      <c r="P266" s="222"/>
      <c r="Q266" s="222"/>
      <c r="R266" s="222"/>
      <c r="S266" s="222"/>
      <c r="T266" s="222"/>
      <c r="U266" s="222"/>
      <c r="V266" s="222"/>
      <c r="W266" s="222"/>
      <c r="X266" s="222"/>
      <c r="Y266" s="222"/>
      <c r="Z266" s="222"/>
      <c r="AA266" s="222"/>
    </row>
    <row r="267" spans="1:27" ht="12.75" customHeight="1" x14ac:dyDescent="0.2">
      <c r="A267" s="221"/>
      <c r="B267" s="222"/>
      <c r="C267" s="222"/>
      <c r="D267" s="222"/>
      <c r="E267" s="222"/>
      <c r="F267" s="222"/>
      <c r="G267" s="222"/>
      <c r="H267" s="222"/>
      <c r="I267" s="222"/>
      <c r="J267" s="222"/>
      <c r="K267" s="221"/>
      <c r="L267" s="222"/>
      <c r="M267" s="222"/>
      <c r="N267" s="222"/>
      <c r="O267" s="222"/>
      <c r="P267" s="222"/>
      <c r="Q267" s="222"/>
      <c r="R267" s="222"/>
      <c r="S267" s="222"/>
      <c r="T267" s="222"/>
      <c r="U267" s="222"/>
      <c r="V267" s="222"/>
      <c r="W267" s="222"/>
      <c r="X267" s="222"/>
      <c r="Y267" s="222"/>
      <c r="Z267" s="222"/>
      <c r="AA267" s="222"/>
    </row>
    <row r="268" spans="1:27" ht="12.75" customHeight="1" x14ac:dyDescent="0.2">
      <c r="A268" s="221"/>
      <c r="B268" s="222"/>
      <c r="C268" s="222"/>
      <c r="D268" s="222"/>
      <c r="E268" s="222"/>
      <c r="F268" s="222"/>
      <c r="G268" s="222"/>
      <c r="H268" s="222"/>
      <c r="I268" s="222"/>
      <c r="J268" s="222"/>
      <c r="K268" s="221"/>
      <c r="L268" s="222"/>
      <c r="M268" s="222"/>
      <c r="N268" s="222"/>
      <c r="O268" s="222"/>
      <c r="P268" s="222"/>
      <c r="Q268" s="222"/>
      <c r="R268" s="222"/>
      <c r="S268" s="222"/>
      <c r="T268" s="222"/>
      <c r="U268" s="222"/>
      <c r="V268" s="222"/>
      <c r="W268" s="222"/>
      <c r="X268" s="222"/>
      <c r="Y268" s="222"/>
      <c r="Z268" s="222"/>
      <c r="AA268" s="222"/>
    </row>
    <row r="269" spans="1:27" ht="12.75" customHeight="1" x14ac:dyDescent="0.2">
      <c r="A269" s="221"/>
      <c r="B269" s="222"/>
      <c r="C269" s="222"/>
      <c r="D269" s="222"/>
      <c r="E269" s="222"/>
      <c r="F269" s="222"/>
      <c r="G269" s="222"/>
      <c r="H269" s="222"/>
      <c r="I269" s="222"/>
      <c r="J269" s="222"/>
      <c r="K269" s="221"/>
      <c r="L269" s="222"/>
      <c r="M269" s="222"/>
      <c r="N269" s="222"/>
      <c r="O269" s="222"/>
      <c r="P269" s="222"/>
      <c r="Q269" s="222"/>
      <c r="R269" s="222"/>
      <c r="S269" s="222"/>
      <c r="T269" s="222"/>
      <c r="U269" s="222"/>
      <c r="V269" s="222"/>
      <c r="W269" s="222"/>
      <c r="X269" s="222"/>
      <c r="Y269" s="222"/>
      <c r="Z269" s="222"/>
      <c r="AA269" s="222"/>
    </row>
    <row r="270" spans="1:27" ht="12.75" customHeight="1" x14ac:dyDescent="0.2">
      <c r="A270" s="221"/>
      <c r="B270" s="222"/>
      <c r="C270" s="222"/>
      <c r="D270" s="222"/>
      <c r="E270" s="222"/>
      <c r="F270" s="222"/>
      <c r="G270" s="222"/>
      <c r="H270" s="222"/>
      <c r="I270" s="222"/>
      <c r="J270" s="222"/>
      <c r="K270" s="221"/>
      <c r="L270" s="222"/>
      <c r="M270" s="222"/>
      <c r="N270" s="222"/>
      <c r="O270" s="222"/>
      <c r="P270" s="222"/>
      <c r="Q270" s="222"/>
      <c r="R270" s="222"/>
      <c r="S270" s="222"/>
      <c r="T270" s="222"/>
      <c r="U270" s="222"/>
      <c r="V270" s="222"/>
      <c r="W270" s="222"/>
      <c r="X270" s="222"/>
      <c r="Y270" s="222"/>
      <c r="Z270" s="222"/>
      <c r="AA270" s="222"/>
    </row>
    <row r="271" spans="1:27" ht="12.75" customHeight="1" x14ac:dyDescent="0.2">
      <c r="A271" s="221"/>
      <c r="B271" s="222"/>
      <c r="C271" s="222"/>
      <c r="D271" s="222"/>
      <c r="E271" s="222"/>
      <c r="F271" s="222"/>
      <c r="G271" s="222"/>
      <c r="H271" s="222"/>
      <c r="I271" s="222"/>
      <c r="J271" s="222"/>
      <c r="K271" s="221"/>
      <c r="L271" s="222"/>
      <c r="M271" s="222"/>
      <c r="N271" s="222"/>
      <c r="O271" s="222"/>
      <c r="P271" s="222"/>
      <c r="Q271" s="222"/>
      <c r="R271" s="222"/>
      <c r="S271" s="222"/>
      <c r="T271" s="222"/>
      <c r="U271" s="222"/>
      <c r="V271" s="222"/>
      <c r="W271" s="222"/>
      <c r="X271" s="222"/>
      <c r="Y271" s="222"/>
      <c r="Z271" s="222"/>
      <c r="AA271" s="222"/>
    </row>
    <row r="272" spans="1:27" ht="12.75" customHeight="1" x14ac:dyDescent="0.2">
      <c r="A272" s="221"/>
      <c r="B272" s="222"/>
      <c r="C272" s="222"/>
      <c r="D272" s="222"/>
      <c r="E272" s="222"/>
      <c r="F272" s="222"/>
      <c r="G272" s="222"/>
      <c r="H272" s="222"/>
      <c r="I272" s="222"/>
      <c r="J272" s="222"/>
      <c r="K272" s="221"/>
      <c r="L272" s="222"/>
      <c r="M272" s="222"/>
      <c r="N272" s="222"/>
      <c r="O272" s="222"/>
      <c r="P272" s="222"/>
      <c r="Q272" s="222"/>
      <c r="R272" s="222"/>
      <c r="S272" s="222"/>
      <c r="T272" s="222"/>
      <c r="U272" s="222"/>
      <c r="V272" s="222"/>
      <c r="W272" s="222"/>
      <c r="X272" s="222"/>
      <c r="Y272" s="222"/>
      <c r="Z272" s="222"/>
      <c r="AA272" s="222"/>
    </row>
    <row r="273" spans="1:27" ht="12.75" customHeight="1" x14ac:dyDescent="0.2">
      <c r="A273" s="221"/>
      <c r="B273" s="222"/>
      <c r="C273" s="222"/>
      <c r="D273" s="222"/>
      <c r="E273" s="222"/>
      <c r="F273" s="222"/>
      <c r="G273" s="222"/>
      <c r="H273" s="222"/>
      <c r="I273" s="222"/>
      <c r="J273" s="222"/>
      <c r="K273" s="221"/>
      <c r="L273" s="222"/>
      <c r="M273" s="222"/>
      <c r="N273" s="222"/>
      <c r="O273" s="222"/>
      <c r="P273" s="222"/>
      <c r="Q273" s="222"/>
      <c r="R273" s="222"/>
      <c r="S273" s="222"/>
      <c r="T273" s="222"/>
      <c r="U273" s="222"/>
      <c r="V273" s="222"/>
      <c r="W273" s="222"/>
      <c r="X273" s="222"/>
      <c r="Y273" s="222"/>
      <c r="Z273" s="222"/>
      <c r="AA273" s="222"/>
    </row>
    <row r="274" spans="1:27" ht="12.75" customHeight="1" x14ac:dyDescent="0.2">
      <c r="A274" s="221"/>
      <c r="B274" s="222"/>
      <c r="C274" s="222"/>
      <c r="D274" s="222"/>
      <c r="E274" s="222"/>
      <c r="F274" s="222"/>
      <c r="G274" s="222"/>
      <c r="H274" s="222"/>
      <c r="I274" s="222"/>
      <c r="J274" s="222"/>
      <c r="K274" s="221"/>
      <c r="L274" s="222"/>
      <c r="M274" s="222"/>
      <c r="N274" s="222"/>
      <c r="O274" s="222"/>
      <c r="P274" s="222"/>
      <c r="Q274" s="222"/>
      <c r="R274" s="222"/>
      <c r="S274" s="222"/>
      <c r="T274" s="222"/>
      <c r="U274" s="222"/>
      <c r="V274" s="222"/>
      <c r="W274" s="222"/>
      <c r="X274" s="222"/>
      <c r="Y274" s="222"/>
      <c r="Z274" s="222"/>
      <c r="AA274" s="222"/>
    </row>
    <row r="275" spans="1:27" ht="12.75" customHeight="1" x14ac:dyDescent="0.2">
      <c r="A275" s="221"/>
      <c r="B275" s="222"/>
      <c r="C275" s="222"/>
      <c r="D275" s="222"/>
      <c r="E275" s="222"/>
      <c r="F275" s="222"/>
      <c r="G275" s="222"/>
      <c r="H275" s="222"/>
      <c r="I275" s="222"/>
      <c r="J275" s="222"/>
      <c r="K275" s="221"/>
      <c r="L275" s="222"/>
      <c r="M275" s="222"/>
      <c r="N275" s="222"/>
      <c r="O275" s="222"/>
      <c r="P275" s="222"/>
      <c r="Q275" s="222"/>
      <c r="R275" s="222"/>
      <c r="S275" s="222"/>
      <c r="T275" s="222"/>
      <c r="U275" s="222"/>
      <c r="V275" s="222"/>
      <c r="W275" s="222"/>
      <c r="X275" s="222"/>
      <c r="Y275" s="222"/>
      <c r="Z275" s="222"/>
      <c r="AA275" s="222"/>
    </row>
    <row r="276" spans="1:27" ht="12.75" customHeight="1" x14ac:dyDescent="0.2">
      <c r="A276" s="221"/>
      <c r="B276" s="222"/>
      <c r="C276" s="222"/>
      <c r="D276" s="222"/>
      <c r="E276" s="222"/>
      <c r="F276" s="222"/>
      <c r="G276" s="222"/>
      <c r="H276" s="222"/>
      <c r="I276" s="222"/>
      <c r="J276" s="222"/>
      <c r="K276" s="221"/>
      <c r="L276" s="222"/>
      <c r="M276" s="222"/>
      <c r="N276" s="222"/>
      <c r="O276" s="222"/>
      <c r="P276" s="222"/>
      <c r="Q276" s="222"/>
      <c r="R276" s="222"/>
      <c r="S276" s="222"/>
      <c r="T276" s="222"/>
      <c r="U276" s="222"/>
      <c r="V276" s="222"/>
      <c r="W276" s="222"/>
      <c r="X276" s="222"/>
      <c r="Y276" s="222"/>
      <c r="Z276" s="222"/>
      <c r="AA276" s="222"/>
    </row>
    <row r="277" spans="1:27" ht="12.75" customHeight="1" x14ac:dyDescent="0.2">
      <c r="A277" s="221"/>
      <c r="B277" s="222"/>
      <c r="C277" s="222"/>
      <c r="D277" s="222"/>
      <c r="E277" s="222"/>
      <c r="F277" s="222"/>
      <c r="G277" s="222"/>
      <c r="H277" s="222"/>
      <c r="I277" s="222"/>
      <c r="J277" s="222"/>
      <c r="K277" s="221"/>
      <c r="L277" s="222"/>
      <c r="M277" s="222"/>
      <c r="N277" s="222"/>
      <c r="O277" s="222"/>
      <c r="P277" s="222"/>
      <c r="Q277" s="222"/>
      <c r="R277" s="222"/>
      <c r="S277" s="222"/>
      <c r="T277" s="222"/>
      <c r="U277" s="222"/>
      <c r="V277" s="222"/>
      <c r="W277" s="222"/>
      <c r="X277" s="222"/>
      <c r="Y277" s="222"/>
      <c r="Z277" s="222"/>
      <c r="AA277" s="222"/>
    </row>
    <row r="278" spans="1:27" ht="12.75" customHeight="1" x14ac:dyDescent="0.2">
      <c r="A278" s="221"/>
      <c r="B278" s="222"/>
      <c r="C278" s="222"/>
      <c r="D278" s="222"/>
      <c r="E278" s="222"/>
      <c r="F278" s="222"/>
      <c r="G278" s="222"/>
      <c r="H278" s="222"/>
      <c r="I278" s="222"/>
      <c r="J278" s="222"/>
      <c r="K278" s="221"/>
      <c r="L278" s="222"/>
      <c r="M278" s="222"/>
      <c r="N278" s="222"/>
      <c r="O278" s="222"/>
      <c r="P278" s="222"/>
      <c r="Q278" s="222"/>
      <c r="R278" s="222"/>
      <c r="S278" s="222"/>
      <c r="T278" s="222"/>
      <c r="U278" s="222"/>
      <c r="V278" s="222"/>
      <c r="W278" s="222"/>
      <c r="X278" s="222"/>
      <c r="Y278" s="222"/>
      <c r="Z278" s="222"/>
      <c r="AA278" s="222"/>
    </row>
    <row r="279" spans="1:27" ht="12.75" customHeight="1" x14ac:dyDescent="0.2">
      <c r="A279" s="221"/>
      <c r="B279" s="222"/>
      <c r="C279" s="222"/>
      <c r="D279" s="222"/>
      <c r="E279" s="222"/>
      <c r="F279" s="222"/>
      <c r="G279" s="222"/>
      <c r="H279" s="222"/>
      <c r="I279" s="222"/>
      <c r="J279" s="222"/>
      <c r="K279" s="221"/>
      <c r="L279" s="222"/>
      <c r="M279" s="222"/>
      <c r="N279" s="222"/>
      <c r="O279" s="222"/>
      <c r="P279" s="222"/>
      <c r="Q279" s="222"/>
      <c r="R279" s="222"/>
      <c r="S279" s="222"/>
      <c r="T279" s="222"/>
      <c r="U279" s="222"/>
      <c r="V279" s="222"/>
      <c r="W279" s="222"/>
      <c r="X279" s="222"/>
      <c r="Y279" s="222"/>
      <c r="Z279" s="222"/>
      <c r="AA279" s="222"/>
    </row>
    <row r="280" spans="1:27" ht="12.75" customHeight="1" x14ac:dyDescent="0.2">
      <c r="A280" s="221"/>
      <c r="B280" s="222"/>
      <c r="C280" s="222"/>
      <c r="D280" s="222"/>
      <c r="E280" s="222"/>
      <c r="F280" s="222"/>
      <c r="G280" s="222"/>
      <c r="H280" s="222"/>
      <c r="I280" s="222"/>
      <c r="J280" s="222"/>
      <c r="K280" s="221"/>
      <c r="L280" s="222"/>
      <c r="M280" s="222"/>
      <c r="N280" s="222"/>
      <c r="O280" s="222"/>
      <c r="P280" s="222"/>
      <c r="Q280" s="222"/>
      <c r="R280" s="222"/>
      <c r="S280" s="222"/>
      <c r="T280" s="222"/>
      <c r="U280" s="222"/>
      <c r="V280" s="222"/>
      <c r="W280" s="222"/>
      <c r="X280" s="222"/>
      <c r="Y280" s="222"/>
      <c r="Z280" s="222"/>
      <c r="AA280" s="222"/>
    </row>
    <row r="281" spans="1:27" ht="12.75" customHeight="1" x14ac:dyDescent="0.2">
      <c r="A281" s="221"/>
      <c r="B281" s="222"/>
      <c r="C281" s="222"/>
      <c r="D281" s="222"/>
      <c r="E281" s="222"/>
      <c r="F281" s="222"/>
      <c r="G281" s="222"/>
      <c r="H281" s="222"/>
      <c r="I281" s="222"/>
      <c r="J281" s="222"/>
      <c r="K281" s="221"/>
      <c r="L281" s="222"/>
      <c r="M281" s="222"/>
      <c r="N281" s="222"/>
      <c r="O281" s="222"/>
      <c r="P281" s="222"/>
      <c r="Q281" s="222"/>
      <c r="R281" s="222"/>
      <c r="S281" s="222"/>
      <c r="T281" s="222"/>
      <c r="U281" s="222"/>
      <c r="V281" s="222"/>
      <c r="W281" s="222"/>
      <c r="X281" s="222"/>
      <c r="Y281" s="222"/>
      <c r="Z281" s="222"/>
      <c r="AA281" s="222"/>
    </row>
    <row r="282" spans="1:27" ht="12.75" customHeight="1" x14ac:dyDescent="0.2">
      <c r="A282" s="221"/>
      <c r="B282" s="222"/>
      <c r="C282" s="222"/>
      <c r="D282" s="222"/>
      <c r="E282" s="222"/>
      <c r="F282" s="222"/>
      <c r="G282" s="222"/>
      <c r="H282" s="222"/>
      <c r="I282" s="222"/>
      <c r="J282" s="222"/>
      <c r="K282" s="221"/>
      <c r="L282" s="222"/>
      <c r="M282" s="222"/>
      <c r="N282" s="222"/>
      <c r="O282" s="222"/>
      <c r="P282" s="222"/>
      <c r="Q282" s="222"/>
      <c r="R282" s="222"/>
      <c r="S282" s="222"/>
      <c r="T282" s="222"/>
      <c r="U282" s="222"/>
      <c r="V282" s="222"/>
      <c r="W282" s="222"/>
      <c r="X282" s="222"/>
      <c r="Y282" s="222"/>
      <c r="Z282" s="222"/>
      <c r="AA282" s="222"/>
    </row>
    <row r="283" spans="1:27" ht="12.75" customHeight="1" x14ac:dyDescent="0.2">
      <c r="A283" s="221"/>
      <c r="B283" s="222"/>
      <c r="C283" s="222"/>
      <c r="D283" s="222"/>
      <c r="E283" s="222"/>
      <c r="F283" s="222"/>
      <c r="G283" s="222"/>
      <c r="H283" s="222"/>
      <c r="I283" s="222"/>
      <c r="J283" s="222"/>
      <c r="K283" s="221"/>
      <c r="L283" s="222"/>
      <c r="M283" s="222"/>
      <c r="N283" s="222"/>
      <c r="O283" s="222"/>
      <c r="P283" s="222"/>
      <c r="Q283" s="222"/>
      <c r="R283" s="222"/>
      <c r="S283" s="222"/>
      <c r="T283" s="222"/>
      <c r="U283" s="222"/>
      <c r="V283" s="222"/>
      <c r="W283" s="222"/>
      <c r="X283" s="222"/>
      <c r="Y283" s="222"/>
      <c r="Z283" s="222"/>
      <c r="AA283" s="222"/>
    </row>
    <row r="284" spans="1:27" ht="12.75" customHeight="1" x14ac:dyDescent="0.2">
      <c r="A284" s="221"/>
      <c r="B284" s="222"/>
      <c r="C284" s="222"/>
      <c r="D284" s="222"/>
      <c r="E284" s="222"/>
      <c r="F284" s="222"/>
      <c r="G284" s="222"/>
      <c r="H284" s="222"/>
      <c r="I284" s="222"/>
      <c r="J284" s="222"/>
      <c r="K284" s="221"/>
      <c r="L284" s="222"/>
      <c r="M284" s="222"/>
      <c r="N284" s="222"/>
      <c r="O284" s="222"/>
      <c r="P284" s="222"/>
      <c r="Q284" s="222"/>
      <c r="R284" s="222"/>
      <c r="S284" s="222"/>
      <c r="T284" s="222"/>
      <c r="U284" s="222"/>
      <c r="V284" s="222"/>
      <c r="W284" s="222"/>
      <c r="X284" s="222"/>
      <c r="Y284" s="222"/>
      <c r="Z284" s="222"/>
      <c r="AA284" s="222"/>
    </row>
    <row r="285" spans="1:27" ht="12.75" customHeight="1" x14ac:dyDescent="0.2">
      <c r="A285" s="221"/>
      <c r="B285" s="222"/>
      <c r="C285" s="222"/>
      <c r="D285" s="222"/>
      <c r="E285" s="222"/>
      <c r="F285" s="222"/>
      <c r="G285" s="222"/>
      <c r="H285" s="222"/>
      <c r="I285" s="222"/>
      <c r="J285" s="222"/>
      <c r="K285" s="221"/>
      <c r="L285" s="222"/>
      <c r="M285" s="222"/>
      <c r="N285" s="222"/>
      <c r="O285" s="222"/>
      <c r="P285" s="222"/>
      <c r="Q285" s="222"/>
      <c r="R285" s="222"/>
      <c r="S285" s="222"/>
      <c r="T285" s="222"/>
      <c r="U285" s="222"/>
      <c r="V285" s="222"/>
      <c r="W285" s="222"/>
      <c r="X285" s="222"/>
      <c r="Y285" s="222"/>
      <c r="Z285" s="222"/>
      <c r="AA285" s="222"/>
    </row>
    <row r="286" spans="1:27" ht="12.75" customHeight="1" x14ac:dyDescent="0.2">
      <c r="A286" s="221"/>
      <c r="B286" s="222"/>
      <c r="C286" s="222"/>
      <c r="D286" s="222"/>
      <c r="E286" s="222"/>
      <c r="F286" s="222"/>
      <c r="G286" s="222"/>
      <c r="H286" s="222"/>
      <c r="I286" s="222"/>
      <c r="J286" s="222"/>
      <c r="K286" s="221"/>
      <c r="L286" s="222"/>
      <c r="M286" s="222"/>
      <c r="N286" s="222"/>
      <c r="O286" s="222"/>
      <c r="P286" s="222"/>
      <c r="Q286" s="222"/>
      <c r="R286" s="222"/>
      <c r="S286" s="222"/>
      <c r="T286" s="222"/>
      <c r="U286" s="222"/>
      <c r="V286" s="222"/>
      <c r="W286" s="222"/>
      <c r="X286" s="222"/>
      <c r="Y286" s="222"/>
      <c r="Z286" s="222"/>
      <c r="AA286" s="222"/>
    </row>
    <row r="287" spans="1:27" ht="12.75" customHeight="1" x14ac:dyDescent="0.2">
      <c r="A287" s="221"/>
      <c r="B287" s="222"/>
      <c r="C287" s="222"/>
      <c r="D287" s="222"/>
      <c r="E287" s="222"/>
      <c r="F287" s="222"/>
      <c r="G287" s="222"/>
      <c r="H287" s="222"/>
      <c r="I287" s="222"/>
      <c r="J287" s="222"/>
      <c r="K287" s="221"/>
      <c r="L287" s="222"/>
      <c r="M287" s="222"/>
      <c r="N287" s="222"/>
      <c r="O287" s="222"/>
      <c r="P287" s="222"/>
      <c r="Q287" s="222"/>
      <c r="R287" s="222"/>
      <c r="S287" s="222"/>
      <c r="T287" s="222"/>
      <c r="U287" s="222"/>
      <c r="V287" s="222"/>
      <c r="W287" s="222"/>
      <c r="X287" s="222"/>
      <c r="Y287" s="222"/>
      <c r="Z287" s="222"/>
      <c r="AA287" s="222"/>
    </row>
    <row r="288" spans="1:27" ht="12.75" customHeight="1" x14ac:dyDescent="0.2">
      <c r="A288" s="221"/>
      <c r="B288" s="222"/>
      <c r="C288" s="222"/>
      <c r="D288" s="222"/>
      <c r="E288" s="222"/>
      <c r="F288" s="222"/>
      <c r="G288" s="222"/>
      <c r="H288" s="222"/>
      <c r="I288" s="222"/>
      <c r="J288" s="222"/>
      <c r="K288" s="221"/>
      <c r="L288" s="222"/>
      <c r="M288" s="222"/>
      <c r="N288" s="222"/>
      <c r="O288" s="222"/>
      <c r="P288" s="222"/>
      <c r="Q288" s="222"/>
      <c r="R288" s="222"/>
      <c r="S288" s="222"/>
      <c r="T288" s="222"/>
      <c r="U288" s="222"/>
      <c r="V288" s="222"/>
      <c r="W288" s="222"/>
      <c r="X288" s="222"/>
      <c r="Y288" s="222"/>
      <c r="Z288" s="222"/>
      <c r="AA288" s="222"/>
    </row>
    <row r="289" spans="1:27" ht="12.75" customHeight="1" x14ac:dyDescent="0.2">
      <c r="A289" s="221"/>
      <c r="B289" s="222"/>
      <c r="C289" s="222"/>
      <c r="D289" s="222"/>
      <c r="E289" s="222"/>
      <c r="F289" s="222"/>
      <c r="G289" s="222"/>
      <c r="H289" s="222"/>
      <c r="I289" s="222"/>
      <c r="J289" s="222"/>
      <c r="K289" s="221"/>
      <c r="L289" s="222"/>
      <c r="M289" s="222"/>
      <c r="N289" s="222"/>
      <c r="O289" s="222"/>
      <c r="P289" s="222"/>
      <c r="Q289" s="222"/>
      <c r="R289" s="222"/>
      <c r="S289" s="222"/>
      <c r="T289" s="222"/>
      <c r="U289" s="222"/>
      <c r="V289" s="222"/>
      <c r="W289" s="222"/>
      <c r="X289" s="222"/>
      <c r="Y289" s="222"/>
      <c r="Z289" s="222"/>
      <c r="AA289" s="222"/>
    </row>
    <row r="290" spans="1:27" ht="12.75" customHeight="1" x14ac:dyDescent="0.2">
      <c r="A290" s="221"/>
      <c r="B290" s="222"/>
      <c r="C290" s="222"/>
      <c r="D290" s="222"/>
      <c r="E290" s="222"/>
      <c r="F290" s="222"/>
      <c r="G290" s="222"/>
      <c r="H290" s="222"/>
      <c r="I290" s="222"/>
      <c r="J290" s="222"/>
      <c r="K290" s="221"/>
      <c r="L290" s="222"/>
      <c r="M290" s="222"/>
      <c r="N290" s="222"/>
      <c r="O290" s="222"/>
      <c r="P290" s="222"/>
      <c r="Q290" s="222"/>
      <c r="R290" s="222"/>
      <c r="S290" s="222"/>
      <c r="T290" s="222"/>
      <c r="U290" s="222"/>
      <c r="V290" s="222"/>
      <c r="W290" s="222"/>
      <c r="X290" s="222"/>
      <c r="Y290" s="222"/>
      <c r="Z290" s="222"/>
      <c r="AA290" s="222"/>
    </row>
    <row r="291" spans="1:27" ht="12.75" customHeight="1" x14ac:dyDescent="0.2">
      <c r="A291" s="221"/>
      <c r="B291" s="222"/>
      <c r="C291" s="222"/>
      <c r="D291" s="222"/>
      <c r="E291" s="222"/>
      <c r="F291" s="222"/>
      <c r="G291" s="222"/>
      <c r="H291" s="222"/>
      <c r="I291" s="222"/>
      <c r="J291" s="222"/>
      <c r="K291" s="221"/>
      <c r="L291" s="222"/>
      <c r="M291" s="222"/>
      <c r="N291" s="222"/>
      <c r="O291" s="222"/>
      <c r="P291" s="222"/>
      <c r="Q291" s="222"/>
      <c r="R291" s="222"/>
      <c r="S291" s="222"/>
      <c r="T291" s="222"/>
      <c r="U291" s="222"/>
      <c r="V291" s="222"/>
      <c r="W291" s="222"/>
      <c r="X291" s="222"/>
      <c r="Y291" s="222"/>
      <c r="Z291" s="222"/>
      <c r="AA291" s="222"/>
    </row>
    <row r="292" spans="1:27" ht="12.75" customHeight="1" x14ac:dyDescent="0.2">
      <c r="A292" s="221"/>
      <c r="B292" s="222"/>
      <c r="C292" s="222"/>
      <c r="D292" s="222"/>
      <c r="E292" s="222"/>
      <c r="F292" s="222"/>
      <c r="G292" s="222"/>
      <c r="H292" s="222"/>
      <c r="I292" s="222"/>
      <c r="J292" s="222"/>
      <c r="K292" s="221"/>
      <c r="L292" s="222"/>
      <c r="M292" s="222"/>
      <c r="N292" s="222"/>
      <c r="O292" s="222"/>
      <c r="P292" s="222"/>
      <c r="Q292" s="222"/>
      <c r="R292" s="222"/>
      <c r="S292" s="222"/>
      <c r="T292" s="222"/>
      <c r="U292" s="222"/>
      <c r="V292" s="222"/>
      <c r="W292" s="222"/>
      <c r="X292" s="222"/>
      <c r="Y292" s="222"/>
      <c r="Z292" s="222"/>
      <c r="AA292" s="222"/>
    </row>
    <row r="293" spans="1:27" ht="12.75" customHeight="1" x14ac:dyDescent="0.2">
      <c r="A293" s="221"/>
      <c r="B293" s="222"/>
      <c r="C293" s="222"/>
      <c r="D293" s="222"/>
      <c r="E293" s="222"/>
      <c r="F293" s="222"/>
      <c r="G293" s="222"/>
      <c r="H293" s="222"/>
      <c r="I293" s="222"/>
      <c r="J293" s="222"/>
      <c r="K293" s="221"/>
      <c r="L293" s="222"/>
      <c r="M293" s="222"/>
      <c r="N293" s="222"/>
      <c r="O293" s="222"/>
      <c r="P293" s="222"/>
      <c r="Q293" s="222"/>
      <c r="R293" s="222"/>
      <c r="S293" s="222"/>
      <c r="T293" s="222"/>
      <c r="U293" s="222"/>
      <c r="V293" s="222"/>
      <c r="W293" s="222"/>
      <c r="X293" s="222"/>
      <c r="Y293" s="222"/>
      <c r="Z293" s="222"/>
      <c r="AA293" s="222"/>
    </row>
    <row r="294" spans="1:27" ht="12.75" customHeight="1" x14ac:dyDescent="0.2">
      <c r="A294" s="221"/>
      <c r="B294" s="222"/>
      <c r="C294" s="222"/>
      <c r="D294" s="222"/>
      <c r="E294" s="222"/>
      <c r="F294" s="222"/>
      <c r="G294" s="222"/>
      <c r="H294" s="222"/>
      <c r="I294" s="222"/>
      <c r="J294" s="222"/>
      <c r="K294" s="221"/>
      <c r="L294" s="222"/>
      <c r="M294" s="222"/>
      <c r="N294" s="222"/>
      <c r="O294" s="222"/>
      <c r="P294" s="222"/>
      <c r="Q294" s="222"/>
      <c r="R294" s="222"/>
      <c r="S294" s="222"/>
      <c r="T294" s="222"/>
      <c r="U294" s="222"/>
      <c r="V294" s="222"/>
      <c r="W294" s="222"/>
      <c r="X294" s="222"/>
      <c r="Y294" s="222"/>
      <c r="Z294" s="222"/>
      <c r="AA294" s="222"/>
    </row>
    <row r="295" spans="1:27" ht="12.75" customHeight="1" x14ac:dyDescent="0.2">
      <c r="A295" s="221"/>
      <c r="B295" s="222"/>
      <c r="C295" s="222"/>
      <c r="D295" s="222"/>
      <c r="E295" s="222"/>
      <c r="F295" s="222"/>
      <c r="G295" s="222"/>
      <c r="H295" s="222"/>
      <c r="I295" s="222"/>
      <c r="J295" s="222"/>
      <c r="K295" s="221"/>
      <c r="L295" s="222"/>
      <c r="M295" s="222"/>
      <c r="N295" s="222"/>
      <c r="O295" s="222"/>
      <c r="P295" s="222"/>
      <c r="Q295" s="222"/>
      <c r="R295" s="222"/>
      <c r="S295" s="222"/>
      <c r="T295" s="222"/>
      <c r="U295" s="222"/>
      <c r="V295" s="222"/>
      <c r="W295" s="222"/>
      <c r="X295" s="222"/>
      <c r="Y295" s="222"/>
      <c r="Z295" s="222"/>
      <c r="AA295" s="222"/>
    </row>
    <row r="296" spans="1:27" ht="12.75" customHeight="1" x14ac:dyDescent="0.2">
      <c r="A296" s="221"/>
      <c r="B296" s="222"/>
      <c r="C296" s="222"/>
      <c r="D296" s="222"/>
      <c r="E296" s="222"/>
      <c r="F296" s="222"/>
      <c r="G296" s="222"/>
      <c r="H296" s="222"/>
      <c r="I296" s="222"/>
      <c r="J296" s="222"/>
      <c r="K296" s="221"/>
      <c r="L296" s="222"/>
      <c r="M296" s="222"/>
      <c r="N296" s="222"/>
      <c r="O296" s="222"/>
      <c r="P296" s="222"/>
      <c r="Q296" s="222"/>
      <c r="R296" s="222"/>
      <c r="S296" s="222"/>
      <c r="T296" s="222"/>
      <c r="U296" s="222"/>
      <c r="V296" s="222"/>
      <c r="W296" s="222"/>
      <c r="X296" s="222"/>
      <c r="Y296" s="222"/>
      <c r="Z296" s="222"/>
      <c r="AA296" s="222"/>
    </row>
    <row r="297" spans="1:27" ht="12.75" customHeight="1" x14ac:dyDescent="0.2">
      <c r="A297" s="221"/>
      <c r="B297" s="222"/>
      <c r="C297" s="222"/>
      <c r="D297" s="222"/>
      <c r="E297" s="222"/>
      <c r="F297" s="222"/>
      <c r="G297" s="222"/>
      <c r="H297" s="222"/>
      <c r="I297" s="222"/>
      <c r="J297" s="222"/>
      <c r="K297" s="221"/>
      <c r="L297" s="222"/>
      <c r="M297" s="222"/>
      <c r="N297" s="222"/>
      <c r="O297" s="222"/>
      <c r="P297" s="222"/>
      <c r="Q297" s="222"/>
      <c r="R297" s="222"/>
      <c r="S297" s="222"/>
      <c r="T297" s="222"/>
      <c r="U297" s="222"/>
      <c r="V297" s="222"/>
      <c r="W297" s="222"/>
      <c r="X297" s="222"/>
      <c r="Y297" s="222"/>
      <c r="Z297" s="222"/>
      <c r="AA297" s="222"/>
    </row>
    <row r="298" spans="1:27" ht="12.75" customHeight="1" x14ac:dyDescent="0.2">
      <c r="A298" s="221"/>
      <c r="B298" s="222"/>
      <c r="C298" s="222"/>
      <c r="D298" s="222"/>
      <c r="E298" s="222"/>
      <c r="F298" s="222"/>
      <c r="G298" s="222"/>
      <c r="H298" s="222"/>
      <c r="I298" s="222"/>
      <c r="J298" s="222"/>
      <c r="K298" s="221"/>
      <c r="L298" s="222"/>
      <c r="M298" s="222"/>
      <c r="N298" s="222"/>
      <c r="O298" s="222"/>
      <c r="P298" s="222"/>
      <c r="Q298" s="222"/>
      <c r="R298" s="222"/>
      <c r="S298" s="222"/>
      <c r="T298" s="222"/>
      <c r="U298" s="222"/>
      <c r="V298" s="222"/>
      <c r="W298" s="222"/>
      <c r="X298" s="222"/>
      <c r="Y298" s="222"/>
      <c r="Z298" s="222"/>
      <c r="AA298" s="222"/>
    </row>
    <row r="299" spans="1:27" ht="12.75" customHeight="1" x14ac:dyDescent="0.2">
      <c r="A299" s="221"/>
      <c r="B299" s="222"/>
      <c r="C299" s="222"/>
      <c r="D299" s="222"/>
      <c r="E299" s="222"/>
      <c r="F299" s="222"/>
      <c r="G299" s="222"/>
      <c r="H299" s="222"/>
      <c r="I299" s="222"/>
      <c r="J299" s="222"/>
      <c r="K299" s="221"/>
      <c r="L299" s="222"/>
      <c r="M299" s="222"/>
      <c r="N299" s="222"/>
      <c r="O299" s="222"/>
      <c r="P299" s="222"/>
      <c r="Q299" s="222"/>
      <c r="R299" s="222"/>
      <c r="S299" s="222"/>
      <c r="T299" s="222"/>
      <c r="U299" s="222"/>
      <c r="V299" s="222"/>
      <c r="W299" s="222"/>
      <c r="X299" s="222"/>
      <c r="Y299" s="222"/>
      <c r="Z299" s="222"/>
      <c r="AA299" s="222"/>
    </row>
    <row r="300" spans="1:27" ht="12.75" customHeight="1" x14ac:dyDescent="0.2">
      <c r="A300" s="221"/>
      <c r="B300" s="222"/>
      <c r="C300" s="222"/>
      <c r="D300" s="222"/>
      <c r="E300" s="222"/>
      <c r="F300" s="222"/>
      <c r="G300" s="222"/>
      <c r="H300" s="222"/>
      <c r="I300" s="222"/>
      <c r="J300" s="222"/>
      <c r="K300" s="221"/>
      <c r="L300" s="222"/>
      <c r="M300" s="222"/>
      <c r="N300" s="222"/>
      <c r="O300" s="222"/>
      <c r="P300" s="222"/>
      <c r="Q300" s="222"/>
      <c r="R300" s="222"/>
      <c r="S300" s="222"/>
      <c r="T300" s="222"/>
      <c r="U300" s="222"/>
      <c r="V300" s="222"/>
      <c r="W300" s="222"/>
      <c r="X300" s="222"/>
      <c r="Y300" s="222"/>
      <c r="Z300" s="222"/>
      <c r="AA300" s="222"/>
    </row>
    <row r="301" spans="1:27" ht="12.75" customHeight="1" x14ac:dyDescent="0.2">
      <c r="A301" s="221"/>
      <c r="B301" s="222"/>
      <c r="C301" s="222"/>
      <c r="D301" s="222"/>
      <c r="E301" s="222"/>
      <c r="F301" s="222"/>
      <c r="G301" s="222"/>
      <c r="H301" s="222"/>
      <c r="I301" s="222"/>
      <c r="J301" s="222"/>
      <c r="K301" s="221"/>
      <c r="L301" s="222"/>
      <c r="M301" s="222"/>
      <c r="N301" s="222"/>
      <c r="O301" s="222"/>
      <c r="P301" s="222"/>
      <c r="Q301" s="222"/>
      <c r="R301" s="222"/>
      <c r="S301" s="222"/>
      <c r="T301" s="222"/>
      <c r="U301" s="222"/>
      <c r="V301" s="222"/>
      <c r="W301" s="222"/>
      <c r="X301" s="222"/>
      <c r="Y301" s="222"/>
      <c r="Z301" s="222"/>
      <c r="AA301" s="222"/>
    </row>
    <row r="302" spans="1:27" ht="12.75" customHeight="1" x14ac:dyDescent="0.2">
      <c r="A302" s="221"/>
      <c r="B302" s="222"/>
      <c r="C302" s="222"/>
      <c r="D302" s="222"/>
      <c r="E302" s="222"/>
      <c r="F302" s="222"/>
      <c r="G302" s="222"/>
      <c r="H302" s="222"/>
      <c r="I302" s="222"/>
      <c r="J302" s="222"/>
      <c r="K302" s="221"/>
      <c r="L302" s="222"/>
      <c r="M302" s="222"/>
      <c r="N302" s="222"/>
      <c r="O302" s="222"/>
      <c r="P302" s="222"/>
      <c r="Q302" s="222"/>
      <c r="R302" s="222"/>
      <c r="S302" s="222"/>
      <c r="T302" s="222"/>
      <c r="U302" s="222"/>
      <c r="V302" s="222"/>
      <c r="W302" s="222"/>
      <c r="X302" s="222"/>
      <c r="Y302" s="222"/>
      <c r="Z302" s="222"/>
      <c r="AA302" s="222"/>
    </row>
    <row r="303" spans="1:27" ht="12.75" customHeight="1" x14ac:dyDescent="0.2">
      <c r="A303" s="221"/>
      <c r="B303" s="222"/>
      <c r="C303" s="222"/>
      <c r="D303" s="222"/>
      <c r="E303" s="222"/>
      <c r="F303" s="222"/>
      <c r="G303" s="222"/>
      <c r="H303" s="222"/>
      <c r="I303" s="222"/>
      <c r="J303" s="222"/>
      <c r="K303" s="221"/>
      <c r="L303" s="222"/>
      <c r="M303" s="222"/>
      <c r="N303" s="222"/>
      <c r="O303" s="222"/>
      <c r="P303" s="222"/>
      <c r="Q303" s="222"/>
      <c r="R303" s="222"/>
      <c r="S303" s="222"/>
      <c r="T303" s="222"/>
      <c r="U303" s="222"/>
      <c r="V303" s="222"/>
      <c r="W303" s="222"/>
      <c r="X303" s="222"/>
      <c r="Y303" s="222"/>
      <c r="Z303" s="222"/>
      <c r="AA303" s="222"/>
    </row>
    <row r="304" spans="1:27" ht="12.75" customHeight="1" x14ac:dyDescent="0.2">
      <c r="A304" s="221"/>
      <c r="B304" s="222"/>
      <c r="C304" s="222"/>
      <c r="D304" s="222"/>
      <c r="E304" s="222"/>
      <c r="F304" s="222"/>
      <c r="G304" s="222"/>
      <c r="H304" s="222"/>
      <c r="I304" s="222"/>
      <c r="J304" s="222"/>
      <c r="K304" s="221"/>
      <c r="L304" s="222"/>
      <c r="M304" s="222"/>
      <c r="N304" s="222"/>
      <c r="O304" s="222"/>
      <c r="P304" s="222"/>
      <c r="Q304" s="222"/>
      <c r="R304" s="222"/>
      <c r="S304" s="222"/>
      <c r="T304" s="222"/>
      <c r="U304" s="222"/>
      <c r="V304" s="222"/>
      <c r="W304" s="222"/>
      <c r="X304" s="222"/>
      <c r="Y304" s="222"/>
      <c r="Z304" s="222"/>
      <c r="AA304" s="222"/>
    </row>
    <row r="305" spans="1:27" ht="12.75" customHeight="1" x14ac:dyDescent="0.2">
      <c r="A305" s="221"/>
      <c r="B305" s="222"/>
      <c r="C305" s="222"/>
      <c r="D305" s="222"/>
      <c r="E305" s="222"/>
      <c r="F305" s="222"/>
      <c r="G305" s="222"/>
      <c r="H305" s="222"/>
      <c r="I305" s="222"/>
      <c r="J305" s="222"/>
      <c r="K305" s="221"/>
      <c r="L305" s="222"/>
      <c r="M305" s="222"/>
      <c r="N305" s="222"/>
      <c r="O305" s="222"/>
      <c r="P305" s="222"/>
      <c r="Q305" s="222"/>
      <c r="R305" s="222"/>
      <c r="S305" s="222"/>
      <c r="T305" s="222"/>
      <c r="U305" s="222"/>
      <c r="V305" s="222"/>
      <c r="W305" s="222"/>
      <c r="X305" s="222"/>
      <c r="Y305" s="222"/>
      <c r="Z305" s="222"/>
      <c r="AA305" s="222"/>
    </row>
    <row r="306" spans="1:27" ht="12.75" customHeight="1" x14ac:dyDescent="0.2">
      <c r="A306" s="221"/>
      <c r="B306" s="222"/>
      <c r="C306" s="222"/>
      <c r="D306" s="222"/>
      <c r="E306" s="222"/>
      <c r="F306" s="222"/>
      <c r="G306" s="222"/>
      <c r="H306" s="222"/>
      <c r="I306" s="222"/>
      <c r="J306" s="222"/>
      <c r="K306" s="221"/>
      <c r="L306" s="222"/>
      <c r="M306" s="222"/>
      <c r="N306" s="222"/>
      <c r="O306" s="222"/>
      <c r="P306" s="222"/>
      <c r="Q306" s="222"/>
      <c r="R306" s="222"/>
      <c r="S306" s="222"/>
      <c r="T306" s="222"/>
      <c r="U306" s="222"/>
      <c r="V306" s="222"/>
      <c r="W306" s="222"/>
      <c r="X306" s="222"/>
      <c r="Y306" s="222"/>
      <c r="Z306" s="222"/>
      <c r="AA306" s="222"/>
    </row>
    <row r="307" spans="1:27" ht="12.75" customHeight="1" x14ac:dyDescent="0.2">
      <c r="A307" s="221"/>
      <c r="B307" s="222"/>
      <c r="C307" s="222"/>
      <c r="D307" s="222"/>
      <c r="E307" s="222"/>
      <c r="F307" s="222"/>
      <c r="G307" s="222"/>
      <c r="H307" s="222"/>
      <c r="I307" s="222"/>
      <c r="J307" s="222"/>
      <c r="K307" s="221"/>
      <c r="L307" s="222"/>
      <c r="M307" s="222"/>
      <c r="N307" s="222"/>
      <c r="O307" s="222"/>
      <c r="P307" s="222"/>
      <c r="Q307" s="222"/>
      <c r="R307" s="222"/>
      <c r="S307" s="222"/>
      <c r="T307" s="222"/>
      <c r="U307" s="222"/>
      <c r="V307" s="222"/>
      <c r="W307" s="222"/>
      <c r="X307" s="222"/>
      <c r="Y307" s="222"/>
      <c r="Z307" s="222"/>
      <c r="AA307" s="222"/>
    </row>
    <row r="308" spans="1:27" ht="12.75" customHeight="1" x14ac:dyDescent="0.2">
      <c r="A308" s="221"/>
      <c r="B308" s="222"/>
      <c r="C308" s="222"/>
      <c r="D308" s="222"/>
      <c r="E308" s="222"/>
      <c r="F308" s="222"/>
      <c r="G308" s="222"/>
      <c r="H308" s="222"/>
      <c r="I308" s="222"/>
      <c r="J308" s="222"/>
      <c r="K308" s="221"/>
      <c r="L308" s="222"/>
      <c r="M308" s="222"/>
      <c r="N308" s="222"/>
      <c r="O308" s="222"/>
      <c r="P308" s="222"/>
      <c r="Q308" s="222"/>
      <c r="R308" s="222"/>
      <c r="S308" s="222"/>
      <c r="T308" s="222"/>
      <c r="U308" s="222"/>
      <c r="V308" s="222"/>
      <c r="W308" s="222"/>
      <c r="X308" s="222"/>
      <c r="Y308" s="222"/>
      <c r="Z308" s="222"/>
      <c r="AA308" s="222"/>
    </row>
    <row r="309" spans="1:27" ht="12.75" customHeight="1" x14ac:dyDescent="0.2">
      <c r="A309" s="221"/>
      <c r="B309" s="222"/>
      <c r="C309" s="222"/>
      <c r="D309" s="222"/>
      <c r="E309" s="222"/>
      <c r="F309" s="222"/>
      <c r="G309" s="222"/>
      <c r="H309" s="222"/>
      <c r="I309" s="222"/>
      <c r="J309" s="222"/>
      <c r="K309" s="221"/>
      <c r="L309" s="222"/>
      <c r="M309" s="222"/>
      <c r="N309" s="222"/>
      <c r="O309" s="222"/>
      <c r="P309" s="222"/>
      <c r="Q309" s="222"/>
      <c r="R309" s="222"/>
      <c r="S309" s="222"/>
      <c r="T309" s="222"/>
      <c r="U309" s="222"/>
      <c r="V309" s="222"/>
      <c r="W309" s="222"/>
      <c r="X309" s="222"/>
      <c r="Y309" s="222"/>
      <c r="Z309" s="222"/>
      <c r="AA309" s="222"/>
    </row>
    <row r="310" spans="1:27" ht="12.75" customHeight="1" x14ac:dyDescent="0.2">
      <c r="A310" s="221"/>
      <c r="B310" s="222"/>
      <c r="C310" s="222"/>
      <c r="D310" s="222"/>
      <c r="E310" s="222"/>
      <c r="F310" s="222"/>
      <c r="G310" s="222"/>
      <c r="H310" s="222"/>
      <c r="I310" s="222"/>
      <c r="J310" s="222"/>
      <c r="K310" s="221"/>
      <c r="L310" s="222"/>
      <c r="M310" s="222"/>
      <c r="N310" s="222"/>
      <c r="O310" s="222"/>
      <c r="P310" s="222"/>
      <c r="Q310" s="222"/>
      <c r="R310" s="222"/>
      <c r="S310" s="222"/>
      <c r="T310" s="222"/>
      <c r="U310" s="222"/>
      <c r="V310" s="222"/>
      <c r="W310" s="222"/>
      <c r="X310" s="222"/>
      <c r="Y310" s="222"/>
      <c r="Z310" s="222"/>
      <c r="AA310" s="222"/>
    </row>
    <row r="311" spans="1:27" ht="12.75" customHeight="1" x14ac:dyDescent="0.2">
      <c r="A311" s="221"/>
      <c r="B311" s="222"/>
      <c r="C311" s="222"/>
      <c r="D311" s="222"/>
      <c r="E311" s="222"/>
      <c r="F311" s="222"/>
      <c r="G311" s="222"/>
      <c r="H311" s="222"/>
      <c r="I311" s="222"/>
      <c r="J311" s="222"/>
      <c r="K311" s="221"/>
      <c r="L311" s="222"/>
      <c r="M311" s="222"/>
      <c r="N311" s="222"/>
      <c r="O311" s="222"/>
      <c r="P311" s="222"/>
      <c r="Q311" s="222"/>
      <c r="R311" s="222"/>
      <c r="S311" s="222"/>
      <c r="T311" s="222"/>
      <c r="U311" s="222"/>
      <c r="V311" s="222"/>
      <c r="W311" s="222"/>
      <c r="X311" s="222"/>
      <c r="Y311" s="222"/>
      <c r="Z311" s="222"/>
      <c r="AA311" s="222"/>
    </row>
    <row r="312" spans="1:27" ht="12.75" customHeight="1" x14ac:dyDescent="0.2">
      <c r="A312" s="221"/>
      <c r="B312" s="222"/>
      <c r="C312" s="222"/>
      <c r="D312" s="222"/>
      <c r="E312" s="222"/>
      <c r="F312" s="222"/>
      <c r="G312" s="222"/>
      <c r="H312" s="222"/>
      <c r="I312" s="222"/>
      <c r="J312" s="222"/>
      <c r="K312" s="221"/>
      <c r="L312" s="222"/>
      <c r="M312" s="222"/>
      <c r="N312" s="222"/>
      <c r="O312" s="222"/>
      <c r="P312" s="222"/>
      <c r="Q312" s="222"/>
      <c r="R312" s="222"/>
      <c r="S312" s="222"/>
      <c r="T312" s="222"/>
      <c r="U312" s="222"/>
      <c r="V312" s="222"/>
      <c r="W312" s="222"/>
      <c r="X312" s="222"/>
      <c r="Y312" s="222"/>
      <c r="Z312" s="222"/>
      <c r="AA312" s="222"/>
    </row>
    <row r="313" spans="1:27" ht="12.75" customHeight="1" x14ac:dyDescent="0.2">
      <c r="A313" s="221"/>
      <c r="B313" s="222"/>
      <c r="C313" s="222"/>
      <c r="D313" s="222"/>
      <c r="E313" s="222"/>
      <c r="F313" s="222"/>
      <c r="G313" s="222"/>
      <c r="H313" s="222"/>
      <c r="I313" s="222"/>
      <c r="J313" s="222"/>
      <c r="K313" s="221"/>
      <c r="L313" s="222"/>
      <c r="M313" s="222"/>
      <c r="N313" s="222"/>
      <c r="O313" s="222"/>
      <c r="P313" s="222"/>
      <c r="Q313" s="222"/>
      <c r="R313" s="222"/>
      <c r="S313" s="222"/>
      <c r="T313" s="222"/>
      <c r="U313" s="222"/>
      <c r="V313" s="222"/>
      <c r="W313" s="222"/>
      <c r="X313" s="222"/>
      <c r="Y313" s="222"/>
      <c r="Z313" s="222"/>
      <c r="AA313" s="222"/>
    </row>
    <row r="314" spans="1:27" ht="12.75" customHeight="1" x14ac:dyDescent="0.2">
      <c r="A314" s="221"/>
      <c r="B314" s="222"/>
      <c r="C314" s="222"/>
      <c r="D314" s="222"/>
      <c r="E314" s="222"/>
      <c r="F314" s="222"/>
      <c r="G314" s="222"/>
      <c r="H314" s="222"/>
      <c r="I314" s="222"/>
      <c r="J314" s="222"/>
      <c r="K314" s="221"/>
      <c r="L314" s="222"/>
      <c r="M314" s="222"/>
      <c r="N314" s="222"/>
      <c r="O314" s="222"/>
      <c r="P314" s="222"/>
      <c r="Q314" s="222"/>
      <c r="R314" s="222"/>
      <c r="S314" s="222"/>
      <c r="T314" s="222"/>
      <c r="U314" s="222"/>
      <c r="V314" s="222"/>
      <c r="W314" s="222"/>
      <c r="X314" s="222"/>
      <c r="Y314" s="222"/>
      <c r="Z314" s="222"/>
      <c r="AA314" s="222"/>
    </row>
    <row r="315" spans="1:27" ht="12.75" customHeight="1" x14ac:dyDescent="0.2">
      <c r="A315" s="221"/>
      <c r="B315" s="222"/>
      <c r="C315" s="222"/>
      <c r="D315" s="222"/>
      <c r="E315" s="222"/>
      <c r="F315" s="222"/>
      <c r="G315" s="222"/>
      <c r="H315" s="222"/>
      <c r="I315" s="222"/>
      <c r="J315" s="222"/>
      <c r="K315" s="221"/>
      <c r="L315" s="222"/>
      <c r="M315" s="222"/>
      <c r="N315" s="222"/>
      <c r="O315" s="222"/>
      <c r="P315" s="222"/>
      <c r="Q315" s="222"/>
      <c r="R315" s="222"/>
      <c r="S315" s="222"/>
      <c r="T315" s="222"/>
      <c r="U315" s="222"/>
      <c r="V315" s="222"/>
      <c r="W315" s="222"/>
      <c r="X315" s="222"/>
      <c r="Y315" s="222"/>
      <c r="Z315" s="222"/>
      <c r="AA315" s="222"/>
    </row>
    <row r="316" spans="1:27" ht="12.75" customHeight="1" x14ac:dyDescent="0.2">
      <c r="A316" s="221"/>
      <c r="B316" s="222"/>
      <c r="C316" s="222"/>
      <c r="D316" s="222"/>
      <c r="E316" s="222"/>
      <c r="F316" s="222"/>
      <c r="G316" s="222"/>
      <c r="H316" s="222"/>
      <c r="I316" s="222"/>
      <c r="J316" s="222"/>
      <c r="K316" s="221"/>
      <c r="L316" s="222"/>
      <c r="M316" s="222"/>
      <c r="N316" s="222"/>
      <c r="O316" s="222"/>
      <c r="P316" s="222"/>
      <c r="Q316" s="222"/>
      <c r="R316" s="222"/>
      <c r="S316" s="222"/>
      <c r="T316" s="222"/>
      <c r="U316" s="222"/>
      <c r="V316" s="222"/>
      <c r="W316" s="222"/>
      <c r="X316" s="222"/>
      <c r="Y316" s="222"/>
      <c r="Z316" s="222"/>
      <c r="AA316" s="222"/>
    </row>
    <row r="317" spans="1:27" ht="12.75" customHeight="1" x14ac:dyDescent="0.2">
      <c r="A317" s="221"/>
      <c r="B317" s="222"/>
      <c r="C317" s="222"/>
      <c r="D317" s="222"/>
      <c r="E317" s="222"/>
      <c r="F317" s="222"/>
      <c r="G317" s="222"/>
      <c r="H317" s="222"/>
      <c r="I317" s="222"/>
      <c r="J317" s="222"/>
      <c r="K317" s="221"/>
      <c r="L317" s="222"/>
      <c r="M317" s="222"/>
      <c r="N317" s="222"/>
      <c r="O317" s="222"/>
      <c r="P317" s="222"/>
      <c r="Q317" s="222"/>
      <c r="R317" s="222"/>
      <c r="S317" s="222"/>
      <c r="T317" s="222"/>
      <c r="U317" s="222"/>
      <c r="V317" s="222"/>
      <c r="W317" s="222"/>
      <c r="X317" s="222"/>
      <c r="Y317" s="222"/>
      <c r="Z317" s="222"/>
      <c r="AA317" s="222"/>
    </row>
    <row r="318" spans="1:27" ht="12.75" customHeight="1" x14ac:dyDescent="0.2">
      <c r="A318" s="221"/>
      <c r="B318" s="222"/>
      <c r="C318" s="222"/>
      <c r="D318" s="222"/>
      <c r="E318" s="222"/>
      <c r="F318" s="222"/>
      <c r="G318" s="222"/>
      <c r="H318" s="222"/>
      <c r="I318" s="222"/>
      <c r="J318" s="222"/>
      <c r="K318" s="221"/>
      <c r="L318" s="222"/>
      <c r="M318" s="222"/>
      <c r="N318" s="222"/>
      <c r="O318" s="222"/>
      <c r="P318" s="222"/>
      <c r="Q318" s="222"/>
      <c r="R318" s="222"/>
      <c r="S318" s="222"/>
      <c r="T318" s="222"/>
      <c r="U318" s="222"/>
      <c r="V318" s="222"/>
      <c r="W318" s="222"/>
      <c r="X318" s="222"/>
      <c r="Y318" s="222"/>
      <c r="Z318" s="222"/>
      <c r="AA318" s="222"/>
    </row>
    <row r="319" spans="1:27" ht="12.75" customHeight="1" x14ac:dyDescent="0.2">
      <c r="A319" s="221"/>
      <c r="B319" s="222"/>
      <c r="C319" s="222"/>
      <c r="D319" s="222"/>
      <c r="E319" s="222"/>
      <c r="F319" s="222"/>
      <c r="G319" s="222"/>
      <c r="H319" s="222"/>
      <c r="I319" s="222"/>
      <c r="J319" s="222"/>
      <c r="K319" s="221"/>
      <c r="L319" s="222"/>
      <c r="M319" s="222"/>
      <c r="N319" s="222"/>
      <c r="O319" s="222"/>
      <c r="P319" s="222"/>
      <c r="Q319" s="222"/>
      <c r="R319" s="222"/>
      <c r="S319" s="222"/>
      <c r="T319" s="222"/>
      <c r="U319" s="222"/>
      <c r="V319" s="222"/>
      <c r="W319" s="222"/>
      <c r="X319" s="222"/>
      <c r="Y319" s="222"/>
      <c r="Z319" s="222"/>
      <c r="AA319" s="222"/>
    </row>
    <row r="320" spans="1:27" ht="12.75" customHeight="1" x14ac:dyDescent="0.2">
      <c r="A320" s="221"/>
      <c r="B320" s="222"/>
      <c r="C320" s="222"/>
      <c r="D320" s="222"/>
      <c r="E320" s="222"/>
      <c r="F320" s="222"/>
      <c r="G320" s="222"/>
      <c r="H320" s="222"/>
      <c r="I320" s="222"/>
      <c r="J320" s="222"/>
      <c r="K320" s="221"/>
      <c r="L320" s="222"/>
      <c r="M320" s="222"/>
      <c r="N320" s="222"/>
      <c r="O320" s="222"/>
      <c r="P320" s="222"/>
      <c r="Q320" s="222"/>
      <c r="R320" s="222"/>
      <c r="S320" s="222"/>
      <c r="T320" s="222"/>
      <c r="U320" s="222"/>
      <c r="V320" s="222"/>
      <c r="W320" s="222"/>
      <c r="X320" s="222"/>
      <c r="Y320" s="222"/>
      <c r="Z320" s="222"/>
      <c r="AA320" s="222"/>
    </row>
    <row r="321" spans="1:27" ht="12.75" customHeight="1" x14ac:dyDescent="0.2">
      <c r="A321" s="221"/>
      <c r="B321" s="222"/>
      <c r="C321" s="222"/>
      <c r="D321" s="222"/>
      <c r="E321" s="222"/>
      <c r="F321" s="222"/>
      <c r="G321" s="222"/>
      <c r="H321" s="222"/>
      <c r="I321" s="222"/>
      <c r="J321" s="222"/>
      <c r="K321" s="221"/>
      <c r="L321" s="222"/>
      <c r="M321" s="222"/>
      <c r="N321" s="222"/>
      <c r="O321" s="222"/>
      <c r="P321" s="222"/>
      <c r="Q321" s="222"/>
      <c r="R321" s="222"/>
      <c r="S321" s="222"/>
      <c r="T321" s="222"/>
      <c r="U321" s="222"/>
      <c r="V321" s="222"/>
      <c r="W321" s="222"/>
      <c r="X321" s="222"/>
      <c r="Y321" s="222"/>
      <c r="Z321" s="222"/>
      <c r="AA321" s="222"/>
    </row>
    <row r="322" spans="1:27" ht="12.75" customHeight="1" x14ac:dyDescent="0.2">
      <c r="A322" s="221"/>
      <c r="B322" s="222"/>
      <c r="C322" s="222"/>
      <c r="D322" s="222"/>
      <c r="E322" s="222"/>
      <c r="F322" s="222"/>
      <c r="G322" s="222"/>
      <c r="H322" s="222"/>
      <c r="I322" s="222"/>
      <c r="J322" s="222"/>
      <c r="K322" s="221"/>
      <c r="L322" s="222"/>
      <c r="M322" s="222"/>
      <c r="N322" s="222"/>
      <c r="O322" s="222"/>
      <c r="P322" s="222"/>
      <c r="Q322" s="222"/>
      <c r="R322" s="222"/>
      <c r="S322" s="222"/>
      <c r="T322" s="222"/>
      <c r="U322" s="222"/>
      <c r="V322" s="222"/>
      <c r="W322" s="222"/>
      <c r="X322" s="222"/>
      <c r="Y322" s="222"/>
      <c r="Z322" s="222"/>
      <c r="AA322" s="222"/>
    </row>
    <row r="323" spans="1:27" ht="12.75" customHeight="1" x14ac:dyDescent="0.2">
      <c r="A323" s="221"/>
      <c r="B323" s="222"/>
      <c r="C323" s="222"/>
      <c r="D323" s="222"/>
      <c r="E323" s="222"/>
      <c r="F323" s="222"/>
      <c r="G323" s="222"/>
      <c r="H323" s="222"/>
      <c r="I323" s="222"/>
      <c r="J323" s="222"/>
      <c r="K323" s="221"/>
      <c r="L323" s="222"/>
      <c r="M323" s="222"/>
      <c r="N323" s="222"/>
      <c r="O323" s="222"/>
      <c r="P323" s="222"/>
      <c r="Q323" s="222"/>
      <c r="R323" s="222"/>
      <c r="S323" s="222"/>
      <c r="T323" s="222"/>
      <c r="U323" s="222"/>
      <c r="V323" s="222"/>
      <c r="W323" s="222"/>
      <c r="X323" s="222"/>
      <c r="Y323" s="222"/>
      <c r="Z323" s="222"/>
      <c r="AA323" s="222"/>
    </row>
    <row r="324" spans="1:27" ht="12.75" customHeight="1" x14ac:dyDescent="0.2">
      <c r="A324" s="221"/>
      <c r="B324" s="222"/>
      <c r="C324" s="222"/>
      <c r="D324" s="222"/>
      <c r="E324" s="222"/>
      <c r="F324" s="222"/>
      <c r="G324" s="222"/>
      <c r="H324" s="222"/>
      <c r="I324" s="222"/>
      <c r="J324" s="222"/>
      <c r="K324" s="221"/>
      <c r="L324" s="222"/>
      <c r="M324" s="222"/>
      <c r="N324" s="222"/>
      <c r="O324" s="222"/>
      <c r="P324" s="222"/>
      <c r="Q324" s="222"/>
      <c r="R324" s="222"/>
      <c r="S324" s="222"/>
      <c r="T324" s="222"/>
      <c r="U324" s="222"/>
      <c r="V324" s="222"/>
      <c r="W324" s="222"/>
      <c r="X324" s="222"/>
      <c r="Y324" s="222"/>
      <c r="Z324" s="222"/>
      <c r="AA324" s="222"/>
    </row>
    <row r="325" spans="1:27" ht="12.75" customHeight="1" x14ac:dyDescent="0.2">
      <c r="A325" s="221"/>
      <c r="B325" s="222"/>
      <c r="C325" s="222"/>
      <c r="D325" s="222"/>
      <c r="E325" s="222"/>
      <c r="F325" s="222"/>
      <c r="G325" s="222"/>
      <c r="H325" s="222"/>
      <c r="I325" s="222"/>
      <c r="J325" s="222"/>
      <c r="K325" s="221"/>
      <c r="L325" s="222"/>
      <c r="M325" s="222"/>
      <c r="N325" s="222"/>
      <c r="O325" s="222"/>
      <c r="P325" s="222"/>
      <c r="Q325" s="222"/>
      <c r="R325" s="222"/>
      <c r="S325" s="222"/>
      <c r="T325" s="222"/>
      <c r="U325" s="222"/>
      <c r="V325" s="222"/>
      <c r="W325" s="222"/>
      <c r="X325" s="222"/>
      <c r="Y325" s="222"/>
      <c r="Z325" s="222"/>
      <c r="AA325" s="222"/>
    </row>
    <row r="326" spans="1:27" ht="12.75" customHeight="1" x14ac:dyDescent="0.2">
      <c r="A326" s="221"/>
      <c r="B326" s="222"/>
      <c r="C326" s="222"/>
      <c r="D326" s="222"/>
      <c r="E326" s="222"/>
      <c r="F326" s="222"/>
      <c r="G326" s="222"/>
      <c r="H326" s="222"/>
      <c r="I326" s="222"/>
      <c r="J326" s="222"/>
      <c r="K326" s="221"/>
      <c r="L326" s="222"/>
      <c r="M326" s="222"/>
      <c r="N326" s="222"/>
      <c r="O326" s="222"/>
      <c r="P326" s="222"/>
      <c r="Q326" s="222"/>
      <c r="R326" s="222"/>
      <c r="S326" s="222"/>
      <c r="T326" s="222"/>
      <c r="U326" s="222"/>
      <c r="V326" s="222"/>
      <c r="W326" s="222"/>
      <c r="X326" s="222"/>
      <c r="Y326" s="222"/>
      <c r="Z326" s="222"/>
      <c r="AA326" s="222"/>
    </row>
    <row r="327" spans="1:27" ht="12.75" customHeight="1" x14ac:dyDescent="0.2">
      <c r="A327" s="221"/>
      <c r="B327" s="222"/>
      <c r="C327" s="222"/>
      <c r="D327" s="222"/>
      <c r="E327" s="222"/>
      <c r="F327" s="222"/>
      <c r="G327" s="222"/>
      <c r="H327" s="222"/>
      <c r="I327" s="222"/>
      <c r="J327" s="222"/>
      <c r="K327" s="221"/>
      <c r="L327" s="222"/>
      <c r="M327" s="222"/>
      <c r="N327" s="222"/>
      <c r="O327" s="222"/>
      <c r="P327" s="222"/>
      <c r="Q327" s="222"/>
      <c r="R327" s="222"/>
      <c r="S327" s="222"/>
      <c r="T327" s="222"/>
      <c r="U327" s="222"/>
      <c r="V327" s="222"/>
      <c r="W327" s="222"/>
      <c r="X327" s="222"/>
      <c r="Y327" s="222"/>
      <c r="Z327" s="222"/>
      <c r="AA327" s="222"/>
    </row>
    <row r="328" spans="1:27" ht="12.75" customHeight="1" x14ac:dyDescent="0.2">
      <c r="A328" s="221"/>
      <c r="B328" s="222"/>
      <c r="C328" s="222"/>
      <c r="D328" s="222"/>
      <c r="E328" s="222"/>
      <c r="F328" s="222"/>
      <c r="G328" s="222"/>
      <c r="H328" s="222"/>
      <c r="I328" s="222"/>
      <c r="J328" s="222"/>
      <c r="K328" s="221"/>
      <c r="L328" s="222"/>
      <c r="M328" s="222"/>
      <c r="N328" s="222"/>
      <c r="O328" s="222"/>
      <c r="P328" s="222"/>
      <c r="Q328" s="222"/>
      <c r="R328" s="222"/>
      <c r="S328" s="222"/>
      <c r="T328" s="222"/>
      <c r="U328" s="222"/>
      <c r="V328" s="222"/>
      <c r="W328" s="222"/>
      <c r="X328" s="222"/>
      <c r="Y328" s="222"/>
      <c r="Z328" s="222"/>
      <c r="AA328" s="222"/>
    </row>
    <row r="329" spans="1:27" ht="12.75" customHeight="1" x14ac:dyDescent="0.2">
      <c r="A329" s="221"/>
      <c r="B329" s="222"/>
      <c r="C329" s="222"/>
      <c r="D329" s="222"/>
      <c r="E329" s="222"/>
      <c r="F329" s="222"/>
      <c r="G329" s="222"/>
      <c r="H329" s="222"/>
      <c r="I329" s="222"/>
      <c r="J329" s="222"/>
      <c r="K329" s="221"/>
      <c r="L329" s="222"/>
      <c r="M329" s="222"/>
      <c r="N329" s="222"/>
      <c r="O329" s="222"/>
      <c r="P329" s="222"/>
      <c r="Q329" s="222"/>
      <c r="R329" s="222"/>
      <c r="S329" s="222"/>
      <c r="T329" s="222"/>
      <c r="U329" s="222"/>
      <c r="V329" s="222"/>
      <c r="W329" s="222"/>
      <c r="X329" s="222"/>
      <c r="Y329" s="222"/>
      <c r="Z329" s="222"/>
      <c r="AA329" s="222"/>
    </row>
    <row r="330" spans="1:27" ht="12.75" customHeight="1" x14ac:dyDescent="0.2">
      <c r="A330" s="221"/>
      <c r="B330" s="222"/>
      <c r="C330" s="222"/>
      <c r="D330" s="222"/>
      <c r="E330" s="222"/>
      <c r="F330" s="222"/>
      <c r="G330" s="222"/>
      <c r="H330" s="222"/>
      <c r="I330" s="222"/>
      <c r="J330" s="222"/>
      <c r="K330" s="221"/>
      <c r="L330" s="222"/>
      <c r="M330" s="222"/>
      <c r="N330" s="222"/>
      <c r="O330" s="222"/>
      <c r="P330" s="222"/>
      <c r="Q330" s="222"/>
      <c r="R330" s="222"/>
      <c r="S330" s="222"/>
      <c r="T330" s="222"/>
      <c r="U330" s="222"/>
      <c r="V330" s="222"/>
      <c r="W330" s="222"/>
      <c r="X330" s="222"/>
      <c r="Y330" s="222"/>
      <c r="Z330" s="222"/>
      <c r="AA330" s="222"/>
    </row>
    <row r="331" spans="1:27" ht="12.75" customHeight="1" x14ac:dyDescent="0.2">
      <c r="A331" s="221"/>
      <c r="B331" s="222"/>
      <c r="C331" s="222"/>
      <c r="D331" s="222"/>
      <c r="E331" s="222"/>
      <c r="F331" s="222"/>
      <c r="G331" s="222"/>
      <c r="H331" s="222"/>
      <c r="I331" s="222"/>
      <c r="J331" s="222"/>
      <c r="K331" s="221"/>
      <c r="L331" s="222"/>
      <c r="M331" s="222"/>
      <c r="N331" s="222"/>
      <c r="O331" s="222"/>
      <c r="P331" s="222"/>
      <c r="Q331" s="222"/>
      <c r="R331" s="222"/>
      <c r="S331" s="222"/>
      <c r="T331" s="222"/>
      <c r="U331" s="222"/>
      <c r="V331" s="222"/>
      <c r="W331" s="222"/>
      <c r="X331" s="222"/>
      <c r="Y331" s="222"/>
      <c r="Z331" s="222"/>
      <c r="AA331" s="222"/>
    </row>
    <row r="332" spans="1:27" ht="12.75" customHeight="1" x14ac:dyDescent="0.2">
      <c r="A332" s="221"/>
      <c r="B332" s="222"/>
      <c r="C332" s="222"/>
      <c r="D332" s="222"/>
      <c r="E332" s="222"/>
      <c r="F332" s="222"/>
      <c r="G332" s="222"/>
      <c r="H332" s="222"/>
      <c r="I332" s="222"/>
      <c r="J332" s="222"/>
      <c r="K332" s="221"/>
      <c r="L332" s="222"/>
      <c r="M332" s="222"/>
      <c r="N332" s="222"/>
      <c r="O332" s="222"/>
      <c r="P332" s="222"/>
      <c r="Q332" s="222"/>
      <c r="R332" s="222"/>
      <c r="S332" s="222"/>
      <c r="T332" s="222"/>
      <c r="U332" s="222"/>
      <c r="V332" s="222"/>
      <c r="W332" s="222"/>
      <c r="X332" s="222"/>
      <c r="Y332" s="222"/>
      <c r="Z332" s="222"/>
      <c r="AA332" s="222"/>
    </row>
    <row r="333" spans="1:27" ht="12.75" customHeight="1" x14ac:dyDescent="0.2">
      <c r="A333" s="221"/>
      <c r="B333" s="222"/>
      <c r="C333" s="222"/>
      <c r="D333" s="222"/>
      <c r="E333" s="222"/>
      <c r="F333" s="222"/>
      <c r="G333" s="222"/>
      <c r="H333" s="222"/>
      <c r="I333" s="222"/>
      <c r="J333" s="222"/>
      <c r="K333" s="221"/>
      <c r="L333" s="222"/>
      <c r="M333" s="222"/>
      <c r="N333" s="222"/>
      <c r="O333" s="222"/>
      <c r="P333" s="222"/>
      <c r="Q333" s="222"/>
      <c r="R333" s="222"/>
      <c r="S333" s="222"/>
      <c r="T333" s="222"/>
      <c r="U333" s="222"/>
      <c r="V333" s="222"/>
      <c r="W333" s="222"/>
      <c r="X333" s="222"/>
      <c r="Y333" s="222"/>
      <c r="Z333" s="222"/>
      <c r="AA333" s="222"/>
    </row>
    <row r="334" spans="1:27" ht="12.75" customHeight="1" x14ac:dyDescent="0.2">
      <c r="A334" s="221"/>
      <c r="B334" s="222"/>
      <c r="C334" s="222"/>
      <c r="D334" s="222"/>
      <c r="E334" s="222"/>
      <c r="F334" s="222"/>
      <c r="G334" s="222"/>
      <c r="H334" s="222"/>
      <c r="I334" s="222"/>
      <c r="J334" s="222"/>
      <c r="K334" s="221"/>
      <c r="L334" s="222"/>
      <c r="M334" s="222"/>
      <c r="N334" s="222"/>
      <c r="O334" s="222"/>
      <c r="P334" s="222"/>
      <c r="Q334" s="222"/>
      <c r="R334" s="222"/>
      <c r="S334" s="222"/>
      <c r="T334" s="222"/>
      <c r="U334" s="222"/>
      <c r="V334" s="222"/>
      <c r="W334" s="222"/>
      <c r="X334" s="222"/>
      <c r="Y334" s="222"/>
      <c r="Z334" s="222"/>
      <c r="AA334" s="222"/>
    </row>
    <row r="335" spans="1:27" ht="12.75" customHeight="1" x14ac:dyDescent="0.2">
      <c r="A335" s="221"/>
      <c r="B335" s="222"/>
      <c r="C335" s="222"/>
      <c r="D335" s="222"/>
      <c r="E335" s="222"/>
      <c r="F335" s="222"/>
      <c r="G335" s="222"/>
      <c r="H335" s="222"/>
      <c r="I335" s="222"/>
      <c r="J335" s="222"/>
      <c r="K335" s="221"/>
      <c r="L335" s="222"/>
      <c r="M335" s="222"/>
      <c r="N335" s="222"/>
      <c r="O335" s="222"/>
      <c r="P335" s="222"/>
      <c r="Q335" s="222"/>
      <c r="R335" s="222"/>
      <c r="S335" s="222"/>
      <c r="T335" s="222"/>
      <c r="U335" s="222"/>
      <c r="V335" s="222"/>
      <c r="W335" s="222"/>
      <c r="X335" s="222"/>
      <c r="Y335" s="222"/>
      <c r="Z335" s="222"/>
      <c r="AA335" s="222"/>
    </row>
    <row r="336" spans="1:27" ht="12.75" customHeight="1" x14ac:dyDescent="0.2">
      <c r="A336" s="221"/>
      <c r="B336" s="222"/>
      <c r="C336" s="222"/>
      <c r="D336" s="222"/>
      <c r="E336" s="222"/>
      <c r="F336" s="222"/>
      <c r="G336" s="222"/>
      <c r="H336" s="222"/>
      <c r="I336" s="222"/>
      <c r="J336" s="222"/>
      <c r="K336" s="221"/>
      <c r="L336" s="222"/>
      <c r="M336" s="222"/>
      <c r="N336" s="222"/>
      <c r="O336" s="222"/>
      <c r="P336" s="222"/>
      <c r="Q336" s="222"/>
      <c r="R336" s="222"/>
      <c r="S336" s="222"/>
      <c r="T336" s="222"/>
      <c r="U336" s="222"/>
      <c r="V336" s="222"/>
      <c r="W336" s="222"/>
      <c r="X336" s="222"/>
      <c r="Y336" s="222"/>
      <c r="Z336" s="222"/>
      <c r="AA336" s="222"/>
    </row>
    <row r="337" spans="1:27" ht="12.75" customHeight="1" x14ac:dyDescent="0.2">
      <c r="A337" s="221"/>
      <c r="B337" s="222"/>
      <c r="C337" s="222"/>
      <c r="D337" s="222"/>
      <c r="E337" s="222"/>
      <c r="F337" s="222"/>
      <c r="G337" s="222"/>
      <c r="H337" s="222"/>
      <c r="I337" s="222"/>
      <c r="J337" s="222"/>
      <c r="K337" s="221"/>
      <c r="L337" s="222"/>
      <c r="M337" s="222"/>
      <c r="N337" s="222"/>
      <c r="O337" s="222"/>
      <c r="P337" s="222"/>
      <c r="Q337" s="222"/>
      <c r="R337" s="222"/>
      <c r="S337" s="222"/>
      <c r="T337" s="222"/>
      <c r="U337" s="222"/>
      <c r="V337" s="222"/>
      <c r="W337" s="222"/>
      <c r="X337" s="222"/>
      <c r="Y337" s="222"/>
      <c r="Z337" s="222"/>
      <c r="AA337" s="222"/>
    </row>
    <row r="338" spans="1:27" ht="12.75" customHeight="1" x14ac:dyDescent="0.2">
      <c r="A338" s="221"/>
      <c r="B338" s="222"/>
      <c r="C338" s="222"/>
      <c r="D338" s="222"/>
      <c r="E338" s="222"/>
      <c r="F338" s="222"/>
      <c r="G338" s="222"/>
      <c r="H338" s="222"/>
      <c r="I338" s="222"/>
      <c r="J338" s="222"/>
      <c r="K338" s="221"/>
      <c r="L338" s="222"/>
      <c r="M338" s="222"/>
      <c r="N338" s="222"/>
      <c r="O338" s="222"/>
      <c r="P338" s="222"/>
      <c r="Q338" s="222"/>
      <c r="R338" s="222"/>
      <c r="S338" s="222"/>
      <c r="T338" s="222"/>
      <c r="U338" s="222"/>
      <c r="V338" s="222"/>
      <c r="W338" s="222"/>
      <c r="X338" s="222"/>
      <c r="Y338" s="222"/>
      <c r="Z338" s="222"/>
      <c r="AA338" s="222"/>
    </row>
    <row r="339" spans="1:27" ht="12.75" customHeight="1" x14ac:dyDescent="0.2">
      <c r="A339" s="221"/>
      <c r="B339" s="222"/>
      <c r="C339" s="222"/>
      <c r="D339" s="222"/>
      <c r="E339" s="222"/>
      <c r="F339" s="222"/>
      <c r="G339" s="222"/>
      <c r="H339" s="222"/>
      <c r="I339" s="222"/>
      <c r="J339" s="222"/>
      <c r="K339" s="221"/>
      <c r="L339" s="222"/>
      <c r="M339" s="222"/>
      <c r="N339" s="222"/>
      <c r="O339" s="222"/>
      <c r="P339" s="222"/>
      <c r="Q339" s="222"/>
      <c r="R339" s="222"/>
      <c r="S339" s="222"/>
      <c r="T339" s="222"/>
      <c r="U339" s="222"/>
      <c r="V339" s="222"/>
      <c r="W339" s="222"/>
      <c r="X339" s="222"/>
      <c r="Y339" s="222"/>
      <c r="Z339" s="222"/>
      <c r="AA339" s="222"/>
    </row>
    <row r="340" spans="1:27" ht="12.75" customHeight="1" x14ac:dyDescent="0.2">
      <c r="A340" s="221"/>
      <c r="B340" s="222"/>
      <c r="C340" s="222"/>
      <c r="D340" s="222"/>
      <c r="E340" s="222"/>
      <c r="F340" s="222"/>
      <c r="G340" s="222"/>
      <c r="H340" s="222"/>
      <c r="I340" s="222"/>
      <c r="J340" s="222"/>
      <c r="K340" s="221"/>
      <c r="L340" s="222"/>
      <c r="M340" s="222"/>
      <c r="N340" s="222"/>
      <c r="O340" s="222"/>
      <c r="P340" s="222"/>
      <c r="Q340" s="222"/>
      <c r="R340" s="222"/>
      <c r="S340" s="222"/>
      <c r="T340" s="222"/>
      <c r="U340" s="222"/>
      <c r="V340" s="222"/>
      <c r="W340" s="222"/>
      <c r="X340" s="222"/>
      <c r="Y340" s="222"/>
      <c r="Z340" s="222"/>
      <c r="AA340" s="222"/>
    </row>
    <row r="341" spans="1:27" ht="12.75" customHeight="1" x14ac:dyDescent="0.2">
      <c r="A341" s="221"/>
      <c r="B341" s="222"/>
      <c r="C341" s="222"/>
      <c r="D341" s="222"/>
      <c r="E341" s="222"/>
      <c r="F341" s="222"/>
      <c r="G341" s="222"/>
      <c r="H341" s="222"/>
      <c r="I341" s="222"/>
      <c r="J341" s="222"/>
      <c r="K341" s="221"/>
      <c r="L341" s="222"/>
      <c r="M341" s="222"/>
      <c r="N341" s="222"/>
      <c r="O341" s="222"/>
      <c r="P341" s="222"/>
      <c r="Q341" s="222"/>
      <c r="R341" s="222"/>
      <c r="S341" s="222"/>
      <c r="T341" s="222"/>
      <c r="U341" s="222"/>
      <c r="V341" s="222"/>
      <c r="W341" s="222"/>
      <c r="X341" s="222"/>
      <c r="Y341" s="222"/>
      <c r="Z341" s="222"/>
      <c r="AA341" s="222"/>
    </row>
    <row r="342" spans="1:27" ht="12.75" customHeight="1" x14ac:dyDescent="0.2">
      <c r="A342" s="221"/>
      <c r="B342" s="222"/>
      <c r="C342" s="222"/>
      <c r="D342" s="222"/>
      <c r="E342" s="222"/>
      <c r="F342" s="222"/>
      <c r="G342" s="222"/>
      <c r="H342" s="222"/>
      <c r="I342" s="222"/>
      <c r="J342" s="222"/>
      <c r="K342" s="221"/>
      <c r="L342" s="222"/>
      <c r="M342" s="222"/>
      <c r="N342" s="222"/>
      <c r="O342" s="222"/>
      <c r="P342" s="222"/>
      <c r="Q342" s="222"/>
      <c r="R342" s="222"/>
      <c r="S342" s="222"/>
      <c r="T342" s="222"/>
      <c r="U342" s="222"/>
      <c r="V342" s="222"/>
      <c r="W342" s="222"/>
      <c r="X342" s="222"/>
      <c r="Y342" s="222"/>
      <c r="Z342" s="222"/>
      <c r="AA342" s="222"/>
    </row>
    <row r="343" spans="1:27" ht="12.75" customHeight="1" x14ac:dyDescent="0.2">
      <c r="A343" s="221"/>
      <c r="B343" s="222"/>
      <c r="C343" s="222"/>
      <c r="D343" s="222"/>
      <c r="E343" s="222"/>
      <c r="F343" s="222"/>
      <c r="G343" s="222"/>
      <c r="H343" s="222"/>
      <c r="I343" s="222"/>
      <c r="J343" s="222"/>
      <c r="K343" s="221"/>
      <c r="L343" s="222"/>
      <c r="M343" s="222"/>
      <c r="N343" s="222"/>
      <c r="O343" s="222"/>
      <c r="P343" s="222"/>
      <c r="Q343" s="222"/>
      <c r="R343" s="222"/>
      <c r="S343" s="222"/>
      <c r="T343" s="222"/>
      <c r="U343" s="222"/>
      <c r="V343" s="222"/>
      <c r="W343" s="222"/>
      <c r="X343" s="222"/>
      <c r="Y343" s="222"/>
      <c r="Z343" s="222"/>
      <c r="AA343" s="222"/>
    </row>
    <row r="344" spans="1:27" ht="12.75" customHeight="1" x14ac:dyDescent="0.2">
      <c r="A344" s="221"/>
      <c r="B344" s="222"/>
      <c r="C344" s="222"/>
      <c r="D344" s="222"/>
      <c r="E344" s="222"/>
      <c r="F344" s="222"/>
      <c r="G344" s="222"/>
      <c r="H344" s="222"/>
      <c r="I344" s="222"/>
      <c r="J344" s="222"/>
      <c r="K344" s="221"/>
      <c r="L344" s="222"/>
      <c r="M344" s="222"/>
      <c r="N344" s="222"/>
      <c r="O344" s="222"/>
      <c r="P344" s="222"/>
      <c r="Q344" s="222"/>
      <c r="R344" s="222"/>
      <c r="S344" s="222"/>
      <c r="T344" s="222"/>
      <c r="U344" s="222"/>
      <c r="V344" s="222"/>
      <c r="W344" s="222"/>
      <c r="X344" s="222"/>
      <c r="Y344" s="222"/>
      <c r="Z344" s="222"/>
      <c r="AA344" s="222"/>
    </row>
    <row r="345" spans="1:27" ht="12.75" customHeight="1" x14ac:dyDescent="0.2">
      <c r="A345" s="221"/>
      <c r="B345" s="222"/>
      <c r="C345" s="222"/>
      <c r="D345" s="222"/>
      <c r="E345" s="222"/>
      <c r="F345" s="222"/>
      <c r="G345" s="222"/>
      <c r="H345" s="222"/>
      <c r="I345" s="222"/>
      <c r="J345" s="222"/>
      <c r="K345" s="221"/>
      <c r="L345" s="222"/>
      <c r="M345" s="222"/>
      <c r="N345" s="222"/>
      <c r="O345" s="222"/>
      <c r="P345" s="222"/>
      <c r="Q345" s="222"/>
      <c r="R345" s="222"/>
      <c r="S345" s="222"/>
      <c r="T345" s="222"/>
      <c r="U345" s="222"/>
      <c r="V345" s="222"/>
      <c r="W345" s="222"/>
      <c r="X345" s="222"/>
      <c r="Y345" s="222"/>
      <c r="Z345" s="222"/>
      <c r="AA345" s="222"/>
    </row>
    <row r="346" spans="1:27" ht="12.75" customHeight="1" x14ac:dyDescent="0.2">
      <c r="A346" s="221"/>
      <c r="B346" s="222"/>
      <c r="C346" s="222"/>
      <c r="D346" s="222"/>
      <c r="E346" s="222"/>
      <c r="F346" s="222"/>
      <c r="G346" s="222"/>
      <c r="H346" s="222"/>
      <c r="I346" s="222"/>
      <c r="J346" s="222"/>
      <c r="K346" s="221"/>
      <c r="L346" s="222"/>
      <c r="M346" s="222"/>
      <c r="N346" s="222"/>
      <c r="O346" s="222"/>
      <c r="P346" s="222"/>
      <c r="Q346" s="222"/>
      <c r="R346" s="222"/>
      <c r="S346" s="222"/>
      <c r="T346" s="222"/>
      <c r="U346" s="222"/>
      <c r="V346" s="222"/>
      <c r="W346" s="222"/>
      <c r="X346" s="222"/>
      <c r="Y346" s="222"/>
      <c r="Z346" s="222"/>
      <c r="AA346" s="222"/>
    </row>
    <row r="347" spans="1:27" ht="12.75" customHeight="1" x14ac:dyDescent="0.2">
      <c r="A347" s="221"/>
      <c r="B347" s="222"/>
      <c r="C347" s="222"/>
      <c r="D347" s="222"/>
      <c r="E347" s="222"/>
      <c r="F347" s="222"/>
      <c r="G347" s="222"/>
      <c r="H347" s="222"/>
      <c r="I347" s="222"/>
      <c r="J347" s="222"/>
      <c r="K347" s="221"/>
      <c r="L347" s="222"/>
      <c r="M347" s="222"/>
      <c r="N347" s="222"/>
      <c r="O347" s="222"/>
      <c r="P347" s="222"/>
      <c r="Q347" s="222"/>
      <c r="R347" s="222"/>
      <c r="S347" s="222"/>
      <c r="T347" s="222"/>
      <c r="U347" s="222"/>
      <c r="V347" s="222"/>
      <c r="W347" s="222"/>
      <c r="X347" s="222"/>
      <c r="Y347" s="222"/>
      <c r="Z347" s="222"/>
      <c r="AA347" s="222"/>
    </row>
    <row r="348" spans="1:27" ht="12.75" customHeight="1" x14ac:dyDescent="0.2">
      <c r="A348" s="221"/>
      <c r="B348" s="222"/>
      <c r="C348" s="222"/>
      <c r="D348" s="222"/>
      <c r="E348" s="222"/>
      <c r="F348" s="222"/>
      <c r="G348" s="222"/>
      <c r="H348" s="222"/>
      <c r="I348" s="222"/>
      <c r="J348" s="222"/>
      <c r="K348" s="221"/>
      <c r="L348" s="222"/>
      <c r="M348" s="222"/>
      <c r="N348" s="222"/>
      <c r="O348" s="222"/>
      <c r="P348" s="222"/>
      <c r="Q348" s="222"/>
      <c r="R348" s="222"/>
      <c r="S348" s="222"/>
      <c r="T348" s="222"/>
      <c r="U348" s="222"/>
      <c r="V348" s="222"/>
      <c r="W348" s="222"/>
      <c r="X348" s="222"/>
      <c r="Y348" s="222"/>
      <c r="Z348" s="222"/>
      <c r="AA348" s="222"/>
    </row>
    <row r="349" spans="1:27" ht="12.75" customHeight="1" x14ac:dyDescent="0.2">
      <c r="A349" s="221"/>
      <c r="B349" s="222"/>
      <c r="C349" s="222"/>
      <c r="D349" s="222"/>
      <c r="E349" s="222"/>
      <c r="F349" s="222"/>
      <c r="G349" s="222"/>
      <c r="H349" s="222"/>
      <c r="I349" s="222"/>
      <c r="J349" s="222"/>
      <c r="K349" s="221"/>
      <c r="L349" s="222"/>
      <c r="M349" s="222"/>
      <c r="N349" s="222"/>
      <c r="O349" s="222"/>
      <c r="P349" s="222"/>
      <c r="Q349" s="222"/>
      <c r="R349" s="222"/>
      <c r="S349" s="222"/>
      <c r="T349" s="222"/>
      <c r="U349" s="222"/>
      <c r="V349" s="222"/>
      <c r="W349" s="222"/>
      <c r="X349" s="222"/>
      <c r="Y349" s="222"/>
      <c r="Z349" s="222"/>
      <c r="AA349" s="222"/>
    </row>
    <row r="350" spans="1:27" ht="12.75" customHeight="1" x14ac:dyDescent="0.2">
      <c r="A350" s="221"/>
      <c r="B350" s="222"/>
      <c r="C350" s="222"/>
      <c r="D350" s="222"/>
      <c r="E350" s="222"/>
      <c r="F350" s="222"/>
      <c r="G350" s="222"/>
      <c r="H350" s="222"/>
      <c r="I350" s="222"/>
      <c r="J350" s="222"/>
      <c r="K350" s="221"/>
      <c r="L350" s="222"/>
      <c r="M350" s="222"/>
      <c r="N350" s="222"/>
      <c r="O350" s="222"/>
      <c r="P350" s="222"/>
      <c r="Q350" s="222"/>
      <c r="R350" s="222"/>
      <c r="S350" s="222"/>
      <c r="T350" s="222"/>
      <c r="U350" s="222"/>
      <c r="V350" s="222"/>
      <c r="W350" s="222"/>
      <c r="X350" s="222"/>
      <c r="Y350" s="222"/>
      <c r="Z350" s="222"/>
      <c r="AA350" s="222"/>
    </row>
    <row r="351" spans="1:27" ht="12.75" customHeight="1" x14ac:dyDescent="0.2">
      <c r="A351" s="221"/>
      <c r="B351" s="222"/>
      <c r="C351" s="222"/>
      <c r="D351" s="222"/>
      <c r="E351" s="222"/>
      <c r="F351" s="222"/>
      <c r="G351" s="222"/>
      <c r="H351" s="222"/>
      <c r="I351" s="222"/>
      <c r="J351" s="222"/>
      <c r="K351" s="221"/>
      <c r="L351" s="222"/>
      <c r="M351" s="222"/>
      <c r="N351" s="222"/>
      <c r="O351" s="222"/>
      <c r="P351" s="222"/>
      <c r="Q351" s="222"/>
      <c r="R351" s="222"/>
      <c r="S351" s="222"/>
      <c r="T351" s="222"/>
      <c r="U351" s="222"/>
      <c r="V351" s="222"/>
      <c r="W351" s="222"/>
      <c r="X351" s="222"/>
      <c r="Y351" s="222"/>
      <c r="Z351" s="222"/>
      <c r="AA351" s="222"/>
    </row>
    <row r="352" spans="1:27" ht="12.75" customHeight="1" x14ac:dyDescent="0.2">
      <c r="A352" s="221"/>
      <c r="B352" s="222"/>
      <c r="C352" s="222"/>
      <c r="D352" s="222"/>
      <c r="E352" s="222"/>
      <c r="F352" s="222"/>
      <c r="G352" s="222"/>
      <c r="H352" s="222"/>
      <c r="I352" s="222"/>
      <c r="J352" s="222"/>
      <c r="K352" s="221"/>
      <c r="L352" s="222"/>
      <c r="M352" s="222"/>
      <c r="N352" s="222"/>
      <c r="O352" s="222"/>
      <c r="P352" s="222"/>
      <c r="Q352" s="222"/>
      <c r="R352" s="222"/>
      <c r="S352" s="222"/>
      <c r="T352" s="222"/>
      <c r="U352" s="222"/>
      <c r="V352" s="222"/>
      <c r="W352" s="222"/>
      <c r="X352" s="222"/>
      <c r="Y352" s="222"/>
      <c r="Z352" s="222"/>
      <c r="AA352" s="222"/>
    </row>
    <row r="353" spans="1:27" ht="12.75" customHeight="1" x14ac:dyDescent="0.2">
      <c r="A353" s="221"/>
      <c r="B353" s="222"/>
      <c r="C353" s="222"/>
      <c r="D353" s="222"/>
      <c r="E353" s="222"/>
      <c r="F353" s="222"/>
      <c r="G353" s="222"/>
      <c r="H353" s="222"/>
      <c r="I353" s="222"/>
      <c r="J353" s="222"/>
      <c r="K353" s="221"/>
      <c r="L353" s="222"/>
      <c r="M353" s="222"/>
      <c r="N353" s="222"/>
      <c r="O353" s="222"/>
      <c r="P353" s="222"/>
      <c r="Q353" s="222"/>
      <c r="R353" s="222"/>
      <c r="S353" s="222"/>
      <c r="T353" s="222"/>
      <c r="U353" s="222"/>
      <c r="V353" s="222"/>
      <c r="W353" s="222"/>
      <c r="X353" s="222"/>
      <c r="Y353" s="222"/>
      <c r="Z353" s="222"/>
      <c r="AA353" s="222"/>
    </row>
    <row r="354" spans="1:27" ht="12.75" customHeight="1" x14ac:dyDescent="0.2">
      <c r="A354" s="221"/>
      <c r="B354" s="222"/>
      <c r="C354" s="222"/>
      <c r="D354" s="222"/>
      <c r="E354" s="222"/>
      <c r="F354" s="222"/>
      <c r="G354" s="222"/>
      <c r="H354" s="222"/>
      <c r="I354" s="222"/>
      <c r="J354" s="222"/>
      <c r="K354" s="221"/>
      <c r="L354" s="222"/>
      <c r="M354" s="222"/>
      <c r="N354" s="222"/>
      <c r="O354" s="222"/>
      <c r="P354" s="222"/>
      <c r="Q354" s="222"/>
      <c r="R354" s="222"/>
      <c r="S354" s="222"/>
      <c r="T354" s="222"/>
      <c r="U354" s="222"/>
      <c r="V354" s="222"/>
      <c r="W354" s="222"/>
      <c r="X354" s="222"/>
      <c r="Y354" s="222"/>
      <c r="Z354" s="222"/>
      <c r="AA354" s="222"/>
    </row>
    <row r="355" spans="1:27" ht="12.75" customHeight="1" x14ac:dyDescent="0.2">
      <c r="A355" s="221"/>
      <c r="B355" s="222"/>
      <c r="C355" s="222"/>
      <c r="D355" s="222"/>
      <c r="E355" s="222"/>
      <c r="F355" s="222"/>
      <c r="G355" s="222"/>
      <c r="H355" s="222"/>
      <c r="I355" s="222"/>
      <c r="J355" s="222"/>
      <c r="K355" s="221"/>
      <c r="L355" s="222"/>
      <c r="M355" s="222"/>
      <c r="N355" s="222"/>
      <c r="O355" s="222"/>
      <c r="P355" s="222"/>
      <c r="Q355" s="222"/>
      <c r="R355" s="222"/>
      <c r="S355" s="222"/>
      <c r="T355" s="222"/>
      <c r="U355" s="222"/>
      <c r="V355" s="222"/>
      <c r="W355" s="222"/>
      <c r="X355" s="222"/>
      <c r="Y355" s="222"/>
      <c r="Z355" s="222"/>
      <c r="AA355" s="222"/>
    </row>
    <row r="356" spans="1:27" ht="12.75" customHeight="1" x14ac:dyDescent="0.2">
      <c r="A356" s="221"/>
      <c r="B356" s="222"/>
      <c r="C356" s="222"/>
      <c r="D356" s="222"/>
      <c r="E356" s="222"/>
      <c r="F356" s="222"/>
      <c r="G356" s="222"/>
      <c r="H356" s="222"/>
      <c r="I356" s="222"/>
      <c r="J356" s="222"/>
      <c r="K356" s="221"/>
      <c r="L356" s="222"/>
      <c r="M356" s="222"/>
      <c r="N356" s="222"/>
      <c r="O356" s="222"/>
      <c r="P356" s="222"/>
      <c r="Q356" s="222"/>
      <c r="R356" s="222"/>
      <c r="S356" s="222"/>
      <c r="T356" s="222"/>
      <c r="U356" s="222"/>
      <c r="V356" s="222"/>
      <c r="W356" s="222"/>
      <c r="X356" s="222"/>
      <c r="Y356" s="222"/>
      <c r="Z356" s="222"/>
      <c r="AA356" s="222"/>
    </row>
    <row r="357" spans="1:27" ht="12.75" customHeight="1" x14ac:dyDescent="0.2">
      <c r="A357" s="221"/>
      <c r="B357" s="222"/>
      <c r="C357" s="222"/>
      <c r="D357" s="222"/>
      <c r="E357" s="222"/>
      <c r="F357" s="222"/>
      <c r="G357" s="222"/>
      <c r="H357" s="222"/>
      <c r="I357" s="222"/>
      <c r="J357" s="222"/>
      <c r="K357" s="221"/>
      <c r="L357" s="222"/>
      <c r="M357" s="222"/>
      <c r="N357" s="222"/>
      <c r="O357" s="222"/>
      <c r="P357" s="222"/>
      <c r="Q357" s="222"/>
      <c r="R357" s="222"/>
      <c r="S357" s="222"/>
      <c r="T357" s="222"/>
      <c r="U357" s="222"/>
      <c r="V357" s="222"/>
      <c r="W357" s="222"/>
      <c r="X357" s="222"/>
      <c r="Y357" s="222"/>
      <c r="Z357" s="222"/>
      <c r="AA357" s="222"/>
    </row>
    <row r="358" spans="1:27" ht="12.75" customHeight="1" x14ac:dyDescent="0.2">
      <c r="A358" s="221"/>
      <c r="B358" s="222"/>
      <c r="C358" s="222"/>
      <c r="D358" s="222"/>
      <c r="E358" s="222"/>
      <c r="F358" s="222"/>
      <c r="G358" s="222"/>
      <c r="H358" s="222"/>
      <c r="I358" s="222"/>
      <c r="J358" s="222"/>
      <c r="K358" s="221"/>
      <c r="L358" s="222"/>
      <c r="M358" s="222"/>
      <c r="N358" s="222"/>
      <c r="O358" s="222"/>
      <c r="P358" s="222"/>
      <c r="Q358" s="222"/>
      <c r="R358" s="222"/>
      <c r="S358" s="222"/>
      <c r="T358" s="222"/>
      <c r="U358" s="222"/>
      <c r="V358" s="222"/>
      <c r="W358" s="222"/>
      <c r="X358" s="222"/>
      <c r="Y358" s="222"/>
      <c r="Z358" s="222"/>
      <c r="AA358" s="222"/>
    </row>
    <row r="359" spans="1:27" ht="12.75" customHeight="1" x14ac:dyDescent="0.2">
      <c r="A359" s="221"/>
      <c r="B359" s="222"/>
      <c r="C359" s="222"/>
      <c r="D359" s="222"/>
      <c r="E359" s="222"/>
      <c r="F359" s="222"/>
      <c r="G359" s="222"/>
      <c r="H359" s="222"/>
      <c r="I359" s="222"/>
      <c r="J359" s="222"/>
      <c r="K359" s="221"/>
      <c r="L359" s="222"/>
      <c r="M359" s="222"/>
      <c r="N359" s="222"/>
      <c r="O359" s="222"/>
      <c r="P359" s="222"/>
      <c r="Q359" s="222"/>
      <c r="R359" s="222"/>
      <c r="S359" s="222"/>
      <c r="T359" s="222"/>
      <c r="U359" s="222"/>
      <c r="V359" s="222"/>
      <c r="W359" s="222"/>
      <c r="X359" s="222"/>
      <c r="Y359" s="222"/>
      <c r="Z359" s="222"/>
      <c r="AA359" s="222"/>
    </row>
    <row r="360" spans="1:27" ht="12.75" customHeight="1" x14ac:dyDescent="0.2">
      <c r="A360" s="221"/>
      <c r="B360" s="222"/>
      <c r="C360" s="222"/>
      <c r="D360" s="222"/>
      <c r="E360" s="222"/>
      <c r="F360" s="222"/>
      <c r="G360" s="222"/>
      <c r="H360" s="222"/>
      <c r="I360" s="222"/>
      <c r="J360" s="222"/>
      <c r="K360" s="221"/>
      <c r="L360" s="222"/>
      <c r="M360" s="222"/>
      <c r="N360" s="222"/>
      <c r="O360" s="222"/>
      <c r="P360" s="222"/>
      <c r="Q360" s="222"/>
      <c r="R360" s="222"/>
      <c r="S360" s="222"/>
      <c r="T360" s="222"/>
      <c r="U360" s="222"/>
      <c r="V360" s="222"/>
      <c r="W360" s="222"/>
      <c r="X360" s="222"/>
      <c r="Y360" s="222"/>
      <c r="Z360" s="222"/>
      <c r="AA360" s="222"/>
    </row>
    <row r="361" spans="1:27" ht="12.75" customHeight="1" x14ac:dyDescent="0.2">
      <c r="A361" s="221"/>
      <c r="B361" s="222"/>
      <c r="C361" s="222"/>
      <c r="D361" s="222"/>
      <c r="E361" s="222"/>
      <c r="F361" s="222"/>
      <c r="G361" s="222"/>
      <c r="H361" s="222"/>
      <c r="I361" s="222"/>
      <c r="J361" s="222"/>
      <c r="K361" s="221"/>
      <c r="L361" s="222"/>
      <c r="M361" s="222"/>
      <c r="N361" s="222"/>
      <c r="O361" s="222"/>
      <c r="P361" s="222"/>
      <c r="Q361" s="222"/>
      <c r="R361" s="222"/>
      <c r="S361" s="222"/>
      <c r="T361" s="222"/>
      <c r="U361" s="222"/>
      <c r="V361" s="222"/>
      <c r="W361" s="222"/>
      <c r="X361" s="222"/>
      <c r="Y361" s="222"/>
      <c r="Z361" s="222"/>
      <c r="AA361" s="222"/>
    </row>
    <row r="362" spans="1:27" ht="12.75" customHeight="1" x14ac:dyDescent="0.2">
      <c r="A362" s="221"/>
      <c r="B362" s="222"/>
      <c r="C362" s="222"/>
      <c r="D362" s="222"/>
      <c r="E362" s="222"/>
      <c r="F362" s="222"/>
      <c r="G362" s="222"/>
      <c r="H362" s="222"/>
      <c r="I362" s="222"/>
      <c r="J362" s="222"/>
      <c r="K362" s="221"/>
      <c r="L362" s="222"/>
      <c r="M362" s="222"/>
      <c r="N362" s="222"/>
      <c r="O362" s="222"/>
      <c r="P362" s="222"/>
      <c r="Q362" s="222"/>
      <c r="R362" s="222"/>
      <c r="S362" s="222"/>
      <c r="T362" s="222"/>
      <c r="U362" s="222"/>
      <c r="V362" s="222"/>
      <c r="W362" s="222"/>
      <c r="X362" s="222"/>
      <c r="Y362" s="222"/>
      <c r="Z362" s="222"/>
      <c r="AA362" s="222"/>
    </row>
    <row r="363" spans="1:27" ht="12.75" customHeight="1" x14ac:dyDescent="0.2">
      <c r="A363" s="221"/>
      <c r="B363" s="222"/>
      <c r="C363" s="222"/>
      <c r="D363" s="222"/>
      <c r="E363" s="222"/>
      <c r="F363" s="222"/>
      <c r="G363" s="222"/>
      <c r="H363" s="222"/>
      <c r="I363" s="222"/>
      <c r="J363" s="222"/>
      <c r="K363" s="221"/>
      <c r="L363" s="222"/>
      <c r="M363" s="222"/>
      <c r="N363" s="222"/>
      <c r="O363" s="222"/>
      <c r="P363" s="222"/>
      <c r="Q363" s="222"/>
      <c r="R363" s="222"/>
      <c r="S363" s="222"/>
      <c r="T363" s="222"/>
      <c r="U363" s="222"/>
      <c r="V363" s="222"/>
      <c r="W363" s="222"/>
      <c r="X363" s="222"/>
      <c r="Y363" s="222"/>
      <c r="Z363" s="222"/>
      <c r="AA363" s="222"/>
    </row>
    <row r="364" spans="1:27" ht="12.75" customHeight="1" x14ac:dyDescent="0.2">
      <c r="A364" s="221"/>
      <c r="B364" s="222"/>
      <c r="C364" s="222"/>
      <c r="D364" s="222"/>
      <c r="E364" s="222"/>
      <c r="F364" s="222"/>
      <c r="G364" s="222"/>
      <c r="H364" s="222"/>
      <c r="I364" s="222"/>
      <c r="J364" s="222"/>
      <c r="K364" s="221"/>
      <c r="L364" s="222"/>
      <c r="M364" s="222"/>
      <c r="N364" s="222"/>
      <c r="O364" s="222"/>
      <c r="P364" s="222"/>
      <c r="Q364" s="222"/>
      <c r="R364" s="222"/>
      <c r="S364" s="222"/>
      <c r="T364" s="222"/>
      <c r="U364" s="222"/>
      <c r="V364" s="222"/>
      <c r="W364" s="222"/>
      <c r="X364" s="222"/>
      <c r="Y364" s="222"/>
      <c r="Z364" s="222"/>
      <c r="AA364" s="222"/>
    </row>
    <row r="365" spans="1:27" ht="12.75" customHeight="1" x14ac:dyDescent="0.2">
      <c r="A365" s="221"/>
      <c r="B365" s="222"/>
      <c r="C365" s="222"/>
      <c r="D365" s="222"/>
      <c r="E365" s="222"/>
      <c r="F365" s="222"/>
      <c r="G365" s="222"/>
      <c r="H365" s="222"/>
      <c r="I365" s="222"/>
      <c r="J365" s="222"/>
      <c r="K365" s="221"/>
      <c r="L365" s="222"/>
      <c r="M365" s="222"/>
      <c r="N365" s="222"/>
      <c r="O365" s="222"/>
      <c r="P365" s="222"/>
      <c r="Q365" s="222"/>
      <c r="R365" s="222"/>
      <c r="S365" s="222"/>
      <c r="T365" s="222"/>
      <c r="U365" s="222"/>
      <c r="V365" s="222"/>
      <c r="W365" s="222"/>
      <c r="X365" s="222"/>
      <c r="Y365" s="222"/>
      <c r="Z365" s="222"/>
      <c r="AA365" s="222"/>
    </row>
    <row r="366" spans="1:27" ht="12.75" customHeight="1" x14ac:dyDescent="0.2">
      <c r="A366" s="221"/>
      <c r="B366" s="222"/>
      <c r="C366" s="222"/>
      <c r="D366" s="222"/>
      <c r="E366" s="222"/>
      <c r="F366" s="222"/>
      <c r="G366" s="222"/>
      <c r="H366" s="222"/>
      <c r="I366" s="222"/>
      <c r="J366" s="222"/>
      <c r="K366" s="221"/>
      <c r="L366" s="222"/>
      <c r="M366" s="222"/>
      <c r="N366" s="222"/>
      <c r="O366" s="222"/>
      <c r="P366" s="222"/>
      <c r="Q366" s="222"/>
      <c r="R366" s="222"/>
      <c r="S366" s="222"/>
      <c r="T366" s="222"/>
      <c r="U366" s="222"/>
      <c r="V366" s="222"/>
      <c r="W366" s="222"/>
      <c r="X366" s="222"/>
      <c r="Y366" s="222"/>
      <c r="Z366" s="222"/>
      <c r="AA366" s="222"/>
    </row>
    <row r="367" spans="1:27" ht="12.75" customHeight="1" x14ac:dyDescent="0.2">
      <c r="A367" s="221"/>
      <c r="B367" s="222"/>
      <c r="C367" s="222"/>
      <c r="D367" s="222"/>
      <c r="E367" s="222"/>
      <c r="F367" s="222"/>
      <c r="G367" s="222"/>
      <c r="H367" s="222"/>
      <c r="I367" s="222"/>
      <c r="J367" s="222"/>
      <c r="K367" s="221"/>
      <c r="L367" s="222"/>
      <c r="M367" s="222"/>
      <c r="N367" s="222"/>
      <c r="O367" s="222"/>
      <c r="P367" s="222"/>
      <c r="Q367" s="222"/>
      <c r="R367" s="222"/>
      <c r="S367" s="222"/>
      <c r="T367" s="222"/>
      <c r="U367" s="222"/>
      <c r="V367" s="222"/>
      <c r="W367" s="222"/>
      <c r="X367" s="222"/>
      <c r="Y367" s="222"/>
      <c r="Z367" s="222"/>
      <c r="AA367" s="222"/>
    </row>
    <row r="368" spans="1:27" ht="12.75" customHeight="1" x14ac:dyDescent="0.2">
      <c r="A368" s="221"/>
      <c r="B368" s="222"/>
      <c r="C368" s="222"/>
      <c r="D368" s="222"/>
      <c r="E368" s="222"/>
      <c r="F368" s="222"/>
      <c r="G368" s="222"/>
      <c r="H368" s="222"/>
      <c r="I368" s="222"/>
      <c r="J368" s="222"/>
      <c r="K368" s="221"/>
      <c r="L368" s="222"/>
      <c r="M368" s="222"/>
      <c r="N368" s="222"/>
      <c r="O368" s="222"/>
      <c r="P368" s="222"/>
      <c r="Q368" s="222"/>
      <c r="R368" s="222"/>
      <c r="S368" s="222"/>
      <c r="T368" s="222"/>
      <c r="U368" s="222"/>
      <c r="V368" s="222"/>
      <c r="W368" s="222"/>
      <c r="X368" s="222"/>
      <c r="Y368" s="222"/>
      <c r="Z368" s="222"/>
      <c r="AA368" s="222"/>
    </row>
    <row r="369" spans="1:27" ht="12.75" customHeight="1" x14ac:dyDescent="0.2">
      <c r="A369" s="221"/>
      <c r="B369" s="222"/>
      <c r="C369" s="222"/>
      <c r="D369" s="222"/>
      <c r="E369" s="222"/>
      <c r="F369" s="222"/>
      <c r="G369" s="222"/>
      <c r="H369" s="222"/>
      <c r="I369" s="222"/>
      <c r="J369" s="222"/>
      <c r="K369" s="221"/>
      <c r="L369" s="222"/>
      <c r="M369" s="222"/>
      <c r="N369" s="222"/>
      <c r="O369" s="222"/>
      <c r="P369" s="222"/>
      <c r="Q369" s="222"/>
      <c r="R369" s="222"/>
      <c r="S369" s="222"/>
      <c r="T369" s="222"/>
      <c r="U369" s="222"/>
      <c r="V369" s="222"/>
      <c r="W369" s="222"/>
      <c r="X369" s="222"/>
      <c r="Y369" s="222"/>
      <c r="Z369" s="222"/>
      <c r="AA369" s="222"/>
    </row>
    <row r="370" spans="1:27" ht="12.75" customHeight="1" x14ac:dyDescent="0.2">
      <c r="A370" s="221"/>
      <c r="B370" s="222"/>
      <c r="C370" s="222"/>
      <c r="D370" s="222"/>
      <c r="E370" s="222"/>
      <c r="F370" s="222"/>
      <c r="G370" s="222"/>
      <c r="H370" s="222"/>
      <c r="I370" s="222"/>
      <c r="J370" s="222"/>
      <c r="K370" s="221"/>
      <c r="L370" s="222"/>
      <c r="M370" s="222"/>
      <c r="N370" s="222"/>
      <c r="O370" s="222"/>
      <c r="P370" s="222"/>
      <c r="Q370" s="222"/>
      <c r="R370" s="222"/>
      <c r="S370" s="222"/>
      <c r="T370" s="222"/>
      <c r="U370" s="222"/>
      <c r="V370" s="222"/>
      <c r="W370" s="222"/>
      <c r="X370" s="222"/>
      <c r="Y370" s="222"/>
      <c r="Z370" s="222"/>
      <c r="AA370" s="222"/>
    </row>
    <row r="371" spans="1:27" ht="12.75" customHeight="1" x14ac:dyDescent="0.2">
      <c r="A371" s="221"/>
      <c r="B371" s="222"/>
      <c r="C371" s="222"/>
      <c r="D371" s="222"/>
      <c r="E371" s="222"/>
      <c r="F371" s="222"/>
      <c r="G371" s="222"/>
      <c r="H371" s="222"/>
      <c r="I371" s="222"/>
      <c r="J371" s="222"/>
      <c r="K371" s="221"/>
      <c r="L371" s="222"/>
      <c r="M371" s="222"/>
      <c r="N371" s="222"/>
      <c r="O371" s="222"/>
      <c r="P371" s="222"/>
      <c r="Q371" s="222"/>
      <c r="R371" s="222"/>
      <c r="S371" s="222"/>
      <c r="T371" s="222"/>
      <c r="U371" s="222"/>
      <c r="V371" s="222"/>
      <c r="W371" s="222"/>
      <c r="X371" s="222"/>
      <c r="Y371" s="222"/>
      <c r="Z371" s="222"/>
      <c r="AA371" s="222"/>
    </row>
    <row r="372" spans="1:27" ht="12.75" customHeight="1" x14ac:dyDescent="0.2">
      <c r="A372" s="221"/>
      <c r="B372" s="222"/>
      <c r="C372" s="222"/>
      <c r="D372" s="222"/>
      <c r="E372" s="222"/>
      <c r="F372" s="222"/>
      <c r="G372" s="222"/>
      <c r="H372" s="222"/>
      <c r="I372" s="222"/>
      <c r="J372" s="222"/>
      <c r="K372" s="221"/>
      <c r="L372" s="222"/>
      <c r="M372" s="222"/>
      <c r="N372" s="222"/>
      <c r="O372" s="222"/>
      <c r="P372" s="222"/>
      <c r="Q372" s="222"/>
      <c r="R372" s="222"/>
      <c r="S372" s="222"/>
      <c r="T372" s="222"/>
      <c r="U372" s="222"/>
      <c r="V372" s="222"/>
      <c r="W372" s="222"/>
      <c r="X372" s="222"/>
      <c r="Y372" s="222"/>
      <c r="Z372" s="222"/>
      <c r="AA372" s="222"/>
    </row>
    <row r="373" spans="1:27" ht="12.75" customHeight="1" x14ac:dyDescent="0.2">
      <c r="A373" s="221"/>
      <c r="B373" s="222"/>
      <c r="C373" s="222"/>
      <c r="D373" s="222"/>
      <c r="E373" s="222"/>
      <c r="F373" s="222"/>
      <c r="G373" s="222"/>
      <c r="H373" s="222"/>
      <c r="I373" s="222"/>
      <c r="J373" s="222"/>
      <c r="K373" s="221"/>
      <c r="L373" s="222"/>
      <c r="M373" s="222"/>
      <c r="N373" s="222"/>
      <c r="O373" s="222"/>
      <c r="P373" s="222"/>
      <c r="Q373" s="222"/>
      <c r="R373" s="222"/>
      <c r="S373" s="222"/>
      <c r="T373" s="222"/>
      <c r="U373" s="222"/>
      <c r="V373" s="222"/>
      <c r="W373" s="222"/>
      <c r="X373" s="222"/>
      <c r="Y373" s="222"/>
      <c r="Z373" s="222"/>
      <c r="AA373" s="222"/>
    </row>
    <row r="374" spans="1:27" ht="12.75" customHeight="1" x14ac:dyDescent="0.2">
      <c r="A374" s="221"/>
      <c r="B374" s="222"/>
      <c r="C374" s="222"/>
      <c r="D374" s="222"/>
      <c r="E374" s="222"/>
      <c r="F374" s="222"/>
      <c r="G374" s="222"/>
      <c r="H374" s="222"/>
      <c r="I374" s="222"/>
      <c r="J374" s="222"/>
      <c r="K374" s="221"/>
      <c r="L374" s="222"/>
      <c r="M374" s="222"/>
      <c r="N374" s="222"/>
      <c r="O374" s="222"/>
      <c r="P374" s="222"/>
      <c r="Q374" s="222"/>
      <c r="R374" s="222"/>
      <c r="S374" s="222"/>
      <c r="T374" s="222"/>
      <c r="U374" s="222"/>
      <c r="V374" s="222"/>
      <c r="W374" s="222"/>
      <c r="X374" s="222"/>
      <c r="Y374" s="222"/>
      <c r="Z374" s="222"/>
      <c r="AA374" s="222"/>
    </row>
    <row r="375" spans="1:27" ht="12.75" customHeight="1" x14ac:dyDescent="0.2">
      <c r="A375" s="221"/>
      <c r="B375" s="222"/>
      <c r="C375" s="222"/>
      <c r="D375" s="222"/>
      <c r="E375" s="222"/>
      <c r="F375" s="222"/>
      <c r="G375" s="222"/>
      <c r="H375" s="222"/>
      <c r="I375" s="222"/>
      <c r="J375" s="222"/>
      <c r="K375" s="221"/>
      <c r="L375" s="222"/>
      <c r="M375" s="222"/>
      <c r="N375" s="222"/>
      <c r="O375" s="222"/>
      <c r="P375" s="222"/>
      <c r="Q375" s="222"/>
      <c r="R375" s="222"/>
      <c r="S375" s="222"/>
      <c r="T375" s="222"/>
      <c r="U375" s="222"/>
      <c r="V375" s="222"/>
      <c r="W375" s="222"/>
      <c r="X375" s="222"/>
      <c r="Y375" s="222"/>
      <c r="Z375" s="222"/>
      <c r="AA375" s="222"/>
    </row>
    <row r="376" spans="1:27" ht="12.75" customHeight="1" x14ac:dyDescent="0.2">
      <c r="A376" s="221"/>
      <c r="B376" s="222"/>
      <c r="C376" s="222"/>
      <c r="D376" s="222"/>
      <c r="E376" s="222"/>
      <c r="F376" s="222"/>
      <c r="G376" s="222"/>
      <c r="H376" s="222"/>
      <c r="I376" s="222"/>
      <c r="J376" s="222"/>
      <c r="K376" s="221"/>
      <c r="L376" s="222"/>
      <c r="M376" s="222"/>
      <c r="N376" s="222"/>
      <c r="O376" s="222"/>
      <c r="P376" s="222"/>
      <c r="Q376" s="222"/>
      <c r="R376" s="222"/>
      <c r="S376" s="222"/>
      <c r="T376" s="222"/>
      <c r="U376" s="222"/>
      <c r="V376" s="222"/>
      <c r="W376" s="222"/>
      <c r="X376" s="222"/>
      <c r="Y376" s="222"/>
      <c r="Z376" s="222"/>
      <c r="AA376" s="222"/>
    </row>
    <row r="377" spans="1:27" ht="12.75" customHeight="1" x14ac:dyDescent="0.2">
      <c r="A377" s="221"/>
      <c r="B377" s="222"/>
      <c r="C377" s="222"/>
      <c r="D377" s="222"/>
      <c r="E377" s="222"/>
      <c r="F377" s="222"/>
      <c r="G377" s="222"/>
      <c r="H377" s="222"/>
      <c r="I377" s="222"/>
      <c r="J377" s="222"/>
      <c r="K377" s="221"/>
      <c r="L377" s="222"/>
      <c r="M377" s="222"/>
      <c r="N377" s="222"/>
      <c r="O377" s="222"/>
      <c r="P377" s="222"/>
      <c r="Q377" s="222"/>
      <c r="R377" s="222"/>
      <c r="S377" s="222"/>
      <c r="T377" s="222"/>
      <c r="U377" s="222"/>
      <c r="V377" s="222"/>
      <c r="W377" s="222"/>
      <c r="X377" s="222"/>
      <c r="Y377" s="222"/>
      <c r="Z377" s="222"/>
      <c r="AA377" s="222"/>
    </row>
    <row r="378" spans="1:27" ht="12.75" customHeight="1" x14ac:dyDescent="0.2">
      <c r="A378" s="221"/>
      <c r="B378" s="222"/>
      <c r="C378" s="222"/>
      <c r="D378" s="222"/>
      <c r="E378" s="222"/>
      <c r="F378" s="222"/>
      <c r="G378" s="222"/>
      <c r="H378" s="222"/>
      <c r="I378" s="222"/>
      <c r="J378" s="222"/>
      <c r="K378" s="221"/>
      <c r="L378" s="222"/>
      <c r="M378" s="222"/>
      <c r="N378" s="222"/>
      <c r="O378" s="222"/>
      <c r="P378" s="222"/>
      <c r="Q378" s="222"/>
      <c r="R378" s="222"/>
      <c r="S378" s="222"/>
      <c r="T378" s="222"/>
      <c r="U378" s="222"/>
      <c r="V378" s="222"/>
      <c r="W378" s="222"/>
      <c r="X378" s="222"/>
      <c r="Y378" s="222"/>
      <c r="Z378" s="222"/>
      <c r="AA378" s="222"/>
    </row>
    <row r="379" spans="1:27" ht="12.75" customHeight="1" x14ac:dyDescent="0.2">
      <c r="A379" s="221"/>
      <c r="B379" s="222"/>
      <c r="C379" s="222"/>
      <c r="D379" s="222"/>
      <c r="E379" s="222"/>
      <c r="F379" s="222"/>
      <c r="G379" s="222"/>
      <c r="H379" s="222"/>
      <c r="I379" s="222"/>
      <c r="J379" s="222"/>
      <c r="K379" s="221"/>
      <c r="L379" s="222"/>
      <c r="M379" s="222"/>
      <c r="N379" s="222"/>
      <c r="O379" s="222"/>
      <c r="P379" s="222"/>
      <c r="Q379" s="222"/>
      <c r="R379" s="222"/>
      <c r="S379" s="222"/>
      <c r="T379" s="222"/>
      <c r="U379" s="222"/>
      <c r="V379" s="222"/>
      <c r="W379" s="222"/>
      <c r="X379" s="222"/>
      <c r="Y379" s="222"/>
      <c r="Z379" s="222"/>
      <c r="AA379" s="222"/>
    </row>
    <row r="380" spans="1:27" ht="12.75" customHeight="1" x14ac:dyDescent="0.2">
      <c r="A380" s="221"/>
      <c r="B380" s="222"/>
      <c r="C380" s="222"/>
      <c r="D380" s="222"/>
      <c r="E380" s="222"/>
      <c r="F380" s="222"/>
      <c r="G380" s="222"/>
      <c r="H380" s="222"/>
      <c r="I380" s="222"/>
      <c r="J380" s="222"/>
      <c r="K380" s="221"/>
      <c r="L380" s="222"/>
      <c r="M380" s="222"/>
      <c r="N380" s="222"/>
      <c r="O380" s="222"/>
      <c r="P380" s="222"/>
      <c r="Q380" s="222"/>
      <c r="R380" s="222"/>
      <c r="S380" s="222"/>
      <c r="T380" s="222"/>
      <c r="U380" s="222"/>
      <c r="V380" s="222"/>
      <c r="W380" s="222"/>
      <c r="X380" s="222"/>
      <c r="Y380" s="222"/>
      <c r="Z380" s="222"/>
      <c r="AA380" s="222"/>
    </row>
    <row r="381" spans="1:27" ht="12.75" customHeight="1" x14ac:dyDescent="0.2">
      <c r="A381" s="221"/>
      <c r="B381" s="222"/>
      <c r="C381" s="222"/>
      <c r="D381" s="222"/>
      <c r="E381" s="222"/>
      <c r="F381" s="222"/>
      <c r="G381" s="222"/>
      <c r="H381" s="222"/>
      <c r="I381" s="222"/>
      <c r="J381" s="222"/>
      <c r="K381" s="221"/>
      <c r="L381" s="222"/>
      <c r="M381" s="222"/>
      <c r="N381" s="222"/>
      <c r="O381" s="222"/>
      <c r="P381" s="222"/>
      <c r="Q381" s="222"/>
      <c r="R381" s="222"/>
      <c r="S381" s="222"/>
      <c r="T381" s="222"/>
      <c r="U381" s="222"/>
      <c r="V381" s="222"/>
      <c r="W381" s="222"/>
      <c r="X381" s="222"/>
      <c r="Y381" s="222"/>
      <c r="Z381" s="222"/>
      <c r="AA381" s="222"/>
    </row>
    <row r="382" spans="1:27" ht="12.75" customHeight="1" x14ac:dyDescent="0.2">
      <c r="A382" s="221"/>
      <c r="B382" s="222"/>
      <c r="C382" s="222"/>
      <c r="D382" s="222"/>
      <c r="E382" s="222"/>
      <c r="F382" s="222"/>
      <c r="G382" s="222"/>
      <c r="H382" s="222"/>
      <c r="I382" s="222"/>
      <c r="J382" s="222"/>
      <c r="K382" s="221"/>
      <c r="L382" s="222"/>
      <c r="M382" s="222"/>
      <c r="N382" s="222"/>
      <c r="O382" s="222"/>
      <c r="P382" s="222"/>
      <c r="Q382" s="222"/>
      <c r="R382" s="222"/>
      <c r="S382" s="222"/>
      <c r="T382" s="222"/>
      <c r="U382" s="222"/>
      <c r="V382" s="222"/>
      <c r="W382" s="222"/>
      <c r="X382" s="222"/>
      <c r="Y382" s="222"/>
      <c r="Z382" s="222"/>
      <c r="AA382" s="222"/>
    </row>
    <row r="383" spans="1:27" ht="12.75" customHeight="1" x14ac:dyDescent="0.2">
      <c r="A383" s="221"/>
      <c r="B383" s="222"/>
      <c r="C383" s="222"/>
      <c r="D383" s="222"/>
      <c r="E383" s="222"/>
      <c r="F383" s="222"/>
      <c r="G383" s="222"/>
      <c r="H383" s="222"/>
      <c r="I383" s="222"/>
      <c r="J383" s="222"/>
      <c r="K383" s="221"/>
      <c r="L383" s="222"/>
      <c r="M383" s="222"/>
      <c r="N383" s="222"/>
      <c r="O383" s="222"/>
      <c r="P383" s="222"/>
      <c r="Q383" s="222"/>
      <c r="R383" s="222"/>
      <c r="S383" s="222"/>
      <c r="T383" s="222"/>
      <c r="U383" s="222"/>
      <c r="V383" s="222"/>
      <c r="W383" s="222"/>
      <c r="X383" s="222"/>
      <c r="Y383" s="222"/>
      <c r="Z383" s="222"/>
      <c r="AA383" s="222"/>
    </row>
    <row r="384" spans="1:27" ht="12.75" customHeight="1" x14ac:dyDescent="0.2">
      <c r="A384" s="221"/>
      <c r="B384" s="222"/>
      <c r="C384" s="222"/>
      <c r="D384" s="222"/>
      <c r="E384" s="222"/>
      <c r="F384" s="222"/>
      <c r="G384" s="222"/>
      <c r="H384" s="222"/>
      <c r="I384" s="222"/>
      <c r="J384" s="222"/>
      <c r="K384" s="221"/>
      <c r="L384" s="222"/>
      <c r="M384" s="222"/>
      <c r="N384" s="222"/>
      <c r="O384" s="222"/>
      <c r="P384" s="222"/>
      <c r="Q384" s="222"/>
      <c r="R384" s="222"/>
      <c r="S384" s="222"/>
      <c r="T384" s="222"/>
      <c r="U384" s="222"/>
      <c r="V384" s="222"/>
      <c r="W384" s="222"/>
      <c r="X384" s="222"/>
      <c r="Y384" s="222"/>
      <c r="Z384" s="222"/>
      <c r="AA384" s="222"/>
    </row>
    <row r="385" spans="1:27" ht="12.75" customHeight="1" x14ac:dyDescent="0.2">
      <c r="A385" s="221"/>
      <c r="B385" s="222"/>
      <c r="C385" s="222"/>
      <c r="D385" s="222"/>
      <c r="E385" s="222"/>
      <c r="F385" s="222"/>
      <c r="G385" s="222"/>
      <c r="H385" s="222"/>
      <c r="I385" s="222"/>
      <c r="J385" s="222"/>
      <c r="K385" s="221"/>
      <c r="L385" s="222"/>
      <c r="M385" s="222"/>
      <c r="N385" s="222"/>
      <c r="O385" s="222"/>
      <c r="P385" s="222"/>
      <c r="Q385" s="222"/>
      <c r="R385" s="222"/>
      <c r="S385" s="222"/>
      <c r="T385" s="222"/>
      <c r="U385" s="222"/>
      <c r="V385" s="222"/>
      <c r="W385" s="222"/>
      <c r="X385" s="222"/>
      <c r="Y385" s="222"/>
      <c r="Z385" s="222"/>
      <c r="AA385" s="222"/>
    </row>
    <row r="386" spans="1:27" ht="12.75" customHeight="1" x14ac:dyDescent="0.2">
      <c r="A386" s="221"/>
      <c r="B386" s="222"/>
      <c r="C386" s="222"/>
      <c r="D386" s="222"/>
      <c r="E386" s="222"/>
      <c r="F386" s="222"/>
      <c r="G386" s="222"/>
      <c r="H386" s="222"/>
      <c r="I386" s="222"/>
      <c r="J386" s="222"/>
      <c r="K386" s="221"/>
      <c r="L386" s="222"/>
      <c r="M386" s="222"/>
      <c r="N386" s="222"/>
      <c r="O386" s="222"/>
      <c r="P386" s="222"/>
      <c r="Q386" s="222"/>
      <c r="R386" s="222"/>
      <c r="S386" s="222"/>
      <c r="T386" s="222"/>
      <c r="U386" s="222"/>
      <c r="V386" s="222"/>
      <c r="W386" s="222"/>
      <c r="X386" s="222"/>
      <c r="Y386" s="222"/>
      <c r="Z386" s="222"/>
      <c r="AA386" s="222"/>
    </row>
    <row r="387" spans="1:27" ht="12.75" customHeight="1" x14ac:dyDescent="0.2">
      <c r="A387" s="221"/>
      <c r="B387" s="222"/>
      <c r="C387" s="222"/>
      <c r="D387" s="222"/>
      <c r="E387" s="222"/>
      <c r="F387" s="222"/>
      <c r="G387" s="222"/>
      <c r="H387" s="222"/>
      <c r="I387" s="222"/>
      <c r="J387" s="222"/>
      <c r="K387" s="221"/>
      <c r="L387" s="222"/>
      <c r="M387" s="222"/>
      <c r="N387" s="222"/>
      <c r="O387" s="222"/>
      <c r="P387" s="222"/>
      <c r="Q387" s="222"/>
      <c r="R387" s="222"/>
      <c r="S387" s="222"/>
      <c r="T387" s="222"/>
      <c r="U387" s="222"/>
      <c r="V387" s="222"/>
      <c r="W387" s="222"/>
      <c r="X387" s="222"/>
      <c r="Y387" s="222"/>
      <c r="Z387" s="222"/>
      <c r="AA387" s="222"/>
    </row>
    <row r="388" spans="1:27" ht="12.75" customHeight="1" x14ac:dyDescent="0.2">
      <c r="A388" s="221"/>
      <c r="B388" s="222"/>
      <c r="C388" s="222"/>
      <c r="D388" s="222"/>
      <c r="E388" s="222"/>
      <c r="F388" s="222"/>
      <c r="G388" s="222"/>
      <c r="H388" s="222"/>
      <c r="I388" s="222"/>
      <c r="J388" s="222"/>
      <c r="K388" s="221"/>
      <c r="L388" s="222"/>
      <c r="M388" s="222"/>
      <c r="N388" s="222"/>
      <c r="O388" s="222"/>
      <c r="P388" s="222"/>
      <c r="Q388" s="222"/>
      <c r="R388" s="222"/>
      <c r="S388" s="222"/>
      <c r="T388" s="222"/>
      <c r="U388" s="222"/>
      <c r="V388" s="222"/>
      <c r="W388" s="222"/>
      <c r="X388" s="222"/>
      <c r="Y388" s="222"/>
      <c r="Z388" s="222"/>
      <c r="AA388" s="222"/>
    </row>
    <row r="389" spans="1:27" ht="12.75" customHeight="1" x14ac:dyDescent="0.2">
      <c r="A389" s="221"/>
      <c r="B389" s="222"/>
      <c r="C389" s="222"/>
      <c r="D389" s="222"/>
      <c r="E389" s="222"/>
      <c r="F389" s="222"/>
      <c r="G389" s="222"/>
      <c r="H389" s="222"/>
      <c r="I389" s="222"/>
      <c r="J389" s="222"/>
      <c r="K389" s="221"/>
      <c r="L389" s="222"/>
      <c r="M389" s="222"/>
      <c r="N389" s="222"/>
      <c r="O389" s="222"/>
      <c r="P389" s="222"/>
      <c r="Q389" s="222"/>
      <c r="R389" s="222"/>
      <c r="S389" s="222"/>
      <c r="T389" s="222"/>
      <c r="U389" s="222"/>
      <c r="V389" s="222"/>
      <c r="W389" s="222"/>
      <c r="X389" s="222"/>
      <c r="Y389" s="222"/>
      <c r="Z389" s="222"/>
      <c r="AA389" s="222"/>
    </row>
    <row r="390" spans="1:27" ht="12.75" customHeight="1" x14ac:dyDescent="0.2">
      <c r="A390" s="221"/>
      <c r="B390" s="222"/>
      <c r="C390" s="222"/>
      <c r="D390" s="222"/>
      <c r="E390" s="222"/>
      <c r="F390" s="222"/>
      <c r="G390" s="222"/>
      <c r="H390" s="222"/>
      <c r="I390" s="222"/>
      <c r="J390" s="222"/>
      <c r="K390" s="221"/>
      <c r="L390" s="222"/>
      <c r="M390" s="222"/>
      <c r="N390" s="222"/>
      <c r="O390" s="222"/>
      <c r="P390" s="222"/>
      <c r="Q390" s="222"/>
      <c r="R390" s="222"/>
      <c r="S390" s="222"/>
      <c r="T390" s="222"/>
      <c r="U390" s="222"/>
      <c r="V390" s="222"/>
      <c r="W390" s="222"/>
      <c r="X390" s="222"/>
      <c r="Y390" s="222"/>
      <c r="Z390" s="222"/>
      <c r="AA390" s="222"/>
    </row>
    <row r="391" spans="1:27" ht="12.75" customHeight="1" x14ac:dyDescent="0.2">
      <c r="A391" s="221"/>
      <c r="B391" s="222"/>
      <c r="C391" s="222"/>
      <c r="D391" s="222"/>
      <c r="E391" s="222"/>
      <c r="F391" s="222"/>
      <c r="G391" s="222"/>
      <c r="H391" s="222"/>
      <c r="I391" s="222"/>
      <c r="J391" s="222"/>
      <c r="K391" s="221"/>
      <c r="L391" s="222"/>
      <c r="M391" s="222"/>
      <c r="N391" s="222"/>
      <c r="O391" s="222"/>
      <c r="P391" s="222"/>
      <c r="Q391" s="222"/>
      <c r="R391" s="222"/>
      <c r="S391" s="222"/>
      <c r="T391" s="222"/>
      <c r="U391" s="222"/>
      <c r="V391" s="222"/>
      <c r="W391" s="222"/>
      <c r="X391" s="222"/>
      <c r="Y391" s="222"/>
      <c r="Z391" s="222"/>
      <c r="AA391" s="222"/>
    </row>
    <row r="392" spans="1:27" ht="12.75" customHeight="1" x14ac:dyDescent="0.2">
      <c r="A392" s="221"/>
      <c r="B392" s="222"/>
      <c r="C392" s="222"/>
      <c r="D392" s="222"/>
      <c r="E392" s="222"/>
      <c r="F392" s="222"/>
      <c r="G392" s="222"/>
      <c r="H392" s="222"/>
      <c r="I392" s="222"/>
      <c r="J392" s="222"/>
      <c r="K392" s="221"/>
      <c r="L392" s="222"/>
      <c r="M392" s="222"/>
      <c r="N392" s="222"/>
      <c r="O392" s="222"/>
      <c r="P392" s="222"/>
      <c r="Q392" s="222"/>
      <c r="R392" s="222"/>
      <c r="S392" s="222"/>
      <c r="T392" s="222"/>
      <c r="U392" s="222"/>
      <c r="V392" s="222"/>
      <c r="W392" s="222"/>
      <c r="X392" s="222"/>
      <c r="Y392" s="222"/>
      <c r="Z392" s="222"/>
      <c r="AA392" s="222"/>
    </row>
    <row r="393" spans="1:27" ht="12.75" customHeight="1" x14ac:dyDescent="0.2">
      <c r="A393" s="221"/>
      <c r="B393" s="222"/>
      <c r="C393" s="222"/>
      <c r="D393" s="222"/>
      <c r="E393" s="222"/>
      <c r="F393" s="222"/>
      <c r="G393" s="222"/>
      <c r="H393" s="222"/>
      <c r="I393" s="222"/>
      <c r="J393" s="222"/>
      <c r="K393" s="221"/>
      <c r="L393" s="222"/>
      <c r="M393" s="222"/>
      <c r="N393" s="222"/>
      <c r="O393" s="222"/>
      <c r="P393" s="222"/>
      <c r="Q393" s="222"/>
      <c r="R393" s="222"/>
      <c r="S393" s="222"/>
      <c r="T393" s="222"/>
      <c r="U393" s="222"/>
      <c r="V393" s="222"/>
      <c r="W393" s="222"/>
      <c r="X393" s="222"/>
      <c r="Y393" s="222"/>
      <c r="Z393" s="222"/>
      <c r="AA393" s="222"/>
    </row>
    <row r="394" spans="1:27" ht="12.75" customHeight="1" x14ac:dyDescent="0.2">
      <c r="A394" s="221"/>
      <c r="B394" s="222"/>
      <c r="C394" s="222"/>
      <c r="D394" s="222"/>
      <c r="E394" s="222"/>
      <c r="F394" s="222"/>
      <c r="G394" s="222"/>
      <c r="H394" s="222"/>
      <c r="I394" s="222"/>
      <c r="J394" s="222"/>
      <c r="K394" s="221"/>
      <c r="L394" s="222"/>
      <c r="M394" s="222"/>
      <c r="N394" s="222"/>
      <c r="O394" s="222"/>
      <c r="P394" s="222"/>
      <c r="Q394" s="222"/>
      <c r="R394" s="222"/>
      <c r="S394" s="222"/>
      <c r="T394" s="222"/>
      <c r="U394" s="222"/>
      <c r="V394" s="222"/>
      <c r="W394" s="222"/>
      <c r="X394" s="222"/>
      <c r="Y394" s="222"/>
      <c r="Z394" s="222"/>
      <c r="AA394" s="222"/>
    </row>
    <row r="395" spans="1:27" ht="12.75" customHeight="1" x14ac:dyDescent="0.2">
      <c r="A395" s="221"/>
      <c r="B395" s="222"/>
      <c r="C395" s="222"/>
      <c r="D395" s="222"/>
      <c r="E395" s="222"/>
      <c r="F395" s="222"/>
      <c r="G395" s="222"/>
      <c r="H395" s="222"/>
      <c r="I395" s="222"/>
      <c r="J395" s="222"/>
      <c r="K395" s="221"/>
      <c r="L395" s="222"/>
      <c r="M395" s="222"/>
      <c r="N395" s="222"/>
      <c r="O395" s="222"/>
      <c r="P395" s="222"/>
      <c r="Q395" s="222"/>
      <c r="R395" s="222"/>
      <c r="S395" s="222"/>
      <c r="T395" s="222"/>
      <c r="U395" s="222"/>
      <c r="V395" s="222"/>
      <c r="W395" s="222"/>
      <c r="X395" s="222"/>
      <c r="Y395" s="222"/>
      <c r="Z395" s="222"/>
      <c r="AA395" s="222"/>
    </row>
    <row r="396" spans="1:27" ht="12.75" customHeight="1" x14ac:dyDescent="0.2">
      <c r="A396" s="221"/>
      <c r="B396" s="222"/>
      <c r="C396" s="222"/>
      <c r="D396" s="222"/>
      <c r="E396" s="222"/>
      <c r="F396" s="222"/>
      <c r="G396" s="222"/>
      <c r="H396" s="222"/>
      <c r="I396" s="222"/>
      <c r="J396" s="222"/>
      <c r="K396" s="221"/>
      <c r="L396" s="222"/>
      <c r="M396" s="222"/>
      <c r="N396" s="222"/>
      <c r="O396" s="222"/>
      <c r="P396" s="222"/>
      <c r="Q396" s="222"/>
      <c r="R396" s="222"/>
      <c r="S396" s="222"/>
      <c r="T396" s="222"/>
      <c r="U396" s="222"/>
      <c r="V396" s="222"/>
      <c r="W396" s="222"/>
      <c r="X396" s="222"/>
      <c r="Y396" s="222"/>
      <c r="Z396" s="222"/>
      <c r="AA396" s="222"/>
    </row>
    <row r="397" spans="1:27" ht="12.75" customHeight="1" x14ac:dyDescent="0.2">
      <c r="A397" s="221"/>
      <c r="B397" s="222"/>
      <c r="C397" s="222"/>
      <c r="D397" s="222"/>
      <c r="E397" s="222"/>
      <c r="F397" s="222"/>
      <c r="G397" s="222"/>
      <c r="H397" s="222"/>
      <c r="I397" s="222"/>
      <c r="J397" s="222"/>
      <c r="K397" s="221"/>
      <c r="L397" s="222"/>
      <c r="M397" s="222"/>
      <c r="N397" s="222"/>
      <c r="O397" s="222"/>
      <c r="P397" s="222"/>
      <c r="Q397" s="222"/>
      <c r="R397" s="222"/>
      <c r="S397" s="222"/>
      <c r="T397" s="222"/>
      <c r="U397" s="222"/>
      <c r="V397" s="222"/>
      <c r="W397" s="222"/>
      <c r="X397" s="222"/>
      <c r="Y397" s="222"/>
      <c r="Z397" s="222"/>
      <c r="AA397" s="222"/>
    </row>
    <row r="398" spans="1:27" ht="12.75" customHeight="1" x14ac:dyDescent="0.2">
      <c r="A398" s="221"/>
      <c r="B398" s="222"/>
      <c r="C398" s="222"/>
      <c r="D398" s="222"/>
      <c r="E398" s="222"/>
      <c r="F398" s="222"/>
      <c r="G398" s="222"/>
      <c r="H398" s="222"/>
      <c r="I398" s="222"/>
      <c r="J398" s="222"/>
      <c r="K398" s="221"/>
      <c r="L398" s="222"/>
      <c r="M398" s="222"/>
      <c r="N398" s="222"/>
      <c r="O398" s="222"/>
      <c r="P398" s="222"/>
      <c r="Q398" s="222"/>
      <c r="R398" s="222"/>
      <c r="S398" s="222"/>
      <c r="T398" s="222"/>
      <c r="U398" s="222"/>
      <c r="V398" s="222"/>
      <c r="W398" s="222"/>
      <c r="X398" s="222"/>
      <c r="Y398" s="222"/>
      <c r="Z398" s="222"/>
      <c r="AA398" s="222"/>
    </row>
    <row r="399" spans="1:27" ht="12.75" customHeight="1" x14ac:dyDescent="0.2">
      <c r="A399" s="221"/>
      <c r="B399" s="222"/>
      <c r="C399" s="222"/>
      <c r="D399" s="222"/>
      <c r="E399" s="222"/>
      <c r="F399" s="222"/>
      <c r="G399" s="222"/>
      <c r="H399" s="222"/>
      <c r="I399" s="222"/>
      <c r="J399" s="222"/>
      <c r="K399" s="221"/>
      <c r="L399" s="222"/>
      <c r="M399" s="222"/>
      <c r="N399" s="222"/>
      <c r="O399" s="222"/>
      <c r="P399" s="222"/>
      <c r="Q399" s="222"/>
      <c r="R399" s="222"/>
      <c r="S399" s="222"/>
      <c r="T399" s="222"/>
      <c r="U399" s="222"/>
      <c r="V399" s="222"/>
      <c r="W399" s="222"/>
      <c r="X399" s="222"/>
      <c r="Y399" s="222"/>
      <c r="Z399" s="222"/>
      <c r="AA399" s="222"/>
    </row>
    <row r="400" spans="1:27" ht="12.75" customHeight="1" x14ac:dyDescent="0.2">
      <c r="A400" s="221"/>
      <c r="B400" s="222"/>
      <c r="C400" s="222"/>
      <c r="D400" s="222"/>
      <c r="E400" s="222"/>
      <c r="F400" s="222"/>
      <c r="G400" s="222"/>
      <c r="H400" s="222"/>
      <c r="I400" s="222"/>
      <c r="J400" s="222"/>
      <c r="K400" s="221"/>
      <c r="L400" s="222"/>
      <c r="M400" s="222"/>
      <c r="N400" s="222"/>
      <c r="O400" s="222"/>
      <c r="P400" s="222"/>
      <c r="Q400" s="222"/>
      <c r="R400" s="222"/>
      <c r="S400" s="222"/>
      <c r="T400" s="222"/>
      <c r="U400" s="222"/>
      <c r="V400" s="222"/>
      <c r="W400" s="222"/>
      <c r="X400" s="222"/>
      <c r="Y400" s="222"/>
      <c r="Z400" s="222"/>
      <c r="AA400" s="222"/>
    </row>
    <row r="401" spans="1:27" ht="12.75" customHeight="1" x14ac:dyDescent="0.2">
      <c r="A401" s="221"/>
      <c r="B401" s="222"/>
      <c r="C401" s="222"/>
      <c r="D401" s="222"/>
      <c r="E401" s="222"/>
      <c r="F401" s="222"/>
      <c r="G401" s="222"/>
      <c r="H401" s="222"/>
      <c r="I401" s="222"/>
      <c r="J401" s="222"/>
      <c r="K401" s="221"/>
      <c r="L401" s="222"/>
      <c r="M401" s="222"/>
      <c r="N401" s="222"/>
      <c r="O401" s="222"/>
      <c r="P401" s="222"/>
      <c r="Q401" s="222"/>
      <c r="R401" s="222"/>
      <c r="S401" s="222"/>
      <c r="T401" s="222"/>
      <c r="U401" s="222"/>
      <c r="V401" s="222"/>
      <c r="W401" s="222"/>
      <c r="X401" s="222"/>
      <c r="Y401" s="222"/>
      <c r="Z401" s="222"/>
      <c r="AA401" s="222"/>
    </row>
    <row r="402" spans="1:27" ht="12.75" customHeight="1" x14ac:dyDescent="0.2">
      <c r="A402" s="221"/>
      <c r="B402" s="222"/>
      <c r="C402" s="222"/>
      <c r="D402" s="222"/>
      <c r="E402" s="222"/>
      <c r="F402" s="222"/>
      <c r="G402" s="222"/>
      <c r="H402" s="222"/>
      <c r="I402" s="222"/>
      <c r="J402" s="222"/>
      <c r="K402" s="221"/>
      <c r="L402" s="222"/>
      <c r="M402" s="222"/>
      <c r="N402" s="222"/>
      <c r="O402" s="222"/>
      <c r="P402" s="222"/>
      <c r="Q402" s="222"/>
      <c r="R402" s="222"/>
      <c r="S402" s="222"/>
      <c r="T402" s="222"/>
      <c r="U402" s="222"/>
      <c r="V402" s="222"/>
      <c r="W402" s="222"/>
      <c r="X402" s="222"/>
      <c r="Y402" s="222"/>
      <c r="Z402" s="222"/>
      <c r="AA402" s="222"/>
    </row>
    <row r="403" spans="1:27" ht="12.75" customHeight="1" x14ac:dyDescent="0.2">
      <c r="A403" s="221"/>
      <c r="B403" s="222"/>
      <c r="C403" s="222"/>
      <c r="D403" s="222"/>
      <c r="E403" s="222"/>
      <c r="F403" s="222"/>
      <c r="G403" s="222"/>
      <c r="H403" s="222"/>
      <c r="I403" s="222"/>
      <c r="J403" s="222"/>
      <c r="K403" s="221"/>
      <c r="L403" s="222"/>
      <c r="M403" s="222"/>
      <c r="N403" s="222"/>
      <c r="O403" s="222"/>
      <c r="P403" s="222"/>
      <c r="Q403" s="222"/>
      <c r="R403" s="222"/>
      <c r="S403" s="222"/>
      <c r="T403" s="222"/>
      <c r="U403" s="222"/>
      <c r="V403" s="222"/>
      <c r="W403" s="222"/>
      <c r="X403" s="222"/>
      <c r="Y403" s="222"/>
      <c r="Z403" s="222"/>
      <c r="AA403" s="222"/>
    </row>
    <row r="404" spans="1:27" ht="12.75" customHeight="1" x14ac:dyDescent="0.2">
      <c r="A404" s="221"/>
      <c r="B404" s="222"/>
      <c r="C404" s="222"/>
      <c r="D404" s="222"/>
      <c r="E404" s="222"/>
      <c r="F404" s="222"/>
      <c r="G404" s="222"/>
      <c r="H404" s="222"/>
      <c r="I404" s="222"/>
      <c r="J404" s="222"/>
      <c r="K404" s="221"/>
      <c r="L404" s="222"/>
      <c r="M404" s="222"/>
      <c r="N404" s="222"/>
      <c r="O404" s="222"/>
      <c r="P404" s="222"/>
      <c r="Q404" s="222"/>
      <c r="R404" s="222"/>
      <c r="S404" s="222"/>
      <c r="T404" s="222"/>
      <c r="U404" s="222"/>
      <c r="V404" s="222"/>
      <c r="W404" s="222"/>
      <c r="X404" s="222"/>
      <c r="Y404" s="222"/>
      <c r="Z404" s="222"/>
      <c r="AA404" s="222"/>
    </row>
    <row r="405" spans="1:27" ht="12.75" customHeight="1" x14ac:dyDescent="0.2">
      <c r="A405" s="221"/>
      <c r="B405" s="222"/>
      <c r="C405" s="222"/>
      <c r="D405" s="222"/>
      <c r="E405" s="222"/>
      <c r="F405" s="222"/>
      <c r="G405" s="222"/>
      <c r="H405" s="222"/>
      <c r="I405" s="222"/>
      <c r="J405" s="222"/>
      <c r="K405" s="221"/>
      <c r="L405" s="222"/>
      <c r="M405" s="222"/>
      <c r="N405" s="222"/>
      <c r="O405" s="222"/>
      <c r="P405" s="222"/>
      <c r="Q405" s="222"/>
      <c r="R405" s="222"/>
      <c r="S405" s="222"/>
      <c r="T405" s="222"/>
      <c r="U405" s="222"/>
      <c r="V405" s="222"/>
      <c r="W405" s="222"/>
      <c r="X405" s="222"/>
      <c r="Y405" s="222"/>
      <c r="Z405" s="222"/>
      <c r="AA405" s="222"/>
    </row>
    <row r="406" spans="1:27" ht="12.75" customHeight="1" x14ac:dyDescent="0.2">
      <c r="A406" s="221"/>
      <c r="B406" s="222"/>
      <c r="C406" s="222"/>
      <c r="D406" s="222"/>
      <c r="E406" s="222"/>
      <c r="F406" s="222"/>
      <c r="G406" s="222"/>
      <c r="H406" s="222"/>
      <c r="I406" s="222"/>
      <c r="J406" s="222"/>
      <c r="K406" s="221"/>
      <c r="L406" s="222"/>
      <c r="M406" s="222"/>
      <c r="N406" s="222"/>
      <c r="O406" s="222"/>
      <c r="P406" s="222"/>
      <c r="Q406" s="222"/>
      <c r="R406" s="222"/>
      <c r="S406" s="222"/>
      <c r="T406" s="222"/>
      <c r="U406" s="222"/>
      <c r="V406" s="222"/>
      <c r="W406" s="222"/>
      <c r="X406" s="222"/>
      <c r="Y406" s="222"/>
      <c r="Z406" s="222"/>
      <c r="AA406" s="222"/>
    </row>
    <row r="407" spans="1:27" ht="12.75" customHeight="1" x14ac:dyDescent="0.2">
      <c r="A407" s="221"/>
      <c r="B407" s="222"/>
      <c r="C407" s="222"/>
      <c r="D407" s="222"/>
      <c r="E407" s="222"/>
      <c r="F407" s="222"/>
      <c r="G407" s="222"/>
      <c r="H407" s="222"/>
      <c r="I407" s="222"/>
      <c r="J407" s="222"/>
      <c r="K407" s="221"/>
      <c r="L407" s="222"/>
      <c r="M407" s="222"/>
      <c r="N407" s="222"/>
      <c r="O407" s="222"/>
      <c r="P407" s="222"/>
      <c r="Q407" s="222"/>
      <c r="R407" s="222"/>
      <c r="S407" s="222"/>
      <c r="T407" s="222"/>
      <c r="U407" s="222"/>
      <c r="V407" s="222"/>
      <c r="W407" s="222"/>
      <c r="X407" s="222"/>
      <c r="Y407" s="222"/>
      <c r="Z407" s="222"/>
      <c r="AA407" s="222"/>
    </row>
    <row r="408" spans="1:27" ht="12.75" customHeight="1" x14ac:dyDescent="0.2">
      <c r="A408" s="221"/>
      <c r="B408" s="222"/>
      <c r="C408" s="222"/>
      <c r="D408" s="222"/>
      <c r="E408" s="222"/>
      <c r="F408" s="222"/>
      <c r="G408" s="222"/>
      <c r="H408" s="222"/>
      <c r="I408" s="222"/>
      <c r="J408" s="222"/>
      <c r="K408" s="221"/>
      <c r="L408" s="222"/>
      <c r="M408" s="222"/>
      <c r="N408" s="222"/>
      <c r="O408" s="222"/>
      <c r="P408" s="222"/>
      <c r="Q408" s="222"/>
      <c r="R408" s="222"/>
      <c r="S408" s="222"/>
      <c r="T408" s="222"/>
      <c r="U408" s="222"/>
      <c r="V408" s="222"/>
      <c r="W408" s="222"/>
      <c r="X408" s="222"/>
      <c r="Y408" s="222"/>
      <c r="Z408" s="222"/>
      <c r="AA408" s="222"/>
    </row>
    <row r="409" spans="1:27" ht="12.75" customHeight="1" x14ac:dyDescent="0.2">
      <c r="A409" s="221"/>
      <c r="B409" s="222"/>
      <c r="C409" s="222"/>
      <c r="D409" s="222"/>
      <c r="E409" s="222"/>
      <c r="F409" s="222"/>
      <c r="G409" s="222"/>
      <c r="H409" s="222"/>
      <c r="I409" s="222"/>
      <c r="J409" s="222"/>
      <c r="K409" s="221"/>
      <c r="L409" s="222"/>
      <c r="M409" s="222"/>
      <c r="N409" s="222"/>
      <c r="O409" s="222"/>
      <c r="P409" s="222"/>
      <c r="Q409" s="222"/>
      <c r="R409" s="222"/>
      <c r="S409" s="222"/>
      <c r="T409" s="222"/>
      <c r="U409" s="222"/>
      <c r="V409" s="222"/>
      <c r="W409" s="222"/>
      <c r="X409" s="222"/>
      <c r="Y409" s="222"/>
      <c r="Z409" s="222"/>
      <c r="AA409" s="222"/>
    </row>
    <row r="410" spans="1:27" ht="12.75" customHeight="1" x14ac:dyDescent="0.2">
      <c r="A410" s="221"/>
      <c r="B410" s="222"/>
      <c r="C410" s="222"/>
      <c r="D410" s="222"/>
      <c r="E410" s="222"/>
      <c r="F410" s="222"/>
      <c r="G410" s="222"/>
      <c r="H410" s="222"/>
      <c r="I410" s="222"/>
      <c r="J410" s="222"/>
      <c r="K410" s="221"/>
      <c r="L410" s="222"/>
      <c r="M410" s="222"/>
      <c r="N410" s="222"/>
      <c r="O410" s="222"/>
      <c r="P410" s="222"/>
      <c r="Q410" s="222"/>
      <c r="R410" s="222"/>
      <c r="S410" s="222"/>
      <c r="T410" s="222"/>
      <c r="U410" s="222"/>
      <c r="V410" s="222"/>
      <c r="W410" s="222"/>
      <c r="X410" s="222"/>
      <c r="Y410" s="222"/>
      <c r="Z410" s="222"/>
      <c r="AA410" s="222"/>
    </row>
    <row r="411" spans="1:27" ht="12.75" customHeight="1" x14ac:dyDescent="0.2">
      <c r="A411" s="221"/>
      <c r="B411" s="222"/>
      <c r="C411" s="222"/>
      <c r="D411" s="222"/>
      <c r="E411" s="222"/>
      <c r="F411" s="222"/>
      <c r="G411" s="222"/>
      <c r="H411" s="222"/>
      <c r="I411" s="222"/>
      <c r="J411" s="222"/>
      <c r="K411" s="221"/>
      <c r="L411" s="222"/>
      <c r="M411" s="222"/>
      <c r="N411" s="222"/>
      <c r="O411" s="222"/>
      <c r="P411" s="222"/>
      <c r="Q411" s="222"/>
      <c r="R411" s="222"/>
      <c r="S411" s="222"/>
      <c r="T411" s="222"/>
      <c r="U411" s="222"/>
      <c r="V411" s="222"/>
      <c r="W411" s="222"/>
      <c r="X411" s="222"/>
      <c r="Y411" s="222"/>
      <c r="Z411" s="222"/>
      <c r="AA411" s="222"/>
    </row>
    <row r="412" spans="1:27" ht="12.75" customHeight="1" x14ac:dyDescent="0.2">
      <c r="A412" s="221"/>
      <c r="B412" s="222"/>
      <c r="C412" s="222"/>
      <c r="D412" s="222"/>
      <c r="E412" s="222"/>
      <c r="F412" s="222"/>
      <c r="G412" s="222"/>
      <c r="H412" s="222"/>
      <c r="I412" s="222"/>
      <c r="J412" s="222"/>
      <c r="K412" s="221"/>
      <c r="L412" s="222"/>
      <c r="M412" s="222"/>
      <c r="N412" s="222"/>
      <c r="O412" s="222"/>
      <c r="P412" s="222"/>
      <c r="Q412" s="222"/>
      <c r="R412" s="222"/>
      <c r="S412" s="222"/>
      <c r="T412" s="222"/>
      <c r="U412" s="222"/>
      <c r="V412" s="222"/>
      <c r="W412" s="222"/>
      <c r="X412" s="222"/>
      <c r="Y412" s="222"/>
      <c r="Z412" s="222"/>
      <c r="AA412" s="222"/>
    </row>
    <row r="413" spans="1:27" ht="12.75" customHeight="1" x14ac:dyDescent="0.2">
      <c r="A413" s="221"/>
      <c r="B413" s="222"/>
      <c r="C413" s="222"/>
      <c r="D413" s="222"/>
      <c r="E413" s="222"/>
      <c r="F413" s="222"/>
      <c r="G413" s="222"/>
      <c r="H413" s="222"/>
      <c r="I413" s="222"/>
      <c r="J413" s="222"/>
      <c r="K413" s="221"/>
      <c r="L413" s="222"/>
      <c r="M413" s="222"/>
      <c r="N413" s="222"/>
      <c r="O413" s="222"/>
      <c r="P413" s="222"/>
      <c r="Q413" s="222"/>
      <c r="R413" s="222"/>
      <c r="S413" s="222"/>
      <c r="T413" s="222"/>
      <c r="U413" s="222"/>
      <c r="V413" s="222"/>
      <c r="W413" s="222"/>
      <c r="X413" s="222"/>
      <c r="Y413" s="222"/>
      <c r="Z413" s="222"/>
      <c r="AA413" s="222"/>
    </row>
    <row r="414" spans="1:27" ht="12.75" customHeight="1" x14ac:dyDescent="0.2">
      <c r="A414" s="221"/>
      <c r="B414" s="222"/>
      <c r="C414" s="222"/>
      <c r="D414" s="222"/>
      <c r="E414" s="222"/>
      <c r="F414" s="222"/>
      <c r="G414" s="222"/>
      <c r="H414" s="222"/>
      <c r="I414" s="222"/>
      <c r="J414" s="222"/>
      <c r="K414" s="221"/>
      <c r="L414" s="222"/>
      <c r="M414" s="222"/>
      <c r="N414" s="222"/>
      <c r="O414" s="222"/>
      <c r="P414" s="222"/>
      <c r="Q414" s="222"/>
      <c r="R414" s="222"/>
      <c r="S414" s="222"/>
      <c r="T414" s="222"/>
      <c r="U414" s="222"/>
      <c r="V414" s="222"/>
      <c r="W414" s="222"/>
      <c r="X414" s="222"/>
      <c r="Y414" s="222"/>
      <c r="Z414" s="222"/>
      <c r="AA414" s="222"/>
    </row>
    <row r="415" spans="1:27" ht="12.75" customHeight="1" x14ac:dyDescent="0.2">
      <c r="A415" s="221"/>
      <c r="B415" s="222"/>
      <c r="C415" s="222"/>
      <c r="D415" s="222"/>
      <c r="E415" s="222"/>
      <c r="F415" s="222"/>
      <c r="G415" s="222"/>
      <c r="H415" s="222"/>
      <c r="I415" s="222"/>
      <c r="J415" s="222"/>
      <c r="K415" s="221"/>
      <c r="L415" s="222"/>
      <c r="M415" s="222"/>
      <c r="N415" s="222"/>
      <c r="O415" s="222"/>
      <c r="P415" s="222"/>
      <c r="Q415" s="222"/>
      <c r="R415" s="222"/>
      <c r="S415" s="222"/>
      <c r="T415" s="222"/>
      <c r="U415" s="222"/>
      <c r="V415" s="222"/>
      <c r="W415" s="222"/>
      <c r="X415" s="222"/>
      <c r="Y415" s="222"/>
      <c r="Z415" s="222"/>
      <c r="AA415" s="222"/>
    </row>
    <row r="416" spans="1:27" ht="12.75" customHeight="1" x14ac:dyDescent="0.2">
      <c r="A416" s="221"/>
      <c r="B416" s="222"/>
      <c r="C416" s="222"/>
      <c r="D416" s="222"/>
      <c r="E416" s="222"/>
      <c r="F416" s="222"/>
      <c r="G416" s="222"/>
      <c r="H416" s="222"/>
      <c r="I416" s="222"/>
      <c r="J416" s="222"/>
      <c r="K416" s="221"/>
      <c r="L416" s="222"/>
      <c r="M416" s="222"/>
      <c r="N416" s="222"/>
      <c r="O416" s="222"/>
      <c r="P416" s="222"/>
      <c r="Q416" s="222"/>
      <c r="R416" s="222"/>
      <c r="S416" s="222"/>
      <c r="T416" s="222"/>
      <c r="U416" s="222"/>
      <c r="V416" s="222"/>
      <c r="W416" s="222"/>
      <c r="X416" s="222"/>
      <c r="Y416" s="222"/>
      <c r="Z416" s="222"/>
      <c r="AA416" s="222"/>
    </row>
    <row r="417" spans="1:27" ht="12.75" customHeight="1" x14ac:dyDescent="0.2">
      <c r="A417" s="221"/>
      <c r="B417" s="222"/>
      <c r="C417" s="222"/>
      <c r="D417" s="222"/>
      <c r="E417" s="222"/>
      <c r="F417" s="222"/>
      <c r="G417" s="222"/>
      <c r="H417" s="222"/>
      <c r="I417" s="222"/>
      <c r="J417" s="222"/>
      <c r="K417" s="221"/>
      <c r="L417" s="222"/>
      <c r="M417" s="222"/>
      <c r="N417" s="222"/>
      <c r="O417" s="222"/>
      <c r="P417" s="222"/>
      <c r="Q417" s="222"/>
      <c r="R417" s="222"/>
      <c r="S417" s="222"/>
      <c r="T417" s="222"/>
      <c r="U417" s="222"/>
      <c r="V417" s="222"/>
      <c r="W417" s="222"/>
      <c r="X417" s="222"/>
      <c r="Y417" s="222"/>
      <c r="Z417" s="222"/>
      <c r="AA417" s="222"/>
    </row>
    <row r="418" spans="1:27" ht="12.75" customHeight="1" x14ac:dyDescent="0.2">
      <c r="A418" s="221"/>
      <c r="B418" s="222"/>
      <c r="C418" s="222"/>
      <c r="D418" s="222"/>
      <c r="E418" s="222"/>
      <c r="F418" s="222"/>
      <c r="G418" s="222"/>
      <c r="H418" s="222"/>
      <c r="I418" s="222"/>
      <c r="J418" s="222"/>
      <c r="K418" s="221"/>
      <c r="L418" s="222"/>
      <c r="M418" s="222"/>
      <c r="N418" s="222"/>
      <c r="O418" s="222"/>
      <c r="P418" s="222"/>
      <c r="Q418" s="222"/>
      <c r="R418" s="222"/>
      <c r="S418" s="222"/>
      <c r="T418" s="222"/>
      <c r="U418" s="222"/>
      <c r="V418" s="222"/>
      <c r="W418" s="222"/>
      <c r="X418" s="222"/>
      <c r="Y418" s="222"/>
      <c r="Z418" s="222"/>
      <c r="AA418" s="222"/>
    </row>
    <row r="419" spans="1:27" ht="12.75" customHeight="1" x14ac:dyDescent="0.2">
      <c r="A419" s="221"/>
      <c r="B419" s="222"/>
      <c r="C419" s="222"/>
      <c r="D419" s="222"/>
      <c r="E419" s="222"/>
      <c r="F419" s="222"/>
      <c r="G419" s="222"/>
      <c r="H419" s="222"/>
      <c r="I419" s="222"/>
      <c r="J419" s="222"/>
      <c r="K419" s="221"/>
      <c r="L419" s="222"/>
      <c r="M419" s="222"/>
      <c r="N419" s="222"/>
      <c r="O419" s="222"/>
      <c r="P419" s="222"/>
      <c r="Q419" s="222"/>
      <c r="R419" s="222"/>
      <c r="S419" s="222"/>
      <c r="T419" s="222"/>
      <c r="U419" s="222"/>
      <c r="V419" s="222"/>
      <c r="W419" s="222"/>
      <c r="X419" s="222"/>
      <c r="Y419" s="222"/>
      <c r="Z419" s="222"/>
      <c r="AA419" s="222"/>
    </row>
    <row r="420" spans="1:27" ht="12.75" customHeight="1" x14ac:dyDescent="0.2">
      <c r="A420" s="221"/>
      <c r="B420" s="222"/>
      <c r="C420" s="222"/>
      <c r="D420" s="222"/>
      <c r="E420" s="222"/>
      <c r="F420" s="222"/>
      <c r="G420" s="222"/>
      <c r="H420" s="222"/>
      <c r="I420" s="222"/>
      <c r="J420" s="222"/>
      <c r="K420" s="221"/>
      <c r="L420" s="222"/>
      <c r="M420" s="222"/>
      <c r="N420" s="222"/>
      <c r="O420" s="222"/>
      <c r="P420" s="222"/>
      <c r="Q420" s="222"/>
      <c r="R420" s="222"/>
      <c r="S420" s="222"/>
      <c r="T420" s="222"/>
      <c r="U420" s="222"/>
      <c r="V420" s="222"/>
      <c r="W420" s="222"/>
      <c r="X420" s="222"/>
      <c r="Y420" s="222"/>
      <c r="Z420" s="222"/>
      <c r="AA420" s="222"/>
    </row>
    <row r="421" spans="1:27" ht="12.75" customHeight="1" x14ac:dyDescent="0.2">
      <c r="A421" s="221"/>
      <c r="B421" s="222"/>
      <c r="C421" s="222"/>
      <c r="D421" s="222"/>
      <c r="E421" s="222"/>
      <c r="F421" s="222"/>
      <c r="G421" s="222"/>
      <c r="H421" s="222"/>
      <c r="I421" s="222"/>
      <c r="J421" s="222"/>
      <c r="K421" s="221"/>
      <c r="L421" s="222"/>
      <c r="M421" s="222"/>
      <c r="N421" s="222"/>
      <c r="O421" s="222"/>
      <c r="P421" s="222"/>
      <c r="Q421" s="222"/>
      <c r="R421" s="222"/>
      <c r="S421" s="222"/>
      <c r="T421" s="222"/>
      <c r="U421" s="222"/>
      <c r="V421" s="222"/>
      <c r="W421" s="222"/>
      <c r="X421" s="222"/>
      <c r="Y421" s="222"/>
      <c r="Z421" s="222"/>
      <c r="AA421" s="222"/>
    </row>
    <row r="422" spans="1:27" ht="12.75" customHeight="1" x14ac:dyDescent="0.2">
      <c r="A422" s="221"/>
      <c r="B422" s="222"/>
      <c r="C422" s="222"/>
      <c r="D422" s="222"/>
      <c r="E422" s="222"/>
      <c r="F422" s="222"/>
      <c r="G422" s="222"/>
      <c r="H422" s="222"/>
      <c r="I422" s="222"/>
      <c r="J422" s="222"/>
      <c r="K422" s="221"/>
      <c r="L422" s="222"/>
      <c r="M422" s="222"/>
      <c r="N422" s="222"/>
      <c r="O422" s="222"/>
      <c r="P422" s="222"/>
      <c r="Q422" s="222"/>
      <c r="R422" s="222"/>
      <c r="S422" s="222"/>
      <c r="T422" s="222"/>
      <c r="U422" s="222"/>
      <c r="V422" s="222"/>
      <c r="W422" s="222"/>
      <c r="X422" s="222"/>
      <c r="Y422" s="222"/>
      <c r="Z422" s="222"/>
      <c r="AA422" s="222"/>
    </row>
    <row r="423" spans="1:27" ht="12.75" customHeight="1" x14ac:dyDescent="0.2">
      <c r="A423" s="221"/>
      <c r="B423" s="222"/>
      <c r="C423" s="222"/>
      <c r="D423" s="222"/>
      <c r="E423" s="222"/>
      <c r="F423" s="222"/>
      <c r="G423" s="222"/>
      <c r="H423" s="222"/>
      <c r="I423" s="222"/>
      <c r="J423" s="222"/>
      <c r="K423" s="221"/>
      <c r="L423" s="222"/>
      <c r="M423" s="222"/>
      <c r="N423" s="222"/>
      <c r="O423" s="222"/>
      <c r="P423" s="222"/>
      <c r="Q423" s="222"/>
      <c r="R423" s="222"/>
      <c r="S423" s="222"/>
      <c r="T423" s="222"/>
      <c r="U423" s="222"/>
      <c r="V423" s="222"/>
      <c r="W423" s="222"/>
      <c r="X423" s="222"/>
      <c r="Y423" s="222"/>
      <c r="Z423" s="222"/>
      <c r="AA423" s="222"/>
    </row>
    <row r="424" spans="1:27" ht="12.75" customHeight="1" x14ac:dyDescent="0.2">
      <c r="A424" s="221"/>
      <c r="B424" s="222"/>
      <c r="C424" s="222"/>
      <c r="D424" s="222"/>
      <c r="E424" s="222"/>
      <c r="F424" s="222"/>
      <c r="G424" s="222"/>
      <c r="H424" s="222"/>
      <c r="I424" s="222"/>
      <c r="J424" s="222"/>
      <c r="K424" s="221"/>
      <c r="L424" s="222"/>
      <c r="M424" s="222"/>
      <c r="N424" s="222"/>
      <c r="O424" s="222"/>
      <c r="P424" s="222"/>
      <c r="Q424" s="222"/>
      <c r="R424" s="222"/>
      <c r="S424" s="222"/>
      <c r="T424" s="222"/>
      <c r="U424" s="222"/>
      <c r="V424" s="222"/>
      <c r="W424" s="222"/>
      <c r="X424" s="222"/>
      <c r="Y424" s="222"/>
      <c r="Z424" s="222"/>
      <c r="AA424" s="222"/>
    </row>
    <row r="425" spans="1:27" ht="12.75" customHeight="1" x14ac:dyDescent="0.2">
      <c r="A425" s="221"/>
      <c r="B425" s="222"/>
      <c r="C425" s="222"/>
      <c r="D425" s="222"/>
      <c r="E425" s="222"/>
      <c r="F425" s="222"/>
      <c r="G425" s="222"/>
      <c r="H425" s="222"/>
      <c r="I425" s="222"/>
      <c r="J425" s="222"/>
      <c r="K425" s="221"/>
      <c r="L425" s="222"/>
      <c r="M425" s="222"/>
      <c r="N425" s="222"/>
      <c r="O425" s="222"/>
      <c r="P425" s="222"/>
      <c r="Q425" s="222"/>
      <c r="R425" s="222"/>
      <c r="S425" s="222"/>
      <c r="T425" s="222"/>
      <c r="U425" s="222"/>
      <c r="V425" s="222"/>
      <c r="W425" s="222"/>
      <c r="X425" s="222"/>
      <c r="Y425" s="222"/>
      <c r="Z425" s="222"/>
      <c r="AA425" s="222"/>
    </row>
    <row r="426" spans="1:27" ht="12.75" customHeight="1" x14ac:dyDescent="0.2">
      <c r="A426" s="221"/>
      <c r="B426" s="222"/>
      <c r="C426" s="222"/>
      <c r="D426" s="222"/>
      <c r="E426" s="222"/>
      <c r="F426" s="222"/>
      <c r="G426" s="222"/>
      <c r="H426" s="222"/>
      <c r="I426" s="222"/>
      <c r="J426" s="222"/>
      <c r="K426" s="221"/>
      <c r="L426" s="222"/>
      <c r="M426" s="222"/>
      <c r="N426" s="222"/>
      <c r="O426" s="222"/>
      <c r="P426" s="222"/>
      <c r="Q426" s="222"/>
      <c r="R426" s="222"/>
      <c r="S426" s="222"/>
      <c r="T426" s="222"/>
      <c r="U426" s="222"/>
      <c r="V426" s="222"/>
      <c r="W426" s="222"/>
      <c r="X426" s="222"/>
      <c r="Y426" s="222"/>
      <c r="Z426" s="222"/>
      <c r="AA426" s="222"/>
    </row>
    <row r="427" spans="1:27" ht="12.75" customHeight="1" x14ac:dyDescent="0.2">
      <c r="A427" s="221"/>
      <c r="B427" s="222"/>
      <c r="C427" s="222"/>
      <c r="D427" s="222"/>
      <c r="E427" s="222"/>
      <c r="F427" s="222"/>
      <c r="G427" s="222"/>
      <c r="H427" s="222"/>
      <c r="I427" s="222"/>
      <c r="J427" s="222"/>
      <c r="K427" s="221"/>
      <c r="L427" s="222"/>
      <c r="M427" s="222"/>
      <c r="N427" s="222"/>
      <c r="O427" s="222"/>
      <c r="P427" s="222"/>
      <c r="Q427" s="222"/>
      <c r="R427" s="222"/>
      <c r="S427" s="222"/>
      <c r="T427" s="222"/>
      <c r="U427" s="222"/>
      <c r="V427" s="222"/>
      <c r="W427" s="222"/>
      <c r="X427" s="222"/>
      <c r="Y427" s="222"/>
      <c r="Z427" s="222"/>
      <c r="AA427" s="222"/>
    </row>
    <row r="428" spans="1:27" ht="12.75" customHeight="1" x14ac:dyDescent="0.2">
      <c r="A428" s="221"/>
      <c r="B428" s="222"/>
      <c r="C428" s="222"/>
      <c r="D428" s="222"/>
      <c r="E428" s="222"/>
      <c r="F428" s="222"/>
      <c r="G428" s="222"/>
      <c r="H428" s="222"/>
      <c r="I428" s="222"/>
      <c r="J428" s="222"/>
      <c r="K428" s="221"/>
      <c r="L428" s="222"/>
      <c r="M428" s="222"/>
      <c r="N428" s="222"/>
      <c r="O428" s="222"/>
      <c r="P428" s="222"/>
      <c r="Q428" s="222"/>
      <c r="R428" s="222"/>
      <c r="S428" s="222"/>
      <c r="T428" s="222"/>
      <c r="U428" s="222"/>
      <c r="V428" s="222"/>
      <c r="W428" s="222"/>
      <c r="X428" s="222"/>
      <c r="Y428" s="222"/>
      <c r="Z428" s="222"/>
      <c r="AA428" s="222"/>
    </row>
    <row r="429" spans="1:27" ht="12.75" customHeight="1" x14ac:dyDescent="0.2">
      <c r="A429" s="221"/>
      <c r="B429" s="222"/>
      <c r="C429" s="222"/>
      <c r="D429" s="222"/>
      <c r="E429" s="222"/>
      <c r="F429" s="222"/>
      <c r="G429" s="222"/>
      <c r="H429" s="222"/>
      <c r="I429" s="222"/>
      <c r="J429" s="222"/>
      <c r="K429" s="221"/>
      <c r="L429" s="222"/>
      <c r="M429" s="222"/>
      <c r="N429" s="222"/>
      <c r="O429" s="222"/>
      <c r="P429" s="222"/>
      <c r="Q429" s="222"/>
      <c r="R429" s="222"/>
      <c r="S429" s="222"/>
      <c r="T429" s="222"/>
      <c r="U429" s="222"/>
      <c r="V429" s="222"/>
      <c r="W429" s="222"/>
      <c r="X429" s="222"/>
      <c r="Y429" s="222"/>
      <c r="Z429" s="222"/>
      <c r="AA429" s="222"/>
    </row>
    <row r="430" spans="1:27" ht="12.75" customHeight="1" x14ac:dyDescent="0.2">
      <c r="A430" s="221"/>
      <c r="B430" s="222"/>
      <c r="C430" s="222"/>
      <c r="D430" s="222"/>
      <c r="E430" s="222"/>
      <c r="F430" s="222"/>
      <c r="G430" s="222"/>
      <c r="H430" s="222"/>
      <c r="I430" s="222"/>
      <c r="J430" s="222"/>
      <c r="K430" s="221"/>
      <c r="L430" s="222"/>
      <c r="M430" s="222"/>
      <c r="N430" s="222"/>
      <c r="O430" s="222"/>
      <c r="P430" s="222"/>
      <c r="Q430" s="222"/>
      <c r="R430" s="222"/>
      <c r="S430" s="222"/>
      <c r="T430" s="222"/>
      <c r="U430" s="222"/>
      <c r="V430" s="222"/>
      <c r="W430" s="222"/>
      <c r="X430" s="222"/>
      <c r="Y430" s="222"/>
      <c r="Z430" s="222"/>
      <c r="AA430" s="222"/>
    </row>
    <row r="431" spans="1:27" ht="12.75" customHeight="1" x14ac:dyDescent="0.2">
      <c r="A431" s="221"/>
      <c r="B431" s="222"/>
      <c r="C431" s="222"/>
      <c r="D431" s="222"/>
      <c r="E431" s="222"/>
      <c r="F431" s="222"/>
      <c r="G431" s="222"/>
      <c r="H431" s="222"/>
      <c r="I431" s="222"/>
      <c r="J431" s="222"/>
      <c r="K431" s="221"/>
      <c r="L431" s="222"/>
      <c r="M431" s="222"/>
      <c r="N431" s="222"/>
      <c r="O431" s="222"/>
      <c r="P431" s="222"/>
      <c r="Q431" s="222"/>
      <c r="R431" s="222"/>
      <c r="S431" s="222"/>
      <c r="T431" s="222"/>
      <c r="U431" s="222"/>
      <c r="V431" s="222"/>
      <c r="W431" s="222"/>
      <c r="X431" s="222"/>
      <c r="Y431" s="222"/>
      <c r="Z431" s="222"/>
      <c r="AA431" s="222"/>
    </row>
    <row r="432" spans="1:27" ht="12.75" customHeight="1" x14ac:dyDescent="0.2">
      <c r="A432" s="221"/>
      <c r="B432" s="222"/>
      <c r="C432" s="222"/>
      <c r="D432" s="222"/>
      <c r="E432" s="222"/>
      <c r="F432" s="222"/>
      <c r="G432" s="222"/>
      <c r="H432" s="222"/>
      <c r="I432" s="222"/>
      <c r="J432" s="222"/>
      <c r="K432" s="221"/>
      <c r="L432" s="222"/>
      <c r="M432" s="222"/>
      <c r="N432" s="222"/>
      <c r="O432" s="222"/>
      <c r="P432" s="222"/>
      <c r="Q432" s="222"/>
      <c r="R432" s="222"/>
      <c r="S432" s="222"/>
      <c r="T432" s="222"/>
      <c r="U432" s="222"/>
      <c r="V432" s="222"/>
      <c r="W432" s="222"/>
      <c r="X432" s="222"/>
      <c r="Y432" s="222"/>
      <c r="Z432" s="222"/>
      <c r="AA432" s="222"/>
    </row>
    <row r="433" spans="1:27" ht="12.75" customHeight="1" x14ac:dyDescent="0.2">
      <c r="A433" s="221"/>
      <c r="B433" s="222"/>
      <c r="C433" s="222"/>
      <c r="D433" s="222"/>
      <c r="E433" s="222"/>
      <c r="F433" s="222"/>
      <c r="G433" s="222"/>
      <c r="H433" s="222"/>
      <c r="I433" s="222"/>
      <c r="J433" s="222"/>
      <c r="K433" s="221"/>
      <c r="L433" s="222"/>
      <c r="M433" s="222"/>
      <c r="N433" s="222"/>
      <c r="O433" s="222"/>
      <c r="P433" s="222"/>
      <c r="Q433" s="222"/>
      <c r="R433" s="222"/>
      <c r="S433" s="222"/>
      <c r="T433" s="222"/>
      <c r="U433" s="222"/>
      <c r="V433" s="222"/>
      <c r="W433" s="222"/>
      <c r="X433" s="222"/>
      <c r="Y433" s="222"/>
      <c r="Z433" s="222"/>
      <c r="AA433" s="222"/>
    </row>
    <row r="434" spans="1:27" ht="12.75" customHeight="1" x14ac:dyDescent="0.2">
      <c r="A434" s="221"/>
      <c r="B434" s="222"/>
      <c r="C434" s="222"/>
      <c r="D434" s="222"/>
      <c r="E434" s="222"/>
      <c r="F434" s="222"/>
      <c r="G434" s="222"/>
      <c r="H434" s="222"/>
      <c r="I434" s="222"/>
      <c r="J434" s="222"/>
      <c r="K434" s="221"/>
      <c r="L434" s="222"/>
      <c r="M434" s="222"/>
      <c r="N434" s="222"/>
      <c r="O434" s="222"/>
      <c r="P434" s="222"/>
      <c r="Q434" s="222"/>
      <c r="R434" s="222"/>
      <c r="S434" s="222"/>
      <c r="T434" s="222"/>
      <c r="U434" s="222"/>
      <c r="V434" s="222"/>
      <c r="W434" s="222"/>
      <c r="X434" s="222"/>
      <c r="Y434" s="222"/>
      <c r="Z434" s="222"/>
      <c r="AA434" s="222"/>
    </row>
    <row r="435" spans="1:27" ht="12.75" customHeight="1" x14ac:dyDescent="0.2">
      <c r="A435" s="221"/>
      <c r="B435" s="222"/>
      <c r="C435" s="222"/>
      <c r="D435" s="222"/>
      <c r="E435" s="222"/>
      <c r="F435" s="222"/>
      <c r="G435" s="222"/>
      <c r="H435" s="222"/>
      <c r="I435" s="222"/>
      <c r="J435" s="222"/>
      <c r="K435" s="221"/>
      <c r="L435" s="222"/>
      <c r="M435" s="222"/>
      <c r="N435" s="222"/>
      <c r="O435" s="222"/>
      <c r="P435" s="222"/>
      <c r="Q435" s="222"/>
      <c r="R435" s="222"/>
      <c r="S435" s="222"/>
      <c r="T435" s="222"/>
      <c r="U435" s="222"/>
      <c r="V435" s="222"/>
      <c r="W435" s="222"/>
      <c r="X435" s="222"/>
      <c r="Y435" s="222"/>
      <c r="Z435" s="222"/>
      <c r="AA435" s="222"/>
    </row>
    <row r="436" spans="1:27" ht="12.75" customHeight="1" x14ac:dyDescent="0.2">
      <c r="A436" s="221"/>
      <c r="B436" s="222"/>
      <c r="C436" s="222"/>
      <c r="D436" s="222"/>
      <c r="E436" s="222"/>
      <c r="F436" s="222"/>
      <c r="G436" s="222"/>
      <c r="H436" s="222"/>
      <c r="I436" s="222"/>
      <c r="J436" s="222"/>
      <c r="K436" s="221"/>
      <c r="L436" s="222"/>
      <c r="M436" s="222"/>
      <c r="N436" s="222"/>
      <c r="O436" s="222"/>
      <c r="P436" s="222"/>
      <c r="Q436" s="222"/>
      <c r="R436" s="222"/>
      <c r="S436" s="222"/>
      <c r="T436" s="222"/>
      <c r="U436" s="222"/>
      <c r="V436" s="222"/>
      <c r="W436" s="222"/>
      <c r="X436" s="222"/>
      <c r="Y436" s="222"/>
      <c r="Z436" s="222"/>
      <c r="AA436" s="222"/>
    </row>
    <row r="437" spans="1:27" ht="12.75" customHeight="1" x14ac:dyDescent="0.2">
      <c r="A437" s="221"/>
      <c r="B437" s="222"/>
      <c r="C437" s="222"/>
      <c r="D437" s="222"/>
      <c r="E437" s="222"/>
      <c r="F437" s="222"/>
      <c r="G437" s="222"/>
      <c r="H437" s="222"/>
      <c r="I437" s="222"/>
      <c r="J437" s="222"/>
      <c r="K437" s="221"/>
      <c r="L437" s="222"/>
      <c r="M437" s="222"/>
      <c r="N437" s="222"/>
      <c r="O437" s="222"/>
      <c r="P437" s="222"/>
      <c r="Q437" s="222"/>
      <c r="R437" s="222"/>
      <c r="S437" s="222"/>
      <c r="T437" s="222"/>
      <c r="U437" s="222"/>
      <c r="V437" s="222"/>
      <c r="W437" s="222"/>
      <c r="X437" s="222"/>
      <c r="Y437" s="222"/>
      <c r="Z437" s="222"/>
      <c r="AA437" s="222"/>
    </row>
    <row r="438" spans="1:27" ht="12.75" customHeight="1" x14ac:dyDescent="0.2">
      <c r="A438" s="221"/>
      <c r="B438" s="222"/>
      <c r="C438" s="222"/>
      <c r="D438" s="222"/>
      <c r="E438" s="222"/>
      <c r="F438" s="222"/>
      <c r="G438" s="222"/>
      <c r="H438" s="222"/>
      <c r="I438" s="222"/>
      <c r="J438" s="222"/>
      <c r="K438" s="221"/>
      <c r="L438" s="222"/>
      <c r="M438" s="222"/>
      <c r="N438" s="222"/>
      <c r="O438" s="222"/>
      <c r="P438" s="222"/>
      <c r="Q438" s="222"/>
      <c r="R438" s="222"/>
      <c r="S438" s="222"/>
      <c r="T438" s="222"/>
      <c r="U438" s="222"/>
      <c r="V438" s="222"/>
      <c r="W438" s="222"/>
      <c r="X438" s="222"/>
      <c r="Y438" s="222"/>
      <c r="Z438" s="222"/>
      <c r="AA438" s="222"/>
    </row>
    <row r="439" spans="1:27" ht="12.75" customHeight="1" x14ac:dyDescent="0.2">
      <c r="A439" s="221"/>
      <c r="B439" s="222"/>
      <c r="C439" s="222"/>
      <c r="D439" s="222"/>
      <c r="E439" s="222"/>
      <c r="F439" s="222"/>
      <c r="G439" s="222"/>
      <c r="H439" s="222"/>
      <c r="I439" s="222"/>
      <c r="J439" s="222"/>
      <c r="K439" s="221"/>
      <c r="L439" s="222"/>
      <c r="M439" s="222"/>
      <c r="N439" s="222"/>
      <c r="O439" s="222"/>
      <c r="P439" s="222"/>
      <c r="Q439" s="222"/>
      <c r="R439" s="222"/>
      <c r="S439" s="222"/>
      <c r="T439" s="222"/>
      <c r="U439" s="222"/>
      <c r="V439" s="222"/>
      <c r="W439" s="222"/>
      <c r="X439" s="222"/>
      <c r="Y439" s="222"/>
      <c r="Z439" s="222"/>
      <c r="AA439" s="222"/>
    </row>
    <row r="440" spans="1:27" ht="12.75" customHeight="1" x14ac:dyDescent="0.2">
      <c r="A440" s="221"/>
      <c r="B440" s="222"/>
      <c r="C440" s="222"/>
      <c r="D440" s="222"/>
      <c r="E440" s="222"/>
      <c r="F440" s="222"/>
      <c r="G440" s="222"/>
      <c r="H440" s="222"/>
      <c r="I440" s="222"/>
      <c r="J440" s="222"/>
      <c r="K440" s="221"/>
      <c r="L440" s="222"/>
      <c r="M440" s="222"/>
      <c r="N440" s="222"/>
      <c r="O440" s="222"/>
      <c r="P440" s="222"/>
      <c r="Q440" s="222"/>
      <c r="R440" s="222"/>
      <c r="S440" s="222"/>
      <c r="T440" s="222"/>
      <c r="U440" s="222"/>
      <c r="V440" s="222"/>
      <c r="W440" s="222"/>
      <c r="X440" s="222"/>
      <c r="Y440" s="222"/>
      <c r="Z440" s="222"/>
      <c r="AA440" s="222"/>
    </row>
    <row r="441" spans="1:27" ht="12.75" customHeight="1" x14ac:dyDescent="0.2">
      <c r="A441" s="221"/>
      <c r="B441" s="222"/>
      <c r="C441" s="222"/>
      <c r="D441" s="222"/>
      <c r="E441" s="222"/>
      <c r="F441" s="222"/>
      <c r="G441" s="222"/>
      <c r="H441" s="222"/>
      <c r="I441" s="222"/>
      <c r="J441" s="222"/>
      <c r="K441" s="221"/>
      <c r="L441" s="222"/>
      <c r="M441" s="222"/>
      <c r="N441" s="222"/>
      <c r="O441" s="222"/>
      <c r="P441" s="222"/>
      <c r="Q441" s="222"/>
      <c r="R441" s="222"/>
      <c r="S441" s="222"/>
      <c r="T441" s="222"/>
      <c r="U441" s="222"/>
      <c r="V441" s="222"/>
      <c r="W441" s="222"/>
      <c r="X441" s="222"/>
      <c r="Y441" s="222"/>
      <c r="Z441" s="222"/>
      <c r="AA441" s="222"/>
    </row>
    <row r="442" spans="1:27" ht="12.75" customHeight="1" x14ac:dyDescent="0.2">
      <c r="A442" s="221"/>
      <c r="B442" s="222"/>
      <c r="C442" s="222"/>
      <c r="D442" s="222"/>
      <c r="E442" s="222"/>
      <c r="F442" s="222"/>
      <c r="G442" s="222"/>
      <c r="H442" s="222"/>
      <c r="I442" s="222"/>
      <c r="J442" s="222"/>
      <c r="K442" s="221"/>
      <c r="L442" s="222"/>
      <c r="M442" s="222"/>
      <c r="N442" s="222"/>
      <c r="O442" s="222"/>
      <c r="P442" s="222"/>
      <c r="Q442" s="222"/>
      <c r="R442" s="222"/>
      <c r="S442" s="222"/>
      <c r="T442" s="222"/>
      <c r="U442" s="222"/>
      <c r="V442" s="222"/>
      <c r="W442" s="222"/>
      <c r="X442" s="222"/>
      <c r="Y442" s="222"/>
      <c r="Z442" s="222"/>
      <c r="AA442" s="222"/>
    </row>
    <row r="443" spans="1:27" ht="12.75" customHeight="1" x14ac:dyDescent="0.2">
      <c r="A443" s="221"/>
      <c r="B443" s="222"/>
      <c r="C443" s="222"/>
      <c r="D443" s="222"/>
      <c r="E443" s="222"/>
      <c r="F443" s="222"/>
      <c r="G443" s="222"/>
      <c r="H443" s="222"/>
      <c r="I443" s="222"/>
      <c r="J443" s="222"/>
      <c r="K443" s="221"/>
      <c r="L443" s="222"/>
      <c r="M443" s="222"/>
      <c r="N443" s="222"/>
      <c r="O443" s="222"/>
      <c r="P443" s="222"/>
      <c r="Q443" s="222"/>
      <c r="R443" s="222"/>
      <c r="S443" s="222"/>
      <c r="T443" s="222"/>
      <c r="U443" s="222"/>
      <c r="V443" s="222"/>
      <c r="W443" s="222"/>
      <c r="X443" s="222"/>
      <c r="Y443" s="222"/>
      <c r="Z443" s="222"/>
      <c r="AA443" s="222"/>
    </row>
    <row r="444" spans="1:27" ht="12.75" customHeight="1" x14ac:dyDescent="0.2">
      <c r="A444" s="221"/>
      <c r="B444" s="222"/>
      <c r="C444" s="222"/>
      <c r="D444" s="222"/>
      <c r="E444" s="222"/>
      <c r="F444" s="222"/>
      <c r="G444" s="222"/>
      <c r="H444" s="222"/>
      <c r="I444" s="222"/>
      <c r="J444" s="222"/>
      <c r="K444" s="221"/>
      <c r="L444" s="222"/>
      <c r="M444" s="222"/>
      <c r="N444" s="222"/>
      <c r="O444" s="222"/>
      <c r="P444" s="222"/>
      <c r="Q444" s="222"/>
      <c r="R444" s="222"/>
      <c r="S444" s="222"/>
      <c r="T444" s="222"/>
      <c r="U444" s="222"/>
      <c r="V444" s="222"/>
      <c r="W444" s="222"/>
      <c r="X444" s="222"/>
      <c r="Y444" s="222"/>
      <c r="Z444" s="222"/>
      <c r="AA444" s="222"/>
    </row>
    <row r="445" spans="1:27" ht="12.75" customHeight="1" x14ac:dyDescent="0.2">
      <c r="A445" s="221"/>
      <c r="B445" s="222"/>
      <c r="C445" s="222"/>
      <c r="D445" s="222"/>
      <c r="E445" s="222"/>
      <c r="F445" s="222"/>
      <c r="G445" s="222"/>
      <c r="H445" s="222"/>
      <c r="I445" s="222"/>
      <c r="J445" s="222"/>
      <c r="K445" s="221"/>
      <c r="L445" s="222"/>
      <c r="M445" s="222"/>
      <c r="N445" s="222"/>
      <c r="O445" s="222"/>
      <c r="P445" s="222"/>
      <c r="Q445" s="222"/>
      <c r="R445" s="222"/>
      <c r="S445" s="222"/>
      <c r="T445" s="222"/>
      <c r="U445" s="222"/>
      <c r="V445" s="222"/>
      <c r="W445" s="222"/>
      <c r="X445" s="222"/>
      <c r="Y445" s="222"/>
      <c r="Z445" s="222"/>
      <c r="AA445" s="222"/>
    </row>
    <row r="446" spans="1:27" ht="12.75" customHeight="1" x14ac:dyDescent="0.2">
      <c r="A446" s="221"/>
      <c r="B446" s="222"/>
      <c r="C446" s="222"/>
      <c r="D446" s="222"/>
      <c r="E446" s="222"/>
      <c r="F446" s="222"/>
      <c r="G446" s="222"/>
      <c r="H446" s="222"/>
      <c r="I446" s="222"/>
      <c r="J446" s="222"/>
      <c r="K446" s="221"/>
      <c r="L446" s="222"/>
      <c r="M446" s="222"/>
      <c r="N446" s="222"/>
      <c r="O446" s="222"/>
      <c r="P446" s="222"/>
      <c r="Q446" s="222"/>
      <c r="R446" s="222"/>
      <c r="S446" s="222"/>
      <c r="T446" s="222"/>
      <c r="U446" s="222"/>
      <c r="V446" s="222"/>
      <c r="W446" s="222"/>
      <c r="X446" s="222"/>
      <c r="Y446" s="222"/>
      <c r="Z446" s="222"/>
      <c r="AA446" s="222"/>
    </row>
    <row r="447" spans="1:27" ht="12.75" customHeight="1" x14ac:dyDescent="0.2">
      <c r="A447" s="221"/>
      <c r="B447" s="222"/>
      <c r="C447" s="222"/>
      <c r="D447" s="222"/>
      <c r="E447" s="222"/>
      <c r="F447" s="222"/>
      <c r="G447" s="222"/>
      <c r="H447" s="222"/>
      <c r="I447" s="222"/>
      <c r="J447" s="222"/>
      <c r="K447" s="221"/>
      <c r="L447" s="222"/>
      <c r="M447" s="222"/>
      <c r="N447" s="222"/>
      <c r="O447" s="222"/>
      <c r="P447" s="222"/>
      <c r="Q447" s="222"/>
      <c r="R447" s="222"/>
      <c r="S447" s="222"/>
      <c r="T447" s="222"/>
      <c r="U447" s="222"/>
      <c r="V447" s="222"/>
      <c r="W447" s="222"/>
      <c r="X447" s="222"/>
      <c r="Y447" s="222"/>
      <c r="Z447" s="222"/>
      <c r="AA447" s="222"/>
    </row>
    <row r="448" spans="1:27" ht="12.75" customHeight="1" x14ac:dyDescent="0.2">
      <c r="A448" s="221"/>
      <c r="B448" s="222"/>
      <c r="C448" s="222"/>
      <c r="D448" s="222"/>
      <c r="E448" s="222"/>
      <c r="F448" s="222"/>
      <c r="G448" s="222"/>
      <c r="H448" s="222"/>
      <c r="I448" s="222"/>
      <c r="J448" s="222"/>
      <c r="K448" s="221"/>
      <c r="L448" s="222"/>
      <c r="M448" s="222"/>
      <c r="N448" s="222"/>
      <c r="O448" s="222"/>
      <c r="P448" s="222"/>
      <c r="Q448" s="222"/>
      <c r="R448" s="222"/>
      <c r="S448" s="222"/>
      <c r="T448" s="222"/>
      <c r="U448" s="222"/>
      <c r="V448" s="222"/>
      <c r="W448" s="222"/>
      <c r="X448" s="222"/>
      <c r="Y448" s="222"/>
      <c r="Z448" s="222"/>
      <c r="AA448" s="222"/>
    </row>
    <row r="449" spans="1:27" ht="12.75" customHeight="1" x14ac:dyDescent="0.2">
      <c r="A449" s="221"/>
      <c r="B449" s="222"/>
      <c r="C449" s="222"/>
      <c r="D449" s="222"/>
      <c r="E449" s="222"/>
      <c r="F449" s="222"/>
      <c r="G449" s="222"/>
      <c r="H449" s="222"/>
      <c r="I449" s="222"/>
      <c r="J449" s="222"/>
      <c r="K449" s="221"/>
      <c r="L449" s="222"/>
      <c r="M449" s="222"/>
      <c r="N449" s="222"/>
      <c r="O449" s="222"/>
      <c r="P449" s="222"/>
      <c r="Q449" s="222"/>
      <c r="R449" s="222"/>
      <c r="S449" s="222"/>
      <c r="T449" s="222"/>
      <c r="U449" s="222"/>
      <c r="V449" s="222"/>
      <c r="W449" s="222"/>
      <c r="X449" s="222"/>
      <c r="Y449" s="222"/>
      <c r="Z449" s="222"/>
      <c r="AA449" s="222"/>
    </row>
    <row r="450" spans="1:27" ht="12.75" customHeight="1" x14ac:dyDescent="0.2">
      <c r="A450" s="221"/>
      <c r="B450" s="222"/>
      <c r="C450" s="222"/>
      <c r="D450" s="222"/>
      <c r="E450" s="222"/>
      <c r="F450" s="222"/>
      <c r="G450" s="222"/>
      <c r="H450" s="222"/>
      <c r="I450" s="222"/>
      <c r="J450" s="222"/>
      <c r="K450" s="221"/>
      <c r="L450" s="222"/>
      <c r="M450" s="222"/>
      <c r="N450" s="222"/>
      <c r="O450" s="222"/>
      <c r="P450" s="222"/>
      <c r="Q450" s="222"/>
      <c r="R450" s="222"/>
      <c r="S450" s="222"/>
      <c r="T450" s="222"/>
      <c r="U450" s="222"/>
      <c r="V450" s="222"/>
      <c r="W450" s="222"/>
      <c r="X450" s="222"/>
      <c r="Y450" s="222"/>
      <c r="Z450" s="222"/>
      <c r="AA450" s="222"/>
    </row>
    <row r="451" spans="1:27" ht="12.75" customHeight="1" x14ac:dyDescent="0.2">
      <c r="A451" s="221"/>
      <c r="B451" s="222"/>
      <c r="C451" s="222"/>
      <c r="D451" s="222"/>
      <c r="E451" s="222"/>
      <c r="F451" s="222"/>
      <c r="G451" s="222"/>
      <c r="H451" s="222"/>
      <c r="I451" s="222"/>
      <c r="J451" s="222"/>
      <c r="K451" s="221"/>
      <c r="L451" s="222"/>
      <c r="M451" s="222"/>
      <c r="N451" s="222"/>
      <c r="O451" s="222"/>
      <c r="P451" s="222"/>
      <c r="Q451" s="222"/>
      <c r="R451" s="222"/>
      <c r="S451" s="222"/>
      <c r="T451" s="222"/>
      <c r="U451" s="222"/>
      <c r="V451" s="222"/>
      <c r="W451" s="222"/>
      <c r="X451" s="222"/>
      <c r="Y451" s="222"/>
      <c r="Z451" s="222"/>
      <c r="AA451" s="222"/>
    </row>
    <row r="452" spans="1:27" ht="12.75" customHeight="1" x14ac:dyDescent="0.2">
      <c r="A452" s="221"/>
      <c r="B452" s="222"/>
      <c r="C452" s="222"/>
      <c r="D452" s="222"/>
      <c r="E452" s="222"/>
      <c r="F452" s="222"/>
      <c r="G452" s="222"/>
      <c r="H452" s="222"/>
      <c r="I452" s="222"/>
      <c r="J452" s="222"/>
      <c r="K452" s="221"/>
      <c r="L452" s="222"/>
      <c r="M452" s="222"/>
      <c r="N452" s="222"/>
      <c r="O452" s="222"/>
      <c r="P452" s="222"/>
      <c r="Q452" s="222"/>
      <c r="R452" s="222"/>
      <c r="S452" s="222"/>
      <c r="T452" s="222"/>
      <c r="U452" s="222"/>
      <c r="V452" s="222"/>
      <c r="W452" s="222"/>
      <c r="X452" s="222"/>
      <c r="Y452" s="222"/>
      <c r="Z452" s="222"/>
      <c r="AA452" s="222"/>
    </row>
    <row r="453" spans="1:27" ht="12.75" customHeight="1" x14ac:dyDescent="0.2">
      <c r="A453" s="221"/>
      <c r="B453" s="222"/>
      <c r="C453" s="222"/>
      <c r="D453" s="222"/>
      <c r="E453" s="222"/>
      <c r="F453" s="222"/>
      <c r="G453" s="222"/>
      <c r="H453" s="222"/>
      <c r="I453" s="222"/>
      <c r="J453" s="222"/>
      <c r="K453" s="221"/>
      <c r="L453" s="222"/>
      <c r="M453" s="222"/>
      <c r="N453" s="222"/>
      <c r="O453" s="222"/>
      <c r="P453" s="222"/>
      <c r="Q453" s="222"/>
      <c r="R453" s="222"/>
      <c r="S453" s="222"/>
      <c r="T453" s="222"/>
      <c r="U453" s="222"/>
      <c r="V453" s="222"/>
      <c r="W453" s="222"/>
      <c r="X453" s="222"/>
      <c r="Y453" s="222"/>
      <c r="Z453" s="222"/>
      <c r="AA453" s="222"/>
    </row>
    <row r="454" spans="1:27" ht="12.75" customHeight="1" x14ac:dyDescent="0.2">
      <c r="A454" s="221"/>
      <c r="B454" s="222"/>
      <c r="C454" s="222"/>
      <c r="D454" s="222"/>
      <c r="E454" s="222"/>
      <c r="F454" s="222"/>
      <c r="G454" s="222"/>
      <c r="H454" s="222"/>
      <c r="I454" s="222"/>
      <c r="J454" s="222"/>
      <c r="K454" s="221"/>
      <c r="L454" s="222"/>
      <c r="M454" s="222"/>
      <c r="N454" s="222"/>
      <c r="O454" s="222"/>
      <c r="P454" s="222"/>
      <c r="Q454" s="222"/>
      <c r="R454" s="222"/>
      <c r="S454" s="222"/>
      <c r="T454" s="222"/>
      <c r="U454" s="222"/>
      <c r="V454" s="222"/>
      <c r="W454" s="222"/>
      <c r="X454" s="222"/>
      <c r="Y454" s="222"/>
      <c r="Z454" s="222"/>
      <c r="AA454" s="222"/>
    </row>
    <row r="455" spans="1:27" ht="12.75" customHeight="1" x14ac:dyDescent="0.2">
      <c r="A455" s="221"/>
      <c r="B455" s="222"/>
      <c r="C455" s="222"/>
      <c r="D455" s="222"/>
      <c r="E455" s="222"/>
      <c r="F455" s="222"/>
      <c r="G455" s="222"/>
      <c r="H455" s="222"/>
      <c r="I455" s="222"/>
      <c r="J455" s="222"/>
      <c r="K455" s="221"/>
      <c r="L455" s="222"/>
      <c r="M455" s="222"/>
      <c r="N455" s="222"/>
      <c r="O455" s="222"/>
      <c r="P455" s="222"/>
      <c r="Q455" s="222"/>
      <c r="R455" s="222"/>
      <c r="S455" s="222"/>
      <c r="T455" s="222"/>
      <c r="U455" s="222"/>
      <c r="V455" s="222"/>
      <c r="W455" s="222"/>
      <c r="X455" s="222"/>
      <c r="Y455" s="222"/>
      <c r="Z455" s="222"/>
      <c r="AA455" s="222"/>
    </row>
    <row r="456" spans="1:27" ht="12.75" customHeight="1" x14ac:dyDescent="0.2">
      <c r="A456" s="221"/>
      <c r="B456" s="222"/>
      <c r="C456" s="222"/>
      <c r="D456" s="222"/>
      <c r="E456" s="222"/>
      <c r="F456" s="222"/>
      <c r="G456" s="222"/>
      <c r="H456" s="222"/>
      <c r="I456" s="222"/>
      <c r="J456" s="222"/>
      <c r="K456" s="221"/>
      <c r="L456" s="222"/>
      <c r="M456" s="222"/>
      <c r="N456" s="222"/>
      <c r="O456" s="222"/>
      <c r="P456" s="222"/>
      <c r="Q456" s="222"/>
      <c r="R456" s="222"/>
      <c r="S456" s="222"/>
      <c r="T456" s="222"/>
      <c r="U456" s="222"/>
      <c r="V456" s="222"/>
      <c r="W456" s="222"/>
      <c r="X456" s="222"/>
      <c r="Y456" s="222"/>
      <c r="Z456" s="222"/>
      <c r="AA456" s="222"/>
    </row>
    <row r="457" spans="1:27" ht="12.75" customHeight="1" x14ac:dyDescent="0.2">
      <c r="A457" s="221"/>
      <c r="B457" s="222"/>
      <c r="C457" s="222"/>
      <c r="D457" s="222"/>
      <c r="E457" s="222"/>
      <c r="F457" s="222"/>
      <c r="G457" s="222"/>
      <c r="H457" s="222"/>
      <c r="I457" s="222"/>
      <c r="J457" s="222"/>
      <c r="K457" s="221"/>
      <c r="L457" s="222"/>
      <c r="M457" s="222"/>
      <c r="N457" s="222"/>
      <c r="O457" s="222"/>
      <c r="P457" s="222"/>
      <c r="Q457" s="222"/>
      <c r="R457" s="222"/>
      <c r="S457" s="222"/>
      <c r="T457" s="222"/>
      <c r="U457" s="222"/>
      <c r="V457" s="222"/>
      <c r="W457" s="222"/>
      <c r="X457" s="222"/>
      <c r="Y457" s="222"/>
      <c r="Z457" s="222"/>
      <c r="AA457" s="222"/>
    </row>
    <row r="458" spans="1:27" ht="12.75" customHeight="1" x14ac:dyDescent="0.2">
      <c r="A458" s="221"/>
      <c r="B458" s="222"/>
      <c r="C458" s="222"/>
      <c r="D458" s="222"/>
      <c r="E458" s="222"/>
      <c r="F458" s="222"/>
      <c r="G458" s="222"/>
      <c r="H458" s="222"/>
      <c r="I458" s="222"/>
      <c r="J458" s="222"/>
      <c r="K458" s="221"/>
      <c r="L458" s="222"/>
      <c r="M458" s="222"/>
      <c r="N458" s="222"/>
      <c r="O458" s="222"/>
      <c r="P458" s="222"/>
      <c r="Q458" s="222"/>
      <c r="R458" s="222"/>
      <c r="S458" s="222"/>
      <c r="T458" s="222"/>
      <c r="U458" s="222"/>
      <c r="V458" s="222"/>
      <c r="W458" s="222"/>
      <c r="X458" s="222"/>
      <c r="Y458" s="222"/>
      <c r="Z458" s="222"/>
      <c r="AA458" s="222"/>
    </row>
    <row r="459" spans="1:27" ht="12.75" customHeight="1" x14ac:dyDescent="0.2">
      <c r="A459" s="221"/>
      <c r="B459" s="222"/>
      <c r="C459" s="222"/>
      <c r="D459" s="222"/>
      <c r="E459" s="222"/>
      <c r="F459" s="222"/>
      <c r="G459" s="222"/>
      <c r="H459" s="222"/>
      <c r="I459" s="222"/>
      <c r="J459" s="222"/>
      <c r="K459" s="221"/>
      <c r="L459" s="222"/>
      <c r="M459" s="222"/>
      <c r="N459" s="222"/>
      <c r="O459" s="222"/>
      <c r="P459" s="222"/>
      <c r="Q459" s="222"/>
      <c r="R459" s="222"/>
      <c r="S459" s="222"/>
      <c r="T459" s="222"/>
      <c r="U459" s="222"/>
      <c r="V459" s="222"/>
      <c r="W459" s="222"/>
      <c r="X459" s="222"/>
      <c r="Y459" s="222"/>
      <c r="Z459" s="222"/>
      <c r="AA459" s="222"/>
    </row>
    <row r="460" spans="1:27" ht="12.75" customHeight="1" x14ac:dyDescent="0.2">
      <c r="A460" s="221"/>
      <c r="B460" s="222"/>
      <c r="C460" s="222"/>
      <c r="D460" s="222"/>
      <c r="E460" s="222"/>
      <c r="F460" s="222"/>
      <c r="G460" s="222"/>
      <c r="H460" s="222"/>
      <c r="I460" s="222"/>
      <c r="J460" s="222"/>
      <c r="K460" s="221"/>
      <c r="L460" s="222"/>
      <c r="M460" s="222"/>
      <c r="N460" s="222"/>
      <c r="O460" s="222"/>
      <c r="P460" s="222"/>
      <c r="Q460" s="222"/>
      <c r="R460" s="222"/>
      <c r="S460" s="222"/>
      <c r="T460" s="222"/>
      <c r="U460" s="222"/>
      <c r="V460" s="222"/>
      <c r="W460" s="222"/>
      <c r="X460" s="222"/>
      <c r="Y460" s="222"/>
      <c r="Z460" s="222"/>
      <c r="AA460" s="222"/>
    </row>
    <row r="461" spans="1:27" ht="12.75" customHeight="1" x14ac:dyDescent="0.2">
      <c r="A461" s="221"/>
      <c r="B461" s="222"/>
      <c r="C461" s="222"/>
      <c r="D461" s="222"/>
      <c r="E461" s="222"/>
      <c r="F461" s="222"/>
      <c r="G461" s="222"/>
      <c r="H461" s="222"/>
      <c r="I461" s="222"/>
      <c r="J461" s="222"/>
      <c r="K461" s="221"/>
      <c r="L461" s="222"/>
      <c r="M461" s="222"/>
      <c r="N461" s="222"/>
      <c r="O461" s="222"/>
      <c r="P461" s="222"/>
      <c r="Q461" s="222"/>
      <c r="R461" s="222"/>
      <c r="S461" s="222"/>
      <c r="T461" s="222"/>
      <c r="U461" s="222"/>
      <c r="V461" s="222"/>
      <c r="W461" s="222"/>
      <c r="X461" s="222"/>
      <c r="Y461" s="222"/>
      <c r="Z461" s="222"/>
      <c r="AA461" s="222"/>
    </row>
    <row r="462" spans="1:27" ht="12.75" customHeight="1" x14ac:dyDescent="0.2">
      <c r="A462" s="221"/>
      <c r="B462" s="222"/>
      <c r="C462" s="222"/>
      <c r="D462" s="222"/>
      <c r="E462" s="222"/>
      <c r="F462" s="222"/>
      <c r="G462" s="222"/>
      <c r="H462" s="222"/>
      <c r="I462" s="222"/>
      <c r="J462" s="222"/>
      <c r="K462" s="221"/>
      <c r="L462" s="222"/>
      <c r="M462" s="222"/>
      <c r="N462" s="222"/>
      <c r="O462" s="222"/>
      <c r="P462" s="222"/>
      <c r="Q462" s="222"/>
      <c r="R462" s="222"/>
      <c r="S462" s="222"/>
      <c r="T462" s="222"/>
      <c r="U462" s="222"/>
      <c r="V462" s="222"/>
      <c r="W462" s="222"/>
      <c r="X462" s="222"/>
      <c r="Y462" s="222"/>
      <c r="Z462" s="222"/>
      <c r="AA462" s="222"/>
    </row>
    <row r="463" spans="1:27" ht="12.75" customHeight="1" x14ac:dyDescent="0.2">
      <c r="A463" s="221"/>
      <c r="B463" s="222"/>
      <c r="C463" s="222"/>
      <c r="D463" s="222"/>
      <c r="E463" s="222"/>
      <c r="F463" s="222"/>
      <c r="G463" s="222"/>
      <c r="H463" s="222"/>
      <c r="I463" s="222"/>
      <c r="J463" s="222"/>
      <c r="K463" s="221"/>
      <c r="L463" s="222"/>
      <c r="M463" s="222"/>
      <c r="N463" s="222"/>
      <c r="O463" s="222"/>
      <c r="P463" s="222"/>
      <c r="Q463" s="222"/>
      <c r="R463" s="222"/>
      <c r="S463" s="222"/>
      <c r="T463" s="222"/>
      <c r="U463" s="222"/>
      <c r="V463" s="222"/>
      <c r="W463" s="222"/>
      <c r="X463" s="222"/>
      <c r="Y463" s="222"/>
      <c r="Z463" s="222"/>
      <c r="AA463" s="222"/>
    </row>
    <row r="464" spans="1:27" ht="12.75" customHeight="1" x14ac:dyDescent="0.2">
      <c r="A464" s="221"/>
      <c r="B464" s="222"/>
      <c r="C464" s="222"/>
      <c r="D464" s="222"/>
      <c r="E464" s="222"/>
      <c r="F464" s="222"/>
      <c r="G464" s="222"/>
      <c r="H464" s="222"/>
      <c r="I464" s="222"/>
      <c r="J464" s="222"/>
      <c r="K464" s="221"/>
      <c r="L464" s="222"/>
      <c r="M464" s="222"/>
      <c r="N464" s="222"/>
      <c r="O464" s="222"/>
      <c r="P464" s="222"/>
      <c r="Q464" s="222"/>
      <c r="R464" s="222"/>
      <c r="S464" s="222"/>
      <c r="T464" s="222"/>
      <c r="U464" s="222"/>
      <c r="V464" s="222"/>
      <c r="W464" s="222"/>
      <c r="X464" s="222"/>
      <c r="Y464" s="222"/>
      <c r="Z464" s="222"/>
      <c r="AA464" s="222"/>
    </row>
    <row r="465" spans="1:27" ht="12.75" customHeight="1" x14ac:dyDescent="0.2">
      <c r="A465" s="221"/>
      <c r="B465" s="222"/>
      <c r="C465" s="222"/>
      <c r="D465" s="222"/>
      <c r="E465" s="222"/>
      <c r="F465" s="222"/>
      <c r="G465" s="222"/>
      <c r="H465" s="222"/>
      <c r="I465" s="222"/>
      <c r="J465" s="222"/>
      <c r="K465" s="221"/>
      <c r="L465" s="222"/>
      <c r="M465" s="222"/>
      <c r="N465" s="222"/>
      <c r="O465" s="222"/>
      <c r="P465" s="222"/>
      <c r="Q465" s="222"/>
      <c r="R465" s="222"/>
      <c r="S465" s="222"/>
      <c r="T465" s="222"/>
      <c r="U465" s="222"/>
      <c r="V465" s="222"/>
      <c r="W465" s="222"/>
      <c r="X465" s="222"/>
      <c r="Y465" s="222"/>
      <c r="Z465" s="222"/>
      <c r="AA465" s="222"/>
    </row>
    <row r="466" spans="1:27" ht="12.75" customHeight="1" x14ac:dyDescent="0.2">
      <c r="A466" s="221"/>
      <c r="B466" s="222"/>
      <c r="C466" s="222"/>
      <c r="D466" s="222"/>
      <c r="E466" s="222"/>
      <c r="F466" s="222"/>
      <c r="G466" s="222"/>
      <c r="H466" s="222"/>
      <c r="I466" s="222"/>
      <c r="J466" s="222"/>
      <c r="K466" s="221"/>
      <c r="L466" s="222"/>
      <c r="M466" s="222"/>
      <c r="N466" s="222"/>
      <c r="O466" s="222"/>
      <c r="P466" s="222"/>
      <c r="Q466" s="222"/>
      <c r="R466" s="222"/>
      <c r="S466" s="222"/>
      <c r="T466" s="222"/>
      <c r="U466" s="222"/>
      <c r="V466" s="222"/>
      <c r="W466" s="222"/>
      <c r="X466" s="222"/>
      <c r="Y466" s="222"/>
      <c r="Z466" s="222"/>
      <c r="AA466" s="222"/>
    </row>
    <row r="467" spans="1:27" ht="12.75" customHeight="1" x14ac:dyDescent="0.2">
      <c r="A467" s="221"/>
      <c r="B467" s="222"/>
      <c r="C467" s="222"/>
      <c r="D467" s="222"/>
      <c r="E467" s="222"/>
      <c r="F467" s="222"/>
      <c r="G467" s="222"/>
      <c r="H467" s="222"/>
      <c r="I467" s="222"/>
      <c r="J467" s="222"/>
      <c r="K467" s="221"/>
      <c r="L467" s="222"/>
      <c r="M467" s="222"/>
      <c r="N467" s="222"/>
      <c r="O467" s="222"/>
      <c r="P467" s="222"/>
      <c r="Q467" s="222"/>
      <c r="R467" s="222"/>
      <c r="S467" s="222"/>
      <c r="T467" s="222"/>
      <c r="U467" s="222"/>
      <c r="V467" s="222"/>
      <c r="W467" s="222"/>
      <c r="X467" s="222"/>
      <c r="Y467" s="222"/>
      <c r="Z467" s="222"/>
      <c r="AA467" s="222"/>
    </row>
    <row r="468" spans="1:27" ht="12.75" customHeight="1" x14ac:dyDescent="0.2">
      <c r="A468" s="221"/>
      <c r="B468" s="222"/>
      <c r="C468" s="222"/>
      <c r="D468" s="222"/>
      <c r="E468" s="222"/>
      <c r="F468" s="222"/>
      <c r="G468" s="222"/>
      <c r="H468" s="222"/>
      <c r="I468" s="222"/>
      <c r="J468" s="222"/>
      <c r="K468" s="221"/>
      <c r="L468" s="222"/>
      <c r="M468" s="222"/>
      <c r="N468" s="222"/>
      <c r="O468" s="222"/>
      <c r="P468" s="222"/>
      <c r="Q468" s="222"/>
      <c r="R468" s="222"/>
      <c r="S468" s="222"/>
      <c r="T468" s="222"/>
      <c r="U468" s="222"/>
      <c r="V468" s="222"/>
      <c r="W468" s="222"/>
      <c r="X468" s="222"/>
      <c r="Y468" s="222"/>
      <c r="Z468" s="222"/>
      <c r="AA468" s="222"/>
    </row>
    <row r="469" spans="1:27" ht="12.75" customHeight="1" x14ac:dyDescent="0.2">
      <c r="A469" s="221"/>
      <c r="B469" s="222"/>
      <c r="C469" s="222"/>
      <c r="D469" s="222"/>
      <c r="E469" s="222"/>
      <c r="F469" s="222"/>
      <c r="G469" s="222"/>
      <c r="H469" s="222"/>
      <c r="I469" s="222"/>
      <c r="J469" s="222"/>
      <c r="K469" s="221"/>
      <c r="L469" s="222"/>
      <c r="M469" s="222"/>
      <c r="N469" s="222"/>
      <c r="O469" s="222"/>
      <c r="P469" s="222"/>
      <c r="Q469" s="222"/>
      <c r="R469" s="222"/>
      <c r="S469" s="222"/>
      <c r="T469" s="222"/>
      <c r="U469" s="222"/>
      <c r="V469" s="222"/>
      <c r="W469" s="222"/>
      <c r="X469" s="222"/>
      <c r="Y469" s="222"/>
      <c r="Z469" s="222"/>
      <c r="AA469" s="222"/>
    </row>
    <row r="470" spans="1:27" ht="12.75" customHeight="1" x14ac:dyDescent="0.2">
      <c r="A470" s="221"/>
      <c r="B470" s="222"/>
      <c r="C470" s="222"/>
      <c r="D470" s="222"/>
      <c r="E470" s="222"/>
      <c r="F470" s="222"/>
      <c r="G470" s="222"/>
      <c r="H470" s="222"/>
      <c r="I470" s="222"/>
      <c r="J470" s="222"/>
      <c r="K470" s="221"/>
      <c r="L470" s="222"/>
      <c r="M470" s="222"/>
      <c r="N470" s="222"/>
      <c r="O470" s="222"/>
      <c r="P470" s="222"/>
      <c r="Q470" s="222"/>
      <c r="R470" s="222"/>
      <c r="S470" s="222"/>
      <c r="T470" s="222"/>
      <c r="U470" s="222"/>
      <c r="V470" s="222"/>
      <c r="W470" s="222"/>
      <c r="X470" s="222"/>
      <c r="Y470" s="222"/>
      <c r="Z470" s="222"/>
      <c r="AA470" s="222"/>
    </row>
    <row r="471" spans="1:27" ht="12.75" customHeight="1" x14ac:dyDescent="0.2">
      <c r="A471" s="221"/>
      <c r="B471" s="222"/>
      <c r="C471" s="222"/>
      <c r="D471" s="222"/>
      <c r="E471" s="222"/>
      <c r="F471" s="222"/>
      <c r="G471" s="222"/>
      <c r="H471" s="222"/>
      <c r="I471" s="222"/>
      <c r="J471" s="222"/>
      <c r="K471" s="221"/>
      <c r="L471" s="222"/>
      <c r="M471" s="222"/>
      <c r="N471" s="222"/>
      <c r="O471" s="222"/>
      <c r="P471" s="222"/>
      <c r="Q471" s="222"/>
      <c r="R471" s="222"/>
      <c r="S471" s="222"/>
      <c r="T471" s="222"/>
      <c r="U471" s="222"/>
      <c r="V471" s="222"/>
      <c r="W471" s="222"/>
      <c r="X471" s="222"/>
      <c r="Y471" s="222"/>
      <c r="Z471" s="222"/>
      <c r="AA471" s="222"/>
    </row>
    <row r="472" spans="1:27" ht="12.75" customHeight="1" x14ac:dyDescent="0.2">
      <c r="A472" s="221"/>
      <c r="B472" s="222"/>
      <c r="C472" s="222"/>
      <c r="D472" s="222"/>
      <c r="E472" s="222"/>
      <c r="F472" s="222"/>
      <c r="G472" s="222"/>
      <c r="H472" s="222"/>
      <c r="I472" s="222"/>
      <c r="J472" s="222"/>
      <c r="K472" s="221"/>
      <c r="L472" s="222"/>
      <c r="M472" s="222"/>
      <c r="N472" s="222"/>
      <c r="O472" s="222"/>
      <c r="P472" s="222"/>
      <c r="Q472" s="222"/>
      <c r="R472" s="222"/>
      <c r="S472" s="222"/>
      <c r="T472" s="222"/>
      <c r="U472" s="222"/>
      <c r="V472" s="222"/>
      <c r="W472" s="222"/>
      <c r="X472" s="222"/>
      <c r="Y472" s="222"/>
      <c r="Z472" s="222"/>
      <c r="AA472" s="222"/>
    </row>
    <row r="473" spans="1:27" ht="12.75" customHeight="1" x14ac:dyDescent="0.2">
      <c r="A473" s="221"/>
      <c r="B473" s="222"/>
      <c r="C473" s="222"/>
      <c r="D473" s="222"/>
      <c r="E473" s="222"/>
      <c r="F473" s="222"/>
      <c r="G473" s="222"/>
      <c r="H473" s="222"/>
      <c r="I473" s="222"/>
      <c r="J473" s="222"/>
      <c r="K473" s="221"/>
      <c r="L473" s="222"/>
      <c r="M473" s="222"/>
      <c r="N473" s="222"/>
      <c r="O473" s="222"/>
      <c r="P473" s="222"/>
      <c r="Q473" s="222"/>
      <c r="R473" s="222"/>
      <c r="S473" s="222"/>
      <c r="T473" s="222"/>
      <c r="U473" s="222"/>
      <c r="V473" s="222"/>
      <c r="W473" s="222"/>
      <c r="X473" s="222"/>
      <c r="Y473" s="222"/>
      <c r="Z473" s="222"/>
      <c r="AA473" s="222"/>
    </row>
    <row r="474" spans="1:27" ht="12.75" customHeight="1" x14ac:dyDescent="0.2">
      <c r="A474" s="221"/>
      <c r="B474" s="222"/>
      <c r="C474" s="222"/>
      <c r="D474" s="222"/>
      <c r="E474" s="222"/>
      <c r="F474" s="222"/>
      <c r="G474" s="222"/>
      <c r="H474" s="222"/>
      <c r="I474" s="222"/>
      <c r="J474" s="222"/>
      <c r="K474" s="221"/>
      <c r="L474" s="222"/>
      <c r="M474" s="222"/>
      <c r="N474" s="222"/>
      <c r="O474" s="222"/>
      <c r="P474" s="222"/>
      <c r="Q474" s="222"/>
      <c r="R474" s="222"/>
      <c r="S474" s="222"/>
      <c r="T474" s="222"/>
      <c r="U474" s="222"/>
      <c r="V474" s="222"/>
      <c r="W474" s="222"/>
      <c r="X474" s="222"/>
      <c r="Y474" s="222"/>
      <c r="Z474" s="222"/>
      <c r="AA474" s="222"/>
    </row>
    <row r="475" spans="1:27" ht="12.75" customHeight="1" x14ac:dyDescent="0.2">
      <c r="A475" s="221"/>
      <c r="B475" s="222"/>
      <c r="C475" s="222"/>
      <c r="D475" s="222"/>
      <c r="E475" s="222"/>
      <c r="F475" s="222"/>
      <c r="G475" s="222"/>
      <c r="H475" s="222"/>
      <c r="I475" s="222"/>
      <c r="J475" s="222"/>
      <c r="K475" s="221"/>
      <c r="L475" s="222"/>
      <c r="M475" s="222"/>
      <c r="N475" s="222"/>
      <c r="O475" s="222"/>
      <c r="P475" s="222"/>
      <c r="Q475" s="222"/>
      <c r="R475" s="222"/>
      <c r="S475" s="222"/>
      <c r="T475" s="222"/>
      <c r="U475" s="222"/>
      <c r="V475" s="222"/>
      <c r="W475" s="222"/>
      <c r="X475" s="222"/>
      <c r="Y475" s="222"/>
      <c r="Z475" s="222"/>
      <c r="AA475" s="222"/>
    </row>
    <row r="476" spans="1:27" ht="12.75" customHeight="1" x14ac:dyDescent="0.2">
      <c r="A476" s="221"/>
      <c r="B476" s="222"/>
      <c r="C476" s="222"/>
      <c r="D476" s="222"/>
      <c r="E476" s="222"/>
      <c r="F476" s="222"/>
      <c r="G476" s="222"/>
      <c r="H476" s="222"/>
      <c r="I476" s="222"/>
      <c r="J476" s="222"/>
      <c r="K476" s="221"/>
      <c r="L476" s="222"/>
      <c r="M476" s="222"/>
      <c r="N476" s="222"/>
      <c r="O476" s="222"/>
      <c r="P476" s="222"/>
      <c r="Q476" s="222"/>
      <c r="R476" s="222"/>
      <c r="S476" s="222"/>
      <c r="T476" s="222"/>
      <c r="U476" s="222"/>
      <c r="V476" s="222"/>
      <c r="W476" s="222"/>
      <c r="X476" s="222"/>
      <c r="Y476" s="222"/>
      <c r="Z476" s="222"/>
      <c r="AA476" s="222"/>
    </row>
    <row r="477" spans="1:27" ht="12.75" customHeight="1" x14ac:dyDescent="0.2">
      <c r="A477" s="221"/>
      <c r="B477" s="222"/>
      <c r="C477" s="222"/>
      <c r="D477" s="222"/>
      <c r="E477" s="222"/>
      <c r="F477" s="222"/>
      <c r="G477" s="222"/>
      <c r="H477" s="222"/>
      <c r="I477" s="222"/>
      <c r="J477" s="222"/>
      <c r="K477" s="221"/>
      <c r="L477" s="222"/>
      <c r="M477" s="222"/>
      <c r="N477" s="222"/>
      <c r="O477" s="222"/>
      <c r="P477" s="222"/>
      <c r="Q477" s="222"/>
      <c r="R477" s="222"/>
      <c r="S477" s="222"/>
      <c r="T477" s="222"/>
      <c r="U477" s="222"/>
      <c r="V477" s="222"/>
      <c r="W477" s="222"/>
      <c r="X477" s="222"/>
      <c r="Y477" s="222"/>
      <c r="Z477" s="222"/>
      <c r="AA477" s="222"/>
    </row>
    <row r="478" spans="1:27" ht="12.75" customHeight="1" x14ac:dyDescent="0.2">
      <c r="A478" s="221"/>
      <c r="B478" s="222"/>
      <c r="C478" s="222"/>
      <c r="D478" s="222"/>
      <c r="E478" s="222"/>
      <c r="F478" s="222"/>
      <c r="G478" s="222"/>
      <c r="H478" s="222"/>
      <c r="I478" s="222"/>
      <c r="J478" s="222"/>
      <c r="K478" s="221"/>
      <c r="L478" s="222"/>
      <c r="M478" s="222"/>
      <c r="N478" s="222"/>
      <c r="O478" s="222"/>
      <c r="P478" s="222"/>
      <c r="Q478" s="222"/>
      <c r="R478" s="222"/>
      <c r="S478" s="222"/>
      <c r="T478" s="222"/>
      <c r="U478" s="222"/>
      <c r="V478" s="222"/>
      <c r="W478" s="222"/>
      <c r="X478" s="222"/>
      <c r="Y478" s="222"/>
      <c r="Z478" s="222"/>
      <c r="AA478" s="222"/>
    </row>
    <row r="479" spans="1:27" ht="12.75" customHeight="1" x14ac:dyDescent="0.2">
      <c r="A479" s="221"/>
      <c r="B479" s="222"/>
      <c r="C479" s="222"/>
      <c r="D479" s="222"/>
      <c r="E479" s="222"/>
      <c r="F479" s="222"/>
      <c r="G479" s="222"/>
      <c r="H479" s="222"/>
      <c r="I479" s="222"/>
      <c r="J479" s="222"/>
      <c r="K479" s="221"/>
      <c r="L479" s="222"/>
      <c r="M479" s="222"/>
      <c r="N479" s="222"/>
      <c r="O479" s="222"/>
      <c r="P479" s="222"/>
      <c r="Q479" s="222"/>
      <c r="R479" s="222"/>
      <c r="S479" s="222"/>
      <c r="T479" s="222"/>
      <c r="U479" s="222"/>
      <c r="V479" s="222"/>
      <c r="W479" s="222"/>
      <c r="X479" s="222"/>
      <c r="Y479" s="222"/>
      <c r="Z479" s="222"/>
      <c r="AA479" s="222"/>
    </row>
    <row r="480" spans="1:27" ht="12.75" customHeight="1" x14ac:dyDescent="0.2">
      <c r="A480" s="221"/>
      <c r="B480" s="222"/>
      <c r="C480" s="222"/>
      <c r="D480" s="222"/>
      <c r="E480" s="222"/>
      <c r="F480" s="222"/>
      <c r="G480" s="222"/>
      <c r="H480" s="222"/>
      <c r="I480" s="222"/>
      <c r="J480" s="222"/>
      <c r="K480" s="221"/>
      <c r="L480" s="222"/>
      <c r="M480" s="222"/>
      <c r="N480" s="222"/>
      <c r="O480" s="222"/>
      <c r="P480" s="222"/>
      <c r="Q480" s="222"/>
      <c r="R480" s="222"/>
      <c r="S480" s="222"/>
      <c r="T480" s="222"/>
      <c r="U480" s="222"/>
      <c r="V480" s="222"/>
      <c r="W480" s="222"/>
      <c r="X480" s="222"/>
      <c r="Y480" s="222"/>
      <c r="Z480" s="222"/>
      <c r="AA480" s="222"/>
    </row>
    <row r="481" spans="1:27" ht="12.75" customHeight="1" x14ac:dyDescent="0.2">
      <c r="A481" s="221"/>
      <c r="B481" s="222"/>
      <c r="C481" s="222"/>
      <c r="D481" s="222"/>
      <c r="E481" s="222"/>
      <c r="F481" s="222"/>
      <c r="G481" s="222"/>
      <c r="H481" s="222"/>
      <c r="I481" s="222"/>
      <c r="J481" s="222"/>
      <c r="K481" s="221"/>
      <c r="L481" s="222"/>
      <c r="M481" s="222"/>
      <c r="N481" s="222"/>
      <c r="O481" s="222"/>
      <c r="P481" s="222"/>
      <c r="Q481" s="222"/>
      <c r="R481" s="222"/>
      <c r="S481" s="222"/>
      <c r="T481" s="222"/>
      <c r="U481" s="222"/>
      <c r="V481" s="222"/>
      <c r="W481" s="222"/>
      <c r="X481" s="222"/>
      <c r="Y481" s="222"/>
      <c r="Z481" s="222"/>
      <c r="AA481" s="222"/>
    </row>
    <row r="482" spans="1:27" ht="12.75" customHeight="1" x14ac:dyDescent="0.2">
      <c r="A482" s="221"/>
      <c r="B482" s="222"/>
      <c r="C482" s="222"/>
      <c r="D482" s="222"/>
      <c r="E482" s="222"/>
      <c r="F482" s="222"/>
      <c r="G482" s="222"/>
      <c r="H482" s="222"/>
      <c r="I482" s="222"/>
      <c r="J482" s="222"/>
      <c r="K482" s="221"/>
      <c r="L482" s="222"/>
      <c r="M482" s="222"/>
      <c r="N482" s="222"/>
      <c r="O482" s="222"/>
      <c r="P482" s="222"/>
      <c r="Q482" s="222"/>
      <c r="R482" s="222"/>
      <c r="S482" s="222"/>
      <c r="T482" s="222"/>
      <c r="U482" s="222"/>
      <c r="V482" s="222"/>
      <c r="W482" s="222"/>
      <c r="X482" s="222"/>
      <c r="Y482" s="222"/>
      <c r="Z482" s="222"/>
      <c r="AA482" s="222"/>
    </row>
    <row r="483" spans="1:27" ht="12.75" customHeight="1" x14ac:dyDescent="0.2">
      <c r="A483" s="221"/>
      <c r="B483" s="222"/>
      <c r="C483" s="222"/>
      <c r="D483" s="222"/>
      <c r="E483" s="222"/>
      <c r="F483" s="222"/>
      <c r="G483" s="222"/>
      <c r="H483" s="222"/>
      <c r="I483" s="222"/>
      <c r="J483" s="222"/>
      <c r="K483" s="221"/>
      <c r="L483" s="222"/>
      <c r="M483" s="222"/>
      <c r="N483" s="222"/>
      <c r="O483" s="222"/>
      <c r="P483" s="222"/>
      <c r="Q483" s="222"/>
      <c r="R483" s="222"/>
      <c r="S483" s="222"/>
      <c r="T483" s="222"/>
      <c r="U483" s="222"/>
      <c r="V483" s="222"/>
      <c r="W483" s="222"/>
      <c r="X483" s="222"/>
      <c r="Y483" s="222"/>
      <c r="Z483" s="222"/>
      <c r="AA483" s="222"/>
    </row>
    <row r="484" spans="1:27" ht="12.75" customHeight="1" x14ac:dyDescent="0.2">
      <c r="A484" s="221"/>
      <c r="B484" s="222"/>
      <c r="C484" s="222"/>
      <c r="D484" s="222"/>
      <c r="E484" s="222"/>
      <c r="F484" s="222"/>
      <c r="G484" s="222"/>
      <c r="H484" s="222"/>
      <c r="I484" s="222"/>
      <c r="J484" s="222"/>
      <c r="K484" s="221"/>
      <c r="L484" s="222"/>
      <c r="M484" s="222"/>
      <c r="N484" s="222"/>
      <c r="O484" s="222"/>
      <c r="P484" s="222"/>
      <c r="Q484" s="222"/>
      <c r="R484" s="222"/>
      <c r="S484" s="222"/>
      <c r="T484" s="222"/>
      <c r="U484" s="222"/>
      <c r="V484" s="222"/>
      <c r="W484" s="222"/>
      <c r="X484" s="222"/>
      <c r="Y484" s="222"/>
      <c r="Z484" s="222"/>
      <c r="AA484" s="222"/>
    </row>
    <row r="485" spans="1:27" ht="12.75" customHeight="1" x14ac:dyDescent="0.2">
      <c r="A485" s="221"/>
      <c r="B485" s="222"/>
      <c r="C485" s="222"/>
      <c r="D485" s="222"/>
      <c r="E485" s="222"/>
      <c r="F485" s="222"/>
      <c r="G485" s="222"/>
      <c r="H485" s="222"/>
      <c r="I485" s="222"/>
      <c r="J485" s="222"/>
      <c r="K485" s="221"/>
      <c r="L485" s="222"/>
      <c r="M485" s="222"/>
      <c r="N485" s="222"/>
      <c r="O485" s="222"/>
      <c r="P485" s="222"/>
      <c r="Q485" s="222"/>
      <c r="R485" s="222"/>
      <c r="S485" s="222"/>
      <c r="T485" s="222"/>
      <c r="U485" s="222"/>
      <c r="V485" s="222"/>
      <c r="W485" s="222"/>
      <c r="X485" s="222"/>
      <c r="Y485" s="222"/>
      <c r="Z485" s="222"/>
      <c r="AA485" s="222"/>
    </row>
    <row r="486" spans="1:27" ht="12.75" customHeight="1" x14ac:dyDescent="0.2">
      <c r="A486" s="221"/>
      <c r="B486" s="222"/>
      <c r="C486" s="222"/>
      <c r="D486" s="222"/>
      <c r="E486" s="222"/>
      <c r="F486" s="222"/>
      <c r="G486" s="222"/>
      <c r="H486" s="222"/>
      <c r="I486" s="222"/>
      <c r="J486" s="222"/>
      <c r="K486" s="221"/>
      <c r="L486" s="222"/>
      <c r="M486" s="222"/>
      <c r="N486" s="222"/>
      <c r="O486" s="222"/>
      <c r="P486" s="222"/>
      <c r="Q486" s="222"/>
      <c r="R486" s="222"/>
      <c r="S486" s="222"/>
      <c r="T486" s="222"/>
      <c r="U486" s="222"/>
      <c r="V486" s="222"/>
      <c r="W486" s="222"/>
      <c r="X486" s="222"/>
      <c r="Y486" s="222"/>
      <c r="Z486" s="222"/>
      <c r="AA486" s="222"/>
    </row>
    <row r="487" spans="1:27" ht="12.75" customHeight="1" x14ac:dyDescent="0.2">
      <c r="A487" s="221"/>
      <c r="B487" s="222"/>
      <c r="C487" s="222"/>
      <c r="D487" s="222"/>
      <c r="E487" s="222"/>
      <c r="F487" s="222"/>
      <c r="G487" s="222"/>
      <c r="H487" s="222"/>
      <c r="I487" s="222"/>
      <c r="J487" s="222"/>
      <c r="K487" s="221"/>
      <c r="L487" s="222"/>
      <c r="M487" s="222"/>
      <c r="N487" s="222"/>
      <c r="O487" s="222"/>
      <c r="P487" s="222"/>
      <c r="Q487" s="222"/>
      <c r="R487" s="222"/>
      <c r="S487" s="222"/>
      <c r="T487" s="222"/>
      <c r="U487" s="222"/>
      <c r="V487" s="222"/>
      <c r="W487" s="222"/>
      <c r="X487" s="222"/>
      <c r="Y487" s="222"/>
      <c r="Z487" s="222"/>
      <c r="AA487" s="222"/>
    </row>
    <row r="488" spans="1:27" ht="12.75" customHeight="1" x14ac:dyDescent="0.2">
      <c r="A488" s="221"/>
      <c r="B488" s="222"/>
      <c r="C488" s="222"/>
      <c r="D488" s="222"/>
      <c r="E488" s="222"/>
      <c r="F488" s="222"/>
      <c r="G488" s="222"/>
      <c r="H488" s="222"/>
      <c r="I488" s="222"/>
      <c r="J488" s="222"/>
      <c r="K488" s="221"/>
      <c r="L488" s="222"/>
      <c r="M488" s="222"/>
      <c r="N488" s="222"/>
      <c r="O488" s="222"/>
      <c r="P488" s="222"/>
      <c r="Q488" s="222"/>
      <c r="R488" s="222"/>
      <c r="S488" s="222"/>
      <c r="T488" s="222"/>
      <c r="U488" s="222"/>
      <c r="V488" s="222"/>
      <c r="W488" s="222"/>
      <c r="X488" s="222"/>
      <c r="Y488" s="222"/>
      <c r="Z488" s="222"/>
      <c r="AA488" s="222"/>
    </row>
    <row r="489" spans="1:27" ht="12.75" customHeight="1" x14ac:dyDescent="0.2">
      <c r="A489" s="221"/>
      <c r="B489" s="222"/>
      <c r="C489" s="222"/>
      <c r="D489" s="222"/>
      <c r="E489" s="222"/>
      <c r="F489" s="222"/>
      <c r="G489" s="222"/>
      <c r="H489" s="222"/>
      <c r="I489" s="222"/>
      <c r="J489" s="222"/>
      <c r="K489" s="221"/>
      <c r="L489" s="222"/>
      <c r="M489" s="222"/>
      <c r="N489" s="222"/>
      <c r="O489" s="222"/>
      <c r="P489" s="222"/>
      <c r="Q489" s="222"/>
      <c r="R489" s="222"/>
      <c r="S489" s="222"/>
      <c r="T489" s="222"/>
      <c r="U489" s="222"/>
      <c r="V489" s="222"/>
      <c r="W489" s="222"/>
      <c r="X489" s="222"/>
      <c r="Y489" s="222"/>
      <c r="Z489" s="222"/>
      <c r="AA489" s="222"/>
    </row>
    <row r="490" spans="1:27" ht="12.75" customHeight="1" x14ac:dyDescent="0.2">
      <c r="A490" s="221"/>
      <c r="B490" s="222"/>
      <c r="C490" s="222"/>
      <c r="D490" s="222"/>
      <c r="E490" s="222"/>
      <c r="F490" s="222"/>
      <c r="G490" s="222"/>
      <c r="H490" s="222"/>
      <c r="I490" s="222"/>
      <c r="J490" s="222"/>
      <c r="K490" s="221"/>
      <c r="L490" s="222"/>
      <c r="M490" s="222"/>
      <c r="N490" s="222"/>
      <c r="O490" s="222"/>
      <c r="P490" s="222"/>
      <c r="Q490" s="222"/>
      <c r="R490" s="222"/>
      <c r="S490" s="222"/>
      <c r="T490" s="222"/>
      <c r="U490" s="222"/>
      <c r="V490" s="222"/>
      <c r="W490" s="222"/>
      <c r="X490" s="222"/>
      <c r="Y490" s="222"/>
      <c r="Z490" s="222"/>
      <c r="AA490" s="222"/>
    </row>
    <row r="491" spans="1:27" ht="12.75" customHeight="1" x14ac:dyDescent="0.2">
      <c r="A491" s="221"/>
      <c r="B491" s="222"/>
      <c r="C491" s="222"/>
      <c r="D491" s="222"/>
      <c r="E491" s="222"/>
      <c r="F491" s="222"/>
      <c r="G491" s="222"/>
      <c r="H491" s="222"/>
      <c r="I491" s="222"/>
      <c r="J491" s="222"/>
      <c r="K491" s="221"/>
      <c r="L491" s="222"/>
      <c r="M491" s="222"/>
      <c r="N491" s="222"/>
      <c r="O491" s="222"/>
      <c r="P491" s="222"/>
      <c r="Q491" s="222"/>
      <c r="R491" s="222"/>
      <c r="S491" s="222"/>
      <c r="T491" s="222"/>
      <c r="U491" s="222"/>
      <c r="V491" s="222"/>
      <c r="W491" s="222"/>
      <c r="X491" s="222"/>
      <c r="Y491" s="222"/>
      <c r="Z491" s="222"/>
      <c r="AA491" s="222"/>
    </row>
    <row r="492" spans="1:27" ht="12.75" customHeight="1" x14ac:dyDescent="0.2">
      <c r="A492" s="221"/>
      <c r="B492" s="222"/>
      <c r="C492" s="222"/>
      <c r="D492" s="222"/>
      <c r="E492" s="222"/>
      <c r="F492" s="222"/>
      <c r="G492" s="222"/>
      <c r="H492" s="222"/>
      <c r="I492" s="222"/>
      <c r="J492" s="222"/>
      <c r="K492" s="221"/>
      <c r="L492" s="222"/>
      <c r="M492" s="222"/>
      <c r="N492" s="222"/>
      <c r="O492" s="222"/>
      <c r="P492" s="222"/>
      <c r="Q492" s="222"/>
      <c r="R492" s="222"/>
      <c r="S492" s="222"/>
      <c r="T492" s="222"/>
      <c r="U492" s="222"/>
      <c r="V492" s="222"/>
      <c r="W492" s="222"/>
      <c r="X492" s="222"/>
      <c r="Y492" s="222"/>
      <c r="Z492" s="222"/>
      <c r="AA492" s="222"/>
    </row>
    <row r="493" spans="1:27" ht="12.75" customHeight="1" x14ac:dyDescent="0.2">
      <c r="A493" s="221"/>
      <c r="B493" s="222"/>
      <c r="C493" s="222"/>
      <c r="D493" s="222"/>
      <c r="E493" s="222"/>
      <c r="F493" s="222"/>
      <c r="G493" s="222"/>
      <c r="H493" s="222"/>
      <c r="I493" s="222"/>
      <c r="J493" s="222"/>
      <c r="K493" s="221"/>
      <c r="L493" s="222"/>
      <c r="M493" s="222"/>
      <c r="N493" s="222"/>
      <c r="O493" s="222"/>
      <c r="P493" s="222"/>
      <c r="Q493" s="222"/>
      <c r="R493" s="222"/>
      <c r="S493" s="222"/>
      <c r="T493" s="222"/>
      <c r="U493" s="222"/>
      <c r="V493" s="222"/>
      <c r="W493" s="222"/>
      <c r="X493" s="222"/>
      <c r="Y493" s="222"/>
      <c r="Z493" s="222"/>
      <c r="AA493" s="222"/>
    </row>
    <row r="494" spans="1:27" ht="12.75" customHeight="1" x14ac:dyDescent="0.2">
      <c r="A494" s="221"/>
      <c r="B494" s="222"/>
      <c r="C494" s="222"/>
      <c r="D494" s="222"/>
      <c r="E494" s="222"/>
      <c r="F494" s="222"/>
      <c r="G494" s="222"/>
      <c r="H494" s="222"/>
      <c r="I494" s="222"/>
      <c r="J494" s="222"/>
      <c r="K494" s="221"/>
      <c r="L494" s="222"/>
      <c r="M494" s="222"/>
      <c r="N494" s="222"/>
      <c r="O494" s="222"/>
      <c r="P494" s="222"/>
      <c r="Q494" s="222"/>
      <c r="R494" s="222"/>
      <c r="S494" s="222"/>
      <c r="T494" s="222"/>
      <c r="U494" s="222"/>
      <c r="V494" s="222"/>
      <c r="W494" s="222"/>
      <c r="X494" s="222"/>
      <c r="Y494" s="222"/>
      <c r="Z494" s="222"/>
      <c r="AA494" s="222"/>
    </row>
    <row r="495" spans="1:27" ht="12.75" customHeight="1" x14ac:dyDescent="0.2">
      <c r="A495" s="221"/>
      <c r="B495" s="222"/>
      <c r="C495" s="222"/>
      <c r="D495" s="222"/>
      <c r="E495" s="222"/>
      <c r="F495" s="222"/>
      <c r="G495" s="222"/>
      <c r="H495" s="222"/>
      <c r="I495" s="222"/>
      <c r="J495" s="222"/>
      <c r="K495" s="221"/>
      <c r="L495" s="222"/>
      <c r="M495" s="222"/>
      <c r="N495" s="222"/>
      <c r="O495" s="222"/>
      <c r="P495" s="222"/>
      <c r="Q495" s="222"/>
      <c r="R495" s="222"/>
      <c r="S495" s="222"/>
      <c r="T495" s="222"/>
      <c r="U495" s="222"/>
      <c r="V495" s="222"/>
      <c r="W495" s="222"/>
      <c r="X495" s="222"/>
      <c r="Y495" s="222"/>
      <c r="Z495" s="222"/>
      <c r="AA495" s="222"/>
    </row>
    <row r="496" spans="1:27" ht="12.75" customHeight="1" x14ac:dyDescent="0.2">
      <c r="A496" s="221"/>
      <c r="B496" s="222"/>
      <c r="C496" s="222"/>
      <c r="D496" s="222"/>
      <c r="E496" s="222"/>
      <c r="F496" s="222"/>
      <c r="G496" s="222"/>
      <c r="H496" s="222"/>
      <c r="I496" s="222"/>
      <c r="J496" s="222"/>
      <c r="K496" s="221"/>
      <c r="L496" s="222"/>
      <c r="M496" s="222"/>
      <c r="N496" s="222"/>
      <c r="O496" s="222"/>
      <c r="P496" s="222"/>
      <c r="Q496" s="222"/>
      <c r="R496" s="222"/>
      <c r="S496" s="222"/>
      <c r="T496" s="222"/>
      <c r="U496" s="222"/>
      <c r="V496" s="222"/>
      <c r="W496" s="222"/>
      <c r="X496" s="222"/>
      <c r="Y496" s="222"/>
      <c r="Z496" s="222"/>
      <c r="AA496" s="222"/>
    </row>
    <row r="497" spans="1:27" ht="12.75" customHeight="1" x14ac:dyDescent="0.2">
      <c r="A497" s="221"/>
      <c r="B497" s="222"/>
      <c r="C497" s="222"/>
      <c r="D497" s="222"/>
      <c r="E497" s="222"/>
      <c r="F497" s="222"/>
      <c r="G497" s="222"/>
      <c r="H497" s="222"/>
      <c r="I497" s="222"/>
      <c r="J497" s="222"/>
      <c r="K497" s="221"/>
      <c r="L497" s="222"/>
      <c r="M497" s="222"/>
      <c r="N497" s="222"/>
      <c r="O497" s="222"/>
      <c r="P497" s="222"/>
      <c r="Q497" s="222"/>
      <c r="R497" s="222"/>
      <c r="S497" s="222"/>
      <c r="T497" s="222"/>
      <c r="U497" s="222"/>
      <c r="V497" s="222"/>
      <c r="W497" s="222"/>
      <c r="X497" s="222"/>
      <c r="Y497" s="222"/>
      <c r="Z497" s="222"/>
      <c r="AA497" s="222"/>
    </row>
    <row r="498" spans="1:27" ht="12.75" customHeight="1" x14ac:dyDescent="0.2">
      <c r="A498" s="221"/>
      <c r="B498" s="222"/>
      <c r="C498" s="222"/>
      <c r="D498" s="222"/>
      <c r="E498" s="222"/>
      <c r="F498" s="222"/>
      <c r="G498" s="222"/>
      <c r="H498" s="222"/>
      <c r="I498" s="222"/>
      <c r="J498" s="222"/>
      <c r="K498" s="221"/>
      <c r="L498" s="222"/>
      <c r="M498" s="222"/>
      <c r="N498" s="222"/>
      <c r="O498" s="222"/>
      <c r="P498" s="222"/>
      <c r="Q498" s="222"/>
      <c r="R498" s="222"/>
      <c r="S498" s="222"/>
      <c r="T498" s="222"/>
      <c r="U498" s="222"/>
      <c r="V498" s="222"/>
      <c r="W498" s="222"/>
      <c r="X498" s="222"/>
      <c r="Y498" s="222"/>
      <c r="Z498" s="222"/>
      <c r="AA498" s="222"/>
    </row>
    <row r="499" spans="1:27" ht="12.75" customHeight="1" x14ac:dyDescent="0.2">
      <c r="A499" s="221"/>
      <c r="B499" s="222"/>
      <c r="C499" s="222"/>
      <c r="D499" s="222"/>
      <c r="E499" s="222"/>
      <c r="F499" s="222"/>
      <c r="G499" s="222"/>
      <c r="H499" s="222"/>
      <c r="I499" s="222"/>
      <c r="J499" s="222"/>
      <c r="K499" s="221"/>
      <c r="L499" s="222"/>
      <c r="M499" s="222"/>
      <c r="N499" s="222"/>
      <c r="O499" s="222"/>
      <c r="P499" s="222"/>
      <c r="Q499" s="222"/>
      <c r="R499" s="222"/>
      <c r="S499" s="222"/>
      <c r="T499" s="222"/>
      <c r="U499" s="222"/>
      <c r="V499" s="222"/>
      <c r="W499" s="222"/>
      <c r="X499" s="222"/>
      <c r="Y499" s="222"/>
      <c r="Z499" s="222"/>
      <c r="AA499" s="222"/>
    </row>
    <row r="500" spans="1:27" ht="12.75" customHeight="1" x14ac:dyDescent="0.2">
      <c r="A500" s="221"/>
      <c r="B500" s="222"/>
      <c r="C500" s="222"/>
      <c r="D500" s="222"/>
      <c r="E500" s="222"/>
      <c r="F500" s="222"/>
      <c r="G500" s="222"/>
      <c r="H500" s="222"/>
      <c r="I500" s="222"/>
      <c r="J500" s="222"/>
      <c r="K500" s="221"/>
      <c r="L500" s="222"/>
      <c r="M500" s="222"/>
      <c r="N500" s="222"/>
      <c r="O500" s="222"/>
      <c r="P500" s="222"/>
      <c r="Q500" s="222"/>
      <c r="R500" s="222"/>
      <c r="S500" s="222"/>
      <c r="T500" s="222"/>
      <c r="U500" s="222"/>
      <c r="V500" s="222"/>
      <c r="W500" s="222"/>
      <c r="X500" s="222"/>
      <c r="Y500" s="222"/>
      <c r="Z500" s="222"/>
      <c r="AA500" s="222"/>
    </row>
    <row r="501" spans="1:27" ht="12.75" customHeight="1" x14ac:dyDescent="0.2">
      <c r="A501" s="221"/>
      <c r="B501" s="222"/>
      <c r="C501" s="222"/>
      <c r="D501" s="222"/>
      <c r="E501" s="222"/>
      <c r="F501" s="222"/>
      <c r="G501" s="222"/>
      <c r="H501" s="222"/>
      <c r="I501" s="222"/>
      <c r="J501" s="222"/>
      <c r="K501" s="221"/>
      <c r="L501" s="222"/>
      <c r="M501" s="222"/>
      <c r="N501" s="222"/>
      <c r="O501" s="222"/>
      <c r="P501" s="222"/>
      <c r="Q501" s="222"/>
      <c r="R501" s="222"/>
      <c r="S501" s="222"/>
      <c r="T501" s="222"/>
      <c r="U501" s="222"/>
      <c r="V501" s="222"/>
      <c r="W501" s="222"/>
      <c r="X501" s="222"/>
      <c r="Y501" s="222"/>
      <c r="Z501" s="222"/>
      <c r="AA501" s="222"/>
    </row>
    <row r="502" spans="1:27" ht="12.75" customHeight="1" x14ac:dyDescent="0.2">
      <c r="A502" s="221"/>
      <c r="B502" s="222"/>
      <c r="C502" s="222"/>
      <c r="D502" s="222"/>
      <c r="E502" s="222"/>
      <c r="F502" s="222"/>
      <c r="G502" s="222"/>
      <c r="H502" s="222"/>
      <c r="I502" s="222"/>
      <c r="J502" s="222"/>
      <c r="K502" s="221"/>
      <c r="L502" s="222"/>
      <c r="M502" s="222"/>
      <c r="N502" s="222"/>
      <c r="O502" s="222"/>
      <c r="P502" s="222"/>
      <c r="Q502" s="222"/>
      <c r="R502" s="222"/>
      <c r="S502" s="222"/>
      <c r="T502" s="222"/>
      <c r="U502" s="222"/>
      <c r="V502" s="222"/>
      <c r="W502" s="222"/>
      <c r="X502" s="222"/>
      <c r="Y502" s="222"/>
      <c r="Z502" s="222"/>
      <c r="AA502" s="222"/>
    </row>
    <row r="503" spans="1:27" ht="12.75" customHeight="1" x14ac:dyDescent="0.2">
      <c r="A503" s="221"/>
      <c r="B503" s="222"/>
      <c r="C503" s="222"/>
      <c r="D503" s="222"/>
      <c r="E503" s="222"/>
      <c r="F503" s="222"/>
      <c r="G503" s="222"/>
      <c r="H503" s="222"/>
      <c r="I503" s="222"/>
      <c r="J503" s="222"/>
      <c r="K503" s="221"/>
      <c r="L503" s="222"/>
      <c r="M503" s="222"/>
      <c r="N503" s="222"/>
      <c r="O503" s="222"/>
      <c r="P503" s="222"/>
      <c r="Q503" s="222"/>
      <c r="R503" s="222"/>
      <c r="S503" s="222"/>
      <c r="T503" s="222"/>
      <c r="U503" s="222"/>
      <c r="V503" s="222"/>
      <c r="W503" s="222"/>
      <c r="X503" s="222"/>
      <c r="Y503" s="222"/>
      <c r="Z503" s="222"/>
      <c r="AA503" s="222"/>
    </row>
    <row r="504" spans="1:27" ht="12.75" customHeight="1" x14ac:dyDescent="0.2">
      <c r="A504" s="221"/>
      <c r="B504" s="222"/>
      <c r="C504" s="222"/>
      <c r="D504" s="222"/>
      <c r="E504" s="222"/>
      <c r="F504" s="222"/>
      <c r="G504" s="222"/>
      <c r="H504" s="222"/>
      <c r="I504" s="222"/>
      <c r="J504" s="222"/>
      <c r="K504" s="221"/>
      <c r="L504" s="222"/>
      <c r="M504" s="222"/>
      <c r="N504" s="222"/>
      <c r="O504" s="222"/>
      <c r="P504" s="222"/>
      <c r="Q504" s="222"/>
      <c r="R504" s="222"/>
      <c r="S504" s="222"/>
      <c r="T504" s="222"/>
      <c r="U504" s="222"/>
      <c r="V504" s="222"/>
      <c r="W504" s="222"/>
      <c r="X504" s="222"/>
      <c r="Y504" s="222"/>
      <c r="Z504" s="222"/>
      <c r="AA504" s="222"/>
    </row>
    <row r="505" spans="1:27" ht="12.75" customHeight="1" x14ac:dyDescent="0.2">
      <c r="A505" s="221"/>
      <c r="B505" s="222"/>
      <c r="C505" s="222"/>
      <c r="D505" s="222"/>
      <c r="E505" s="222"/>
      <c r="F505" s="222"/>
      <c r="G505" s="222"/>
      <c r="H505" s="222"/>
      <c r="I505" s="222"/>
      <c r="J505" s="222"/>
      <c r="K505" s="221"/>
      <c r="L505" s="222"/>
      <c r="M505" s="222"/>
      <c r="N505" s="222"/>
      <c r="O505" s="222"/>
      <c r="P505" s="222"/>
      <c r="Q505" s="222"/>
      <c r="R505" s="222"/>
      <c r="S505" s="222"/>
      <c r="T505" s="222"/>
      <c r="U505" s="222"/>
      <c r="V505" s="222"/>
      <c r="W505" s="222"/>
      <c r="X505" s="222"/>
      <c r="Y505" s="222"/>
      <c r="Z505" s="222"/>
      <c r="AA505" s="222"/>
    </row>
    <row r="506" spans="1:27" ht="12.75" customHeight="1" x14ac:dyDescent="0.2">
      <c r="A506" s="221"/>
      <c r="B506" s="222"/>
      <c r="C506" s="222"/>
      <c r="D506" s="222"/>
      <c r="E506" s="222"/>
      <c r="F506" s="222"/>
      <c r="G506" s="222"/>
      <c r="H506" s="222"/>
      <c r="I506" s="222"/>
      <c r="J506" s="222"/>
      <c r="K506" s="221"/>
      <c r="L506" s="222"/>
      <c r="M506" s="222"/>
      <c r="N506" s="222"/>
      <c r="O506" s="222"/>
      <c r="P506" s="222"/>
      <c r="Q506" s="222"/>
      <c r="R506" s="222"/>
      <c r="S506" s="222"/>
      <c r="T506" s="222"/>
      <c r="U506" s="222"/>
      <c r="V506" s="222"/>
      <c r="W506" s="222"/>
      <c r="X506" s="222"/>
      <c r="Y506" s="222"/>
      <c r="Z506" s="222"/>
      <c r="AA506" s="222"/>
    </row>
    <row r="507" spans="1:27" ht="12.75" customHeight="1" x14ac:dyDescent="0.2">
      <c r="A507" s="221"/>
      <c r="B507" s="222"/>
      <c r="C507" s="222"/>
      <c r="D507" s="222"/>
      <c r="E507" s="222"/>
      <c r="F507" s="222"/>
      <c r="G507" s="222"/>
      <c r="H507" s="222"/>
      <c r="I507" s="222"/>
      <c r="J507" s="222"/>
      <c r="K507" s="221"/>
      <c r="L507" s="222"/>
      <c r="M507" s="222"/>
      <c r="N507" s="222"/>
      <c r="O507" s="222"/>
      <c r="P507" s="222"/>
      <c r="Q507" s="222"/>
      <c r="R507" s="222"/>
      <c r="S507" s="222"/>
      <c r="T507" s="222"/>
      <c r="U507" s="222"/>
      <c r="V507" s="222"/>
      <c r="W507" s="222"/>
      <c r="X507" s="222"/>
      <c r="Y507" s="222"/>
      <c r="Z507" s="222"/>
      <c r="AA507" s="222"/>
    </row>
    <row r="508" spans="1:27" ht="12.75" customHeight="1" x14ac:dyDescent="0.2">
      <c r="A508" s="221"/>
      <c r="B508" s="222"/>
      <c r="C508" s="222"/>
      <c r="D508" s="222"/>
      <c r="E508" s="222"/>
      <c r="F508" s="222"/>
      <c r="G508" s="222"/>
      <c r="H508" s="222"/>
      <c r="I508" s="222"/>
      <c r="J508" s="222"/>
      <c r="K508" s="221"/>
      <c r="L508" s="222"/>
      <c r="M508" s="222"/>
      <c r="N508" s="222"/>
      <c r="O508" s="222"/>
      <c r="P508" s="222"/>
      <c r="Q508" s="222"/>
      <c r="R508" s="222"/>
      <c r="S508" s="222"/>
      <c r="T508" s="222"/>
      <c r="U508" s="222"/>
      <c r="V508" s="222"/>
      <c r="W508" s="222"/>
      <c r="X508" s="222"/>
      <c r="Y508" s="222"/>
      <c r="Z508" s="222"/>
      <c r="AA508" s="222"/>
    </row>
    <row r="509" spans="1:27" ht="12.75" customHeight="1" x14ac:dyDescent="0.2">
      <c r="A509" s="221"/>
      <c r="B509" s="222"/>
      <c r="C509" s="222"/>
      <c r="D509" s="222"/>
      <c r="E509" s="222"/>
      <c r="F509" s="222"/>
      <c r="G509" s="222"/>
      <c r="H509" s="222"/>
      <c r="I509" s="222"/>
      <c r="J509" s="222"/>
      <c r="K509" s="221"/>
      <c r="L509" s="222"/>
      <c r="M509" s="222"/>
      <c r="N509" s="222"/>
      <c r="O509" s="222"/>
      <c r="P509" s="222"/>
      <c r="Q509" s="222"/>
      <c r="R509" s="222"/>
      <c r="S509" s="222"/>
      <c r="T509" s="222"/>
      <c r="U509" s="222"/>
      <c r="V509" s="222"/>
      <c r="W509" s="222"/>
      <c r="X509" s="222"/>
      <c r="Y509" s="222"/>
      <c r="Z509" s="222"/>
      <c r="AA509" s="222"/>
    </row>
    <row r="510" spans="1:27" ht="12.75" customHeight="1" x14ac:dyDescent="0.2">
      <c r="A510" s="221"/>
      <c r="B510" s="222"/>
      <c r="C510" s="222"/>
      <c r="D510" s="222"/>
      <c r="E510" s="222"/>
      <c r="F510" s="222"/>
      <c r="G510" s="222"/>
      <c r="H510" s="222"/>
      <c r="I510" s="222"/>
      <c r="J510" s="222"/>
      <c r="K510" s="221"/>
      <c r="L510" s="222"/>
      <c r="M510" s="222"/>
      <c r="N510" s="222"/>
      <c r="O510" s="222"/>
      <c r="P510" s="222"/>
      <c r="Q510" s="222"/>
      <c r="R510" s="222"/>
      <c r="S510" s="222"/>
      <c r="T510" s="222"/>
      <c r="U510" s="222"/>
      <c r="V510" s="222"/>
      <c r="W510" s="222"/>
      <c r="X510" s="222"/>
      <c r="Y510" s="222"/>
      <c r="Z510" s="222"/>
      <c r="AA510" s="222"/>
    </row>
    <row r="511" spans="1:27" ht="12.75" customHeight="1" x14ac:dyDescent="0.2">
      <c r="A511" s="221"/>
      <c r="B511" s="222"/>
      <c r="C511" s="222"/>
      <c r="D511" s="222"/>
      <c r="E511" s="222"/>
      <c r="F511" s="222"/>
      <c r="G511" s="222"/>
      <c r="H511" s="222"/>
      <c r="I511" s="222"/>
      <c r="J511" s="222"/>
      <c r="K511" s="221"/>
      <c r="L511" s="222"/>
      <c r="M511" s="222"/>
      <c r="N511" s="222"/>
      <c r="O511" s="222"/>
      <c r="P511" s="222"/>
      <c r="Q511" s="222"/>
      <c r="R511" s="222"/>
      <c r="S511" s="222"/>
      <c r="T511" s="222"/>
      <c r="U511" s="222"/>
      <c r="V511" s="222"/>
      <c r="W511" s="222"/>
      <c r="X511" s="222"/>
      <c r="Y511" s="222"/>
      <c r="Z511" s="222"/>
      <c r="AA511" s="222"/>
    </row>
    <row r="512" spans="1:27" ht="12.75" customHeight="1" x14ac:dyDescent="0.2">
      <c r="A512" s="221"/>
      <c r="B512" s="222"/>
      <c r="C512" s="222"/>
      <c r="D512" s="222"/>
      <c r="E512" s="222"/>
      <c r="F512" s="222"/>
      <c r="G512" s="222"/>
      <c r="H512" s="222"/>
      <c r="I512" s="222"/>
      <c r="J512" s="222"/>
      <c r="K512" s="221"/>
      <c r="L512" s="222"/>
      <c r="M512" s="222"/>
      <c r="N512" s="222"/>
      <c r="O512" s="222"/>
      <c r="P512" s="222"/>
      <c r="Q512" s="222"/>
      <c r="R512" s="222"/>
      <c r="S512" s="222"/>
      <c r="T512" s="222"/>
      <c r="U512" s="222"/>
      <c r="V512" s="222"/>
      <c r="W512" s="222"/>
      <c r="X512" s="222"/>
      <c r="Y512" s="222"/>
      <c r="Z512" s="222"/>
      <c r="AA512" s="222"/>
    </row>
    <row r="513" spans="1:27" ht="12.75" customHeight="1" x14ac:dyDescent="0.2">
      <c r="A513" s="221"/>
      <c r="B513" s="222"/>
      <c r="C513" s="222"/>
      <c r="D513" s="222"/>
      <c r="E513" s="222"/>
      <c r="F513" s="222"/>
      <c r="G513" s="222"/>
      <c r="H513" s="222"/>
      <c r="I513" s="222"/>
      <c r="J513" s="222"/>
      <c r="K513" s="221"/>
      <c r="L513" s="222"/>
      <c r="M513" s="222"/>
      <c r="N513" s="222"/>
      <c r="O513" s="222"/>
      <c r="P513" s="222"/>
      <c r="Q513" s="222"/>
      <c r="R513" s="222"/>
      <c r="S513" s="222"/>
      <c r="T513" s="222"/>
      <c r="U513" s="222"/>
      <c r="V513" s="222"/>
      <c r="W513" s="222"/>
      <c r="X513" s="222"/>
      <c r="Y513" s="222"/>
      <c r="Z513" s="222"/>
      <c r="AA513" s="222"/>
    </row>
    <row r="514" spans="1:27" ht="12.75" customHeight="1" x14ac:dyDescent="0.2">
      <c r="A514" s="221"/>
      <c r="B514" s="222"/>
      <c r="C514" s="222"/>
      <c r="D514" s="222"/>
      <c r="E514" s="222"/>
      <c r="F514" s="222"/>
      <c r="G514" s="222"/>
      <c r="H514" s="222"/>
      <c r="I514" s="222"/>
      <c r="J514" s="222"/>
      <c r="K514" s="221"/>
      <c r="L514" s="222"/>
      <c r="M514" s="222"/>
      <c r="N514" s="222"/>
      <c r="O514" s="222"/>
      <c r="P514" s="222"/>
      <c r="Q514" s="222"/>
      <c r="R514" s="222"/>
      <c r="S514" s="222"/>
      <c r="T514" s="222"/>
      <c r="U514" s="222"/>
      <c r="V514" s="222"/>
      <c r="W514" s="222"/>
      <c r="X514" s="222"/>
      <c r="Y514" s="222"/>
      <c r="Z514" s="222"/>
      <c r="AA514" s="222"/>
    </row>
    <row r="515" spans="1:27" ht="12.75" customHeight="1" x14ac:dyDescent="0.2">
      <c r="A515" s="221"/>
      <c r="B515" s="222"/>
      <c r="C515" s="222"/>
      <c r="D515" s="222"/>
      <c r="E515" s="222"/>
      <c r="F515" s="222"/>
      <c r="G515" s="222"/>
      <c r="H515" s="222"/>
      <c r="I515" s="222"/>
      <c r="J515" s="222"/>
      <c r="K515" s="221"/>
      <c r="L515" s="222"/>
      <c r="M515" s="222"/>
      <c r="N515" s="222"/>
      <c r="O515" s="222"/>
      <c r="P515" s="222"/>
      <c r="Q515" s="222"/>
      <c r="R515" s="222"/>
      <c r="S515" s="222"/>
      <c r="T515" s="222"/>
      <c r="U515" s="222"/>
      <c r="V515" s="222"/>
      <c r="W515" s="222"/>
      <c r="X515" s="222"/>
      <c r="Y515" s="222"/>
      <c r="Z515" s="222"/>
      <c r="AA515" s="222"/>
    </row>
    <row r="516" spans="1:27" ht="12.75" customHeight="1" x14ac:dyDescent="0.2">
      <c r="A516" s="221"/>
      <c r="B516" s="222"/>
      <c r="C516" s="222"/>
      <c r="D516" s="222"/>
      <c r="E516" s="222"/>
      <c r="F516" s="222"/>
      <c r="G516" s="222"/>
      <c r="H516" s="222"/>
      <c r="I516" s="222"/>
      <c r="J516" s="222"/>
      <c r="K516" s="221"/>
      <c r="L516" s="222"/>
      <c r="M516" s="222"/>
      <c r="N516" s="222"/>
      <c r="O516" s="222"/>
      <c r="P516" s="222"/>
      <c r="Q516" s="222"/>
      <c r="R516" s="222"/>
      <c r="S516" s="222"/>
      <c r="T516" s="222"/>
      <c r="U516" s="222"/>
      <c r="V516" s="222"/>
      <c r="W516" s="222"/>
      <c r="X516" s="222"/>
      <c r="Y516" s="222"/>
      <c r="Z516" s="222"/>
      <c r="AA516" s="222"/>
    </row>
    <row r="517" spans="1:27" ht="12.75" customHeight="1" x14ac:dyDescent="0.2">
      <c r="A517" s="221"/>
      <c r="B517" s="222"/>
      <c r="C517" s="222"/>
      <c r="D517" s="222"/>
      <c r="E517" s="222"/>
      <c r="F517" s="222"/>
      <c r="G517" s="222"/>
      <c r="H517" s="222"/>
      <c r="I517" s="222"/>
      <c r="J517" s="222"/>
      <c r="K517" s="221"/>
      <c r="L517" s="222"/>
      <c r="M517" s="222"/>
      <c r="N517" s="222"/>
      <c r="O517" s="222"/>
      <c r="P517" s="222"/>
      <c r="Q517" s="222"/>
      <c r="R517" s="222"/>
      <c r="S517" s="222"/>
      <c r="T517" s="222"/>
      <c r="U517" s="222"/>
      <c r="V517" s="222"/>
      <c r="W517" s="222"/>
      <c r="X517" s="222"/>
      <c r="Y517" s="222"/>
      <c r="Z517" s="222"/>
      <c r="AA517" s="222"/>
    </row>
    <row r="518" spans="1:27" ht="12.75" customHeight="1" x14ac:dyDescent="0.2">
      <c r="A518" s="221"/>
      <c r="B518" s="222"/>
      <c r="C518" s="222"/>
      <c r="D518" s="222"/>
      <c r="E518" s="222"/>
      <c r="F518" s="222"/>
      <c r="G518" s="222"/>
      <c r="H518" s="222"/>
      <c r="I518" s="222"/>
      <c r="J518" s="222"/>
      <c r="K518" s="221"/>
      <c r="L518" s="222"/>
      <c r="M518" s="222"/>
      <c r="N518" s="222"/>
      <c r="O518" s="222"/>
      <c r="P518" s="222"/>
      <c r="Q518" s="222"/>
      <c r="R518" s="222"/>
      <c r="S518" s="222"/>
      <c r="T518" s="222"/>
      <c r="U518" s="222"/>
      <c r="V518" s="222"/>
      <c r="W518" s="222"/>
      <c r="X518" s="222"/>
      <c r="Y518" s="222"/>
      <c r="Z518" s="222"/>
      <c r="AA518" s="222"/>
    </row>
    <row r="519" spans="1:27" ht="12.75" customHeight="1" x14ac:dyDescent="0.2">
      <c r="A519" s="221"/>
      <c r="B519" s="222"/>
      <c r="C519" s="222"/>
      <c r="D519" s="222"/>
      <c r="E519" s="222"/>
      <c r="F519" s="222"/>
      <c r="G519" s="222"/>
      <c r="H519" s="222"/>
      <c r="I519" s="222"/>
      <c r="J519" s="222"/>
      <c r="K519" s="221"/>
      <c r="L519" s="222"/>
      <c r="M519" s="222"/>
      <c r="N519" s="222"/>
      <c r="O519" s="222"/>
      <c r="P519" s="222"/>
      <c r="Q519" s="222"/>
      <c r="R519" s="222"/>
      <c r="S519" s="222"/>
      <c r="T519" s="222"/>
      <c r="U519" s="222"/>
      <c r="V519" s="222"/>
      <c r="W519" s="222"/>
      <c r="X519" s="222"/>
      <c r="Y519" s="222"/>
      <c r="Z519" s="222"/>
      <c r="AA519" s="222"/>
    </row>
    <row r="520" spans="1:27" ht="12.75" customHeight="1" x14ac:dyDescent="0.2">
      <c r="A520" s="221"/>
      <c r="B520" s="222"/>
      <c r="C520" s="222"/>
      <c r="D520" s="222"/>
      <c r="E520" s="222"/>
      <c r="F520" s="222"/>
      <c r="G520" s="222"/>
      <c r="H520" s="222"/>
      <c r="I520" s="222"/>
      <c r="J520" s="222"/>
      <c r="K520" s="221"/>
      <c r="L520" s="222"/>
      <c r="M520" s="222"/>
      <c r="N520" s="222"/>
      <c r="O520" s="222"/>
      <c r="P520" s="222"/>
      <c r="Q520" s="222"/>
      <c r="R520" s="222"/>
      <c r="S520" s="222"/>
      <c r="T520" s="222"/>
      <c r="U520" s="222"/>
      <c r="V520" s="222"/>
      <c r="W520" s="222"/>
      <c r="X520" s="222"/>
      <c r="Y520" s="222"/>
      <c r="Z520" s="222"/>
      <c r="AA520" s="222"/>
    </row>
    <row r="521" spans="1:27" ht="12.75" customHeight="1" x14ac:dyDescent="0.2">
      <c r="A521" s="221"/>
      <c r="B521" s="222"/>
      <c r="C521" s="222"/>
      <c r="D521" s="222"/>
      <c r="E521" s="222"/>
      <c r="F521" s="222"/>
      <c r="G521" s="222"/>
      <c r="H521" s="222"/>
      <c r="I521" s="222"/>
      <c r="J521" s="222"/>
      <c r="K521" s="221"/>
      <c r="L521" s="222"/>
      <c r="M521" s="222"/>
      <c r="N521" s="222"/>
      <c r="O521" s="222"/>
      <c r="P521" s="222"/>
      <c r="Q521" s="222"/>
      <c r="R521" s="222"/>
      <c r="S521" s="222"/>
      <c r="T521" s="222"/>
      <c r="U521" s="222"/>
      <c r="V521" s="222"/>
      <c r="W521" s="222"/>
      <c r="X521" s="222"/>
      <c r="Y521" s="222"/>
      <c r="Z521" s="222"/>
      <c r="AA521" s="222"/>
    </row>
    <row r="522" spans="1:27" ht="12.75" customHeight="1" x14ac:dyDescent="0.2">
      <c r="A522" s="221"/>
      <c r="B522" s="222"/>
      <c r="C522" s="222"/>
      <c r="D522" s="222"/>
      <c r="E522" s="222"/>
      <c r="F522" s="222"/>
      <c r="G522" s="222"/>
      <c r="H522" s="222"/>
      <c r="I522" s="222"/>
      <c r="J522" s="222"/>
      <c r="K522" s="221"/>
      <c r="L522" s="222"/>
      <c r="M522" s="222"/>
      <c r="N522" s="222"/>
      <c r="O522" s="222"/>
      <c r="P522" s="222"/>
      <c r="Q522" s="222"/>
      <c r="R522" s="222"/>
      <c r="S522" s="222"/>
      <c r="T522" s="222"/>
      <c r="U522" s="222"/>
      <c r="V522" s="222"/>
      <c r="W522" s="222"/>
      <c r="X522" s="222"/>
      <c r="Y522" s="222"/>
      <c r="Z522" s="222"/>
      <c r="AA522" s="222"/>
    </row>
    <row r="523" spans="1:27" ht="12.75" customHeight="1" x14ac:dyDescent="0.2">
      <c r="A523" s="221"/>
      <c r="B523" s="222"/>
      <c r="C523" s="222"/>
      <c r="D523" s="222"/>
      <c r="E523" s="222"/>
      <c r="F523" s="222"/>
      <c r="G523" s="222"/>
      <c r="H523" s="222"/>
      <c r="I523" s="222"/>
      <c r="J523" s="222"/>
      <c r="K523" s="221"/>
      <c r="L523" s="222"/>
      <c r="M523" s="222"/>
      <c r="N523" s="222"/>
      <c r="O523" s="222"/>
      <c r="P523" s="222"/>
      <c r="Q523" s="222"/>
      <c r="R523" s="222"/>
      <c r="S523" s="222"/>
      <c r="T523" s="222"/>
      <c r="U523" s="222"/>
      <c r="V523" s="222"/>
      <c r="W523" s="222"/>
      <c r="X523" s="222"/>
      <c r="Y523" s="222"/>
      <c r="Z523" s="222"/>
      <c r="AA523" s="222"/>
    </row>
    <row r="524" spans="1:27" ht="12.75" customHeight="1" x14ac:dyDescent="0.2">
      <c r="A524" s="221"/>
      <c r="B524" s="222"/>
      <c r="C524" s="222"/>
      <c r="D524" s="222"/>
      <c r="E524" s="222"/>
      <c r="F524" s="222"/>
      <c r="G524" s="222"/>
      <c r="H524" s="222"/>
      <c r="I524" s="222"/>
      <c r="J524" s="222"/>
      <c r="K524" s="221"/>
      <c r="L524" s="222"/>
      <c r="M524" s="222"/>
      <c r="N524" s="222"/>
      <c r="O524" s="222"/>
      <c r="P524" s="222"/>
      <c r="Q524" s="222"/>
      <c r="R524" s="222"/>
      <c r="S524" s="222"/>
      <c r="T524" s="222"/>
      <c r="U524" s="222"/>
      <c r="V524" s="222"/>
      <c r="W524" s="222"/>
      <c r="X524" s="222"/>
      <c r="Y524" s="222"/>
      <c r="Z524" s="222"/>
      <c r="AA524" s="222"/>
    </row>
    <row r="525" spans="1:27" ht="12.75" customHeight="1" x14ac:dyDescent="0.2">
      <c r="A525" s="221"/>
      <c r="B525" s="222"/>
      <c r="C525" s="222"/>
      <c r="D525" s="222"/>
      <c r="E525" s="222"/>
      <c r="F525" s="222"/>
      <c r="G525" s="222"/>
      <c r="H525" s="222"/>
      <c r="I525" s="222"/>
      <c r="J525" s="222"/>
      <c r="K525" s="221"/>
      <c r="L525" s="222"/>
      <c r="M525" s="222"/>
      <c r="N525" s="222"/>
      <c r="O525" s="222"/>
      <c r="P525" s="222"/>
      <c r="Q525" s="222"/>
      <c r="R525" s="222"/>
      <c r="S525" s="222"/>
      <c r="T525" s="222"/>
      <c r="U525" s="222"/>
      <c r="V525" s="222"/>
      <c r="W525" s="222"/>
      <c r="X525" s="222"/>
      <c r="Y525" s="222"/>
      <c r="Z525" s="222"/>
      <c r="AA525" s="222"/>
    </row>
    <row r="526" spans="1:27" ht="12.75" customHeight="1" x14ac:dyDescent="0.2">
      <c r="A526" s="221"/>
      <c r="B526" s="222"/>
      <c r="C526" s="222"/>
      <c r="D526" s="222"/>
      <c r="E526" s="222"/>
      <c r="F526" s="222"/>
      <c r="G526" s="222"/>
      <c r="H526" s="222"/>
      <c r="I526" s="222"/>
      <c r="J526" s="222"/>
      <c r="K526" s="221"/>
      <c r="L526" s="222"/>
      <c r="M526" s="222"/>
      <c r="N526" s="222"/>
      <c r="O526" s="222"/>
      <c r="P526" s="222"/>
      <c r="Q526" s="222"/>
      <c r="R526" s="222"/>
      <c r="S526" s="222"/>
      <c r="T526" s="222"/>
      <c r="U526" s="222"/>
      <c r="V526" s="222"/>
      <c r="W526" s="222"/>
      <c r="X526" s="222"/>
      <c r="Y526" s="222"/>
      <c r="Z526" s="222"/>
      <c r="AA526" s="222"/>
    </row>
    <row r="527" spans="1:27" ht="12.75" customHeight="1" x14ac:dyDescent="0.2">
      <c r="A527" s="221"/>
      <c r="B527" s="222"/>
      <c r="C527" s="222"/>
      <c r="D527" s="222"/>
      <c r="E527" s="222"/>
      <c r="F527" s="222"/>
      <c r="G527" s="222"/>
      <c r="H527" s="222"/>
      <c r="I527" s="222"/>
      <c r="J527" s="222"/>
      <c r="K527" s="221"/>
      <c r="L527" s="222"/>
      <c r="M527" s="222"/>
      <c r="N527" s="222"/>
      <c r="O527" s="222"/>
      <c r="P527" s="222"/>
      <c r="Q527" s="222"/>
      <c r="R527" s="222"/>
      <c r="S527" s="222"/>
      <c r="T527" s="222"/>
      <c r="U527" s="222"/>
      <c r="V527" s="222"/>
      <c r="W527" s="222"/>
      <c r="X527" s="222"/>
      <c r="Y527" s="222"/>
      <c r="Z527" s="222"/>
      <c r="AA527" s="222"/>
    </row>
    <row r="528" spans="1:27" ht="12.75" customHeight="1" x14ac:dyDescent="0.2">
      <c r="A528" s="221"/>
      <c r="B528" s="222"/>
      <c r="C528" s="222"/>
      <c r="D528" s="222"/>
      <c r="E528" s="222"/>
      <c r="F528" s="222"/>
      <c r="G528" s="222"/>
      <c r="H528" s="222"/>
      <c r="I528" s="222"/>
      <c r="J528" s="222"/>
      <c r="K528" s="221"/>
      <c r="L528" s="222"/>
      <c r="M528" s="222"/>
      <c r="N528" s="222"/>
      <c r="O528" s="222"/>
      <c r="P528" s="222"/>
      <c r="Q528" s="222"/>
      <c r="R528" s="222"/>
      <c r="S528" s="222"/>
      <c r="T528" s="222"/>
      <c r="U528" s="222"/>
      <c r="V528" s="222"/>
      <c r="W528" s="222"/>
      <c r="X528" s="222"/>
      <c r="Y528" s="222"/>
      <c r="Z528" s="222"/>
      <c r="AA528" s="222"/>
    </row>
    <row r="529" spans="1:27" ht="12.75" customHeight="1" x14ac:dyDescent="0.2">
      <c r="A529" s="221"/>
      <c r="B529" s="222"/>
      <c r="C529" s="222"/>
      <c r="D529" s="222"/>
      <c r="E529" s="222"/>
      <c r="F529" s="222"/>
      <c r="G529" s="222"/>
      <c r="H529" s="222"/>
      <c r="I529" s="222"/>
      <c r="J529" s="222"/>
      <c r="K529" s="221"/>
      <c r="L529" s="222"/>
      <c r="M529" s="222"/>
      <c r="N529" s="222"/>
      <c r="O529" s="222"/>
      <c r="P529" s="222"/>
      <c r="Q529" s="222"/>
      <c r="R529" s="222"/>
      <c r="S529" s="222"/>
      <c r="T529" s="222"/>
      <c r="U529" s="222"/>
      <c r="V529" s="222"/>
      <c r="W529" s="222"/>
      <c r="X529" s="222"/>
      <c r="Y529" s="222"/>
      <c r="Z529" s="222"/>
      <c r="AA529" s="222"/>
    </row>
    <row r="530" spans="1:27" ht="12.75" customHeight="1" x14ac:dyDescent="0.2">
      <c r="A530" s="221"/>
      <c r="B530" s="222"/>
      <c r="C530" s="222"/>
      <c r="D530" s="222"/>
      <c r="E530" s="222"/>
      <c r="F530" s="222"/>
      <c r="G530" s="222"/>
      <c r="H530" s="222"/>
      <c r="I530" s="222"/>
      <c r="J530" s="222"/>
      <c r="K530" s="221"/>
      <c r="L530" s="222"/>
      <c r="M530" s="222"/>
      <c r="N530" s="222"/>
      <c r="O530" s="222"/>
      <c r="P530" s="222"/>
      <c r="Q530" s="222"/>
      <c r="R530" s="222"/>
      <c r="S530" s="222"/>
      <c r="T530" s="222"/>
      <c r="U530" s="222"/>
      <c r="V530" s="222"/>
      <c r="W530" s="222"/>
      <c r="X530" s="222"/>
      <c r="Y530" s="222"/>
      <c r="Z530" s="222"/>
      <c r="AA530" s="222"/>
    </row>
    <row r="531" spans="1:27" ht="12.75" customHeight="1" x14ac:dyDescent="0.2">
      <c r="A531" s="221"/>
      <c r="B531" s="222"/>
      <c r="C531" s="222"/>
      <c r="D531" s="222"/>
      <c r="E531" s="222"/>
      <c r="F531" s="222"/>
      <c r="G531" s="222"/>
      <c r="H531" s="222"/>
      <c r="I531" s="222"/>
      <c r="J531" s="222"/>
      <c r="K531" s="221"/>
      <c r="L531" s="222"/>
      <c r="M531" s="222"/>
      <c r="N531" s="222"/>
      <c r="O531" s="222"/>
      <c r="P531" s="222"/>
      <c r="Q531" s="222"/>
      <c r="R531" s="222"/>
      <c r="S531" s="222"/>
      <c r="T531" s="222"/>
      <c r="U531" s="222"/>
      <c r="V531" s="222"/>
      <c r="W531" s="222"/>
      <c r="X531" s="222"/>
      <c r="Y531" s="222"/>
      <c r="Z531" s="222"/>
      <c r="AA531" s="222"/>
    </row>
    <row r="532" spans="1:27" ht="12.75" customHeight="1" x14ac:dyDescent="0.2">
      <c r="A532" s="221"/>
      <c r="B532" s="222"/>
      <c r="C532" s="222"/>
      <c r="D532" s="222"/>
      <c r="E532" s="222"/>
      <c r="F532" s="222"/>
      <c r="G532" s="222"/>
      <c r="H532" s="222"/>
      <c r="I532" s="222"/>
      <c r="J532" s="222"/>
      <c r="K532" s="221"/>
      <c r="L532" s="222"/>
      <c r="M532" s="222"/>
      <c r="N532" s="222"/>
      <c r="O532" s="222"/>
      <c r="P532" s="222"/>
      <c r="Q532" s="222"/>
      <c r="R532" s="222"/>
      <c r="S532" s="222"/>
      <c r="T532" s="222"/>
      <c r="U532" s="222"/>
      <c r="V532" s="222"/>
      <c r="W532" s="222"/>
      <c r="X532" s="222"/>
      <c r="Y532" s="222"/>
      <c r="Z532" s="222"/>
      <c r="AA532" s="222"/>
    </row>
    <row r="533" spans="1:27" ht="12.75" customHeight="1" x14ac:dyDescent="0.2">
      <c r="A533" s="221"/>
      <c r="B533" s="222"/>
      <c r="C533" s="222"/>
      <c r="D533" s="222"/>
      <c r="E533" s="222"/>
      <c r="F533" s="222"/>
      <c r="G533" s="222"/>
      <c r="H533" s="222"/>
      <c r="I533" s="222"/>
      <c r="J533" s="222"/>
      <c r="K533" s="221"/>
      <c r="L533" s="222"/>
      <c r="M533" s="222"/>
      <c r="N533" s="222"/>
      <c r="O533" s="222"/>
      <c r="P533" s="222"/>
      <c r="Q533" s="222"/>
      <c r="R533" s="222"/>
      <c r="S533" s="222"/>
      <c r="T533" s="222"/>
      <c r="U533" s="222"/>
      <c r="V533" s="222"/>
      <c r="W533" s="222"/>
      <c r="X533" s="222"/>
      <c r="Y533" s="222"/>
      <c r="Z533" s="222"/>
      <c r="AA533" s="222"/>
    </row>
    <row r="534" spans="1:27" ht="12.75" customHeight="1" x14ac:dyDescent="0.2">
      <c r="A534" s="221"/>
      <c r="B534" s="222"/>
      <c r="C534" s="222"/>
      <c r="D534" s="222"/>
      <c r="E534" s="222"/>
      <c r="F534" s="222"/>
      <c r="G534" s="222"/>
      <c r="H534" s="222"/>
      <c r="I534" s="222"/>
      <c r="J534" s="222"/>
      <c r="K534" s="221"/>
      <c r="L534" s="222"/>
      <c r="M534" s="222"/>
      <c r="N534" s="222"/>
      <c r="O534" s="222"/>
      <c r="P534" s="222"/>
      <c r="Q534" s="222"/>
      <c r="R534" s="222"/>
      <c r="S534" s="222"/>
      <c r="T534" s="222"/>
      <c r="U534" s="222"/>
      <c r="V534" s="222"/>
      <c r="W534" s="222"/>
      <c r="X534" s="222"/>
      <c r="Y534" s="222"/>
      <c r="Z534" s="222"/>
      <c r="AA534" s="222"/>
    </row>
    <row r="535" spans="1:27" ht="12.75" customHeight="1" x14ac:dyDescent="0.2">
      <c r="A535" s="221"/>
      <c r="B535" s="222"/>
      <c r="C535" s="222"/>
      <c r="D535" s="222"/>
      <c r="E535" s="222"/>
      <c r="F535" s="222"/>
      <c r="G535" s="222"/>
      <c r="H535" s="222"/>
      <c r="I535" s="222"/>
      <c r="J535" s="222"/>
      <c r="K535" s="221"/>
      <c r="L535" s="222"/>
      <c r="M535" s="222"/>
      <c r="N535" s="222"/>
      <c r="O535" s="222"/>
      <c r="P535" s="222"/>
      <c r="Q535" s="222"/>
      <c r="R535" s="222"/>
      <c r="S535" s="222"/>
      <c r="T535" s="222"/>
      <c r="U535" s="222"/>
      <c r="V535" s="222"/>
      <c r="W535" s="222"/>
      <c r="X535" s="222"/>
      <c r="Y535" s="222"/>
      <c r="Z535" s="222"/>
      <c r="AA535" s="222"/>
    </row>
    <row r="536" spans="1:27" ht="12.75" customHeight="1" x14ac:dyDescent="0.2">
      <c r="A536" s="221"/>
      <c r="B536" s="222"/>
      <c r="C536" s="222"/>
      <c r="D536" s="222"/>
      <c r="E536" s="222"/>
      <c r="F536" s="222"/>
      <c r="G536" s="222"/>
      <c r="H536" s="222"/>
      <c r="I536" s="222"/>
      <c r="J536" s="222"/>
      <c r="K536" s="221"/>
      <c r="L536" s="222"/>
      <c r="M536" s="222"/>
      <c r="N536" s="222"/>
      <c r="O536" s="222"/>
      <c r="P536" s="222"/>
      <c r="Q536" s="222"/>
      <c r="R536" s="222"/>
      <c r="S536" s="222"/>
      <c r="T536" s="222"/>
      <c r="U536" s="222"/>
      <c r="V536" s="222"/>
      <c r="W536" s="222"/>
      <c r="X536" s="222"/>
      <c r="Y536" s="222"/>
      <c r="Z536" s="222"/>
      <c r="AA536" s="222"/>
    </row>
    <row r="537" spans="1:27" ht="12.75" customHeight="1" x14ac:dyDescent="0.2">
      <c r="A537" s="221"/>
      <c r="B537" s="222"/>
      <c r="C537" s="222"/>
      <c r="D537" s="222"/>
      <c r="E537" s="222"/>
      <c r="F537" s="222"/>
      <c r="G537" s="222"/>
      <c r="H537" s="222"/>
      <c r="I537" s="222"/>
      <c r="J537" s="222"/>
      <c r="K537" s="221"/>
      <c r="L537" s="222"/>
      <c r="M537" s="222"/>
      <c r="N537" s="222"/>
      <c r="O537" s="222"/>
      <c r="P537" s="222"/>
      <c r="Q537" s="222"/>
      <c r="R537" s="222"/>
      <c r="S537" s="222"/>
      <c r="T537" s="222"/>
      <c r="U537" s="222"/>
      <c r="V537" s="222"/>
      <c r="W537" s="222"/>
      <c r="X537" s="222"/>
      <c r="Y537" s="222"/>
      <c r="Z537" s="222"/>
      <c r="AA537" s="222"/>
    </row>
    <row r="538" spans="1:27" ht="12.75" customHeight="1" x14ac:dyDescent="0.2">
      <c r="A538" s="221"/>
      <c r="B538" s="222"/>
      <c r="C538" s="222"/>
      <c r="D538" s="222"/>
      <c r="E538" s="222"/>
      <c r="F538" s="222"/>
      <c r="G538" s="222"/>
      <c r="H538" s="222"/>
      <c r="I538" s="222"/>
      <c r="J538" s="222"/>
      <c r="K538" s="221"/>
      <c r="L538" s="222"/>
      <c r="M538" s="222"/>
      <c r="N538" s="222"/>
      <c r="O538" s="222"/>
      <c r="P538" s="222"/>
      <c r="Q538" s="222"/>
      <c r="R538" s="222"/>
      <c r="S538" s="222"/>
      <c r="T538" s="222"/>
      <c r="U538" s="222"/>
      <c r="V538" s="222"/>
      <c r="W538" s="222"/>
      <c r="X538" s="222"/>
      <c r="Y538" s="222"/>
      <c r="Z538" s="222"/>
      <c r="AA538" s="222"/>
    </row>
    <row r="539" spans="1:27" ht="12.75" customHeight="1" x14ac:dyDescent="0.2">
      <c r="A539" s="221"/>
      <c r="B539" s="222"/>
      <c r="C539" s="222"/>
      <c r="D539" s="222"/>
      <c r="E539" s="222"/>
      <c r="F539" s="222"/>
      <c r="G539" s="222"/>
      <c r="H539" s="222"/>
      <c r="I539" s="222"/>
      <c r="J539" s="222"/>
      <c r="K539" s="221"/>
      <c r="L539" s="222"/>
      <c r="M539" s="222"/>
      <c r="N539" s="222"/>
      <c r="O539" s="222"/>
      <c r="P539" s="222"/>
      <c r="Q539" s="222"/>
      <c r="R539" s="222"/>
      <c r="S539" s="222"/>
      <c r="T539" s="222"/>
      <c r="U539" s="222"/>
      <c r="V539" s="222"/>
      <c r="W539" s="222"/>
      <c r="X539" s="222"/>
      <c r="Y539" s="222"/>
      <c r="Z539" s="222"/>
      <c r="AA539" s="222"/>
    </row>
    <row r="540" spans="1:27" ht="12.75" customHeight="1" x14ac:dyDescent="0.2">
      <c r="A540" s="221"/>
      <c r="B540" s="222"/>
      <c r="C540" s="222"/>
      <c r="D540" s="222"/>
      <c r="E540" s="222"/>
      <c r="F540" s="222"/>
      <c r="G540" s="222"/>
      <c r="H540" s="222"/>
      <c r="I540" s="222"/>
      <c r="J540" s="222"/>
      <c r="K540" s="221"/>
      <c r="L540" s="222"/>
      <c r="M540" s="222"/>
      <c r="N540" s="222"/>
      <c r="O540" s="222"/>
      <c r="P540" s="222"/>
      <c r="Q540" s="222"/>
      <c r="R540" s="222"/>
      <c r="S540" s="222"/>
      <c r="T540" s="222"/>
      <c r="U540" s="222"/>
      <c r="V540" s="222"/>
      <c r="W540" s="222"/>
      <c r="X540" s="222"/>
      <c r="Y540" s="222"/>
      <c r="Z540" s="222"/>
      <c r="AA540" s="222"/>
    </row>
    <row r="541" spans="1:27" ht="12.75" customHeight="1" x14ac:dyDescent="0.2">
      <c r="A541" s="221"/>
      <c r="B541" s="222"/>
      <c r="C541" s="222"/>
      <c r="D541" s="222"/>
      <c r="E541" s="222"/>
      <c r="F541" s="222"/>
      <c r="G541" s="222"/>
      <c r="H541" s="222"/>
      <c r="I541" s="222"/>
      <c r="J541" s="222"/>
      <c r="K541" s="221"/>
      <c r="L541" s="222"/>
      <c r="M541" s="222"/>
      <c r="N541" s="222"/>
      <c r="O541" s="222"/>
      <c r="P541" s="222"/>
      <c r="Q541" s="222"/>
      <c r="R541" s="222"/>
      <c r="S541" s="222"/>
      <c r="T541" s="222"/>
      <c r="U541" s="222"/>
      <c r="V541" s="222"/>
      <c r="W541" s="222"/>
      <c r="X541" s="222"/>
      <c r="Y541" s="222"/>
      <c r="Z541" s="222"/>
      <c r="AA541" s="222"/>
    </row>
    <row r="542" spans="1:27" ht="12.75" customHeight="1" x14ac:dyDescent="0.2">
      <c r="A542" s="221"/>
      <c r="B542" s="222"/>
      <c r="C542" s="222"/>
      <c r="D542" s="222"/>
      <c r="E542" s="222"/>
      <c r="F542" s="222"/>
      <c r="G542" s="222"/>
      <c r="H542" s="222"/>
      <c r="I542" s="222"/>
      <c r="J542" s="222"/>
      <c r="K542" s="221"/>
      <c r="L542" s="222"/>
      <c r="M542" s="222"/>
      <c r="N542" s="222"/>
      <c r="O542" s="222"/>
      <c r="P542" s="222"/>
      <c r="Q542" s="222"/>
      <c r="R542" s="222"/>
      <c r="S542" s="222"/>
      <c r="T542" s="222"/>
      <c r="U542" s="222"/>
      <c r="V542" s="222"/>
      <c r="W542" s="222"/>
      <c r="X542" s="222"/>
      <c r="Y542" s="222"/>
      <c r="Z542" s="222"/>
      <c r="AA542" s="222"/>
    </row>
    <row r="543" spans="1:27" ht="12.75" customHeight="1" x14ac:dyDescent="0.2">
      <c r="A543" s="221"/>
      <c r="B543" s="222"/>
      <c r="C543" s="222"/>
      <c r="D543" s="222"/>
      <c r="E543" s="222"/>
      <c r="F543" s="222"/>
      <c r="G543" s="222"/>
      <c r="H543" s="222"/>
      <c r="I543" s="222"/>
      <c r="J543" s="222"/>
      <c r="K543" s="221"/>
      <c r="L543" s="222"/>
      <c r="M543" s="222"/>
      <c r="N543" s="222"/>
      <c r="O543" s="222"/>
      <c r="P543" s="222"/>
      <c r="Q543" s="222"/>
      <c r="R543" s="222"/>
      <c r="S543" s="222"/>
      <c r="T543" s="222"/>
      <c r="U543" s="222"/>
      <c r="V543" s="222"/>
      <c r="W543" s="222"/>
      <c r="X543" s="222"/>
      <c r="Y543" s="222"/>
      <c r="Z543" s="222"/>
      <c r="AA543" s="222"/>
    </row>
    <row r="544" spans="1:27" ht="12.75" customHeight="1" x14ac:dyDescent="0.2">
      <c r="A544" s="221"/>
      <c r="B544" s="222"/>
      <c r="C544" s="222"/>
      <c r="D544" s="222"/>
      <c r="E544" s="222"/>
      <c r="F544" s="222"/>
      <c r="G544" s="222"/>
      <c r="H544" s="222"/>
      <c r="I544" s="222"/>
      <c r="J544" s="222"/>
      <c r="K544" s="221"/>
      <c r="L544" s="222"/>
      <c r="M544" s="222"/>
      <c r="N544" s="222"/>
      <c r="O544" s="222"/>
      <c r="P544" s="222"/>
      <c r="Q544" s="222"/>
      <c r="R544" s="222"/>
      <c r="S544" s="222"/>
      <c r="T544" s="222"/>
      <c r="U544" s="222"/>
      <c r="V544" s="222"/>
      <c r="W544" s="222"/>
      <c r="X544" s="222"/>
      <c r="Y544" s="222"/>
      <c r="Z544" s="222"/>
      <c r="AA544" s="222"/>
    </row>
    <row r="545" spans="1:27" ht="12.75" customHeight="1" x14ac:dyDescent="0.2">
      <c r="A545" s="221"/>
      <c r="B545" s="222"/>
      <c r="C545" s="222"/>
      <c r="D545" s="222"/>
      <c r="E545" s="222"/>
      <c r="F545" s="222"/>
      <c r="G545" s="222"/>
      <c r="H545" s="222"/>
      <c r="I545" s="222"/>
      <c r="J545" s="222"/>
      <c r="K545" s="221"/>
      <c r="L545" s="222"/>
      <c r="M545" s="222"/>
      <c r="N545" s="222"/>
      <c r="O545" s="222"/>
      <c r="P545" s="222"/>
      <c r="Q545" s="222"/>
      <c r="R545" s="222"/>
      <c r="S545" s="222"/>
      <c r="T545" s="222"/>
      <c r="U545" s="222"/>
      <c r="V545" s="222"/>
      <c r="W545" s="222"/>
      <c r="X545" s="222"/>
      <c r="Y545" s="222"/>
      <c r="Z545" s="222"/>
      <c r="AA545" s="222"/>
    </row>
    <row r="546" spans="1:27" ht="12.75" customHeight="1" x14ac:dyDescent="0.2">
      <c r="A546" s="221"/>
      <c r="B546" s="222"/>
      <c r="C546" s="222"/>
      <c r="D546" s="222"/>
      <c r="E546" s="222"/>
      <c r="F546" s="222"/>
      <c r="G546" s="222"/>
      <c r="H546" s="222"/>
      <c r="I546" s="222"/>
      <c r="J546" s="222"/>
      <c r="K546" s="221"/>
      <c r="L546" s="222"/>
      <c r="M546" s="222"/>
      <c r="N546" s="222"/>
      <c r="O546" s="222"/>
      <c r="P546" s="222"/>
      <c r="Q546" s="222"/>
      <c r="R546" s="222"/>
      <c r="S546" s="222"/>
      <c r="T546" s="222"/>
      <c r="U546" s="222"/>
      <c r="V546" s="222"/>
      <c r="W546" s="222"/>
      <c r="X546" s="222"/>
      <c r="Y546" s="222"/>
      <c r="Z546" s="222"/>
      <c r="AA546" s="222"/>
    </row>
    <row r="547" spans="1:27" ht="12.75" customHeight="1" x14ac:dyDescent="0.2">
      <c r="A547" s="221"/>
      <c r="B547" s="222"/>
      <c r="C547" s="222"/>
      <c r="D547" s="222"/>
      <c r="E547" s="222"/>
      <c r="F547" s="222"/>
      <c r="G547" s="222"/>
      <c r="H547" s="222"/>
      <c r="I547" s="222"/>
      <c r="J547" s="222"/>
      <c r="K547" s="221"/>
      <c r="L547" s="222"/>
      <c r="M547" s="222"/>
      <c r="N547" s="222"/>
      <c r="O547" s="222"/>
      <c r="P547" s="222"/>
      <c r="Q547" s="222"/>
      <c r="R547" s="222"/>
      <c r="S547" s="222"/>
      <c r="T547" s="222"/>
      <c r="U547" s="222"/>
      <c r="V547" s="222"/>
      <c r="W547" s="222"/>
      <c r="X547" s="222"/>
      <c r="Y547" s="222"/>
      <c r="Z547" s="222"/>
      <c r="AA547" s="222"/>
    </row>
    <row r="548" spans="1:27" ht="12.75" customHeight="1" x14ac:dyDescent="0.2">
      <c r="A548" s="221"/>
      <c r="B548" s="222"/>
      <c r="C548" s="222"/>
      <c r="D548" s="222"/>
      <c r="E548" s="222"/>
      <c r="F548" s="222"/>
      <c r="G548" s="222"/>
      <c r="H548" s="222"/>
      <c r="I548" s="222"/>
      <c r="J548" s="222"/>
      <c r="K548" s="221"/>
      <c r="L548" s="222"/>
      <c r="M548" s="222"/>
      <c r="N548" s="222"/>
      <c r="O548" s="222"/>
      <c r="P548" s="222"/>
      <c r="Q548" s="222"/>
      <c r="R548" s="222"/>
      <c r="S548" s="222"/>
      <c r="T548" s="222"/>
      <c r="U548" s="222"/>
      <c r="V548" s="222"/>
      <c r="W548" s="222"/>
      <c r="X548" s="222"/>
      <c r="Y548" s="222"/>
      <c r="Z548" s="222"/>
      <c r="AA548" s="222"/>
    </row>
    <row r="549" spans="1:27" ht="12.75" customHeight="1" x14ac:dyDescent="0.2">
      <c r="A549" s="221"/>
      <c r="B549" s="222"/>
      <c r="C549" s="222"/>
      <c r="D549" s="222"/>
      <c r="E549" s="222"/>
      <c r="F549" s="222"/>
      <c r="G549" s="222"/>
      <c r="H549" s="222"/>
      <c r="I549" s="222"/>
      <c r="J549" s="222"/>
      <c r="K549" s="221"/>
      <c r="L549" s="222"/>
      <c r="M549" s="222"/>
      <c r="N549" s="222"/>
      <c r="O549" s="222"/>
      <c r="P549" s="222"/>
      <c r="Q549" s="222"/>
      <c r="R549" s="222"/>
      <c r="S549" s="222"/>
      <c r="T549" s="222"/>
      <c r="U549" s="222"/>
      <c r="V549" s="222"/>
      <c r="W549" s="222"/>
      <c r="X549" s="222"/>
      <c r="Y549" s="222"/>
      <c r="Z549" s="222"/>
      <c r="AA549" s="222"/>
    </row>
    <row r="550" spans="1:27" ht="12.75" customHeight="1" x14ac:dyDescent="0.2">
      <c r="A550" s="221"/>
      <c r="B550" s="222"/>
      <c r="C550" s="222"/>
      <c r="D550" s="222"/>
      <c r="E550" s="222"/>
      <c r="F550" s="222"/>
      <c r="G550" s="222"/>
      <c r="H550" s="222"/>
      <c r="I550" s="222"/>
      <c r="J550" s="222"/>
      <c r="K550" s="221"/>
      <c r="L550" s="222"/>
      <c r="M550" s="222"/>
      <c r="N550" s="222"/>
      <c r="O550" s="222"/>
      <c r="P550" s="222"/>
      <c r="Q550" s="222"/>
      <c r="R550" s="222"/>
      <c r="S550" s="222"/>
      <c r="T550" s="222"/>
      <c r="U550" s="222"/>
      <c r="V550" s="222"/>
      <c r="W550" s="222"/>
      <c r="X550" s="222"/>
      <c r="Y550" s="222"/>
      <c r="Z550" s="222"/>
      <c r="AA550" s="222"/>
    </row>
    <row r="551" spans="1:27" ht="12.75" customHeight="1" x14ac:dyDescent="0.2">
      <c r="A551" s="221"/>
      <c r="B551" s="222"/>
      <c r="C551" s="222"/>
      <c r="D551" s="222"/>
      <c r="E551" s="222"/>
      <c r="F551" s="222"/>
      <c r="G551" s="222"/>
      <c r="H551" s="222"/>
      <c r="I551" s="222"/>
      <c r="J551" s="222"/>
      <c r="K551" s="221"/>
      <c r="L551" s="222"/>
      <c r="M551" s="222"/>
      <c r="N551" s="222"/>
      <c r="O551" s="222"/>
      <c r="P551" s="222"/>
      <c r="Q551" s="222"/>
      <c r="R551" s="222"/>
      <c r="S551" s="222"/>
      <c r="T551" s="222"/>
      <c r="U551" s="222"/>
      <c r="V551" s="222"/>
      <c r="W551" s="222"/>
      <c r="X551" s="222"/>
      <c r="Y551" s="222"/>
      <c r="Z551" s="222"/>
      <c r="AA551" s="222"/>
    </row>
    <row r="552" spans="1:27" ht="12.75" customHeight="1" x14ac:dyDescent="0.2">
      <c r="A552" s="221"/>
      <c r="B552" s="222"/>
      <c r="C552" s="222"/>
      <c r="D552" s="222"/>
      <c r="E552" s="222"/>
      <c r="F552" s="222"/>
      <c r="G552" s="222"/>
      <c r="H552" s="222"/>
      <c r="I552" s="222"/>
      <c r="J552" s="222"/>
      <c r="K552" s="221"/>
      <c r="L552" s="222"/>
      <c r="M552" s="222"/>
      <c r="N552" s="222"/>
      <c r="O552" s="222"/>
      <c r="P552" s="222"/>
      <c r="Q552" s="222"/>
      <c r="R552" s="222"/>
      <c r="S552" s="222"/>
      <c r="T552" s="222"/>
      <c r="U552" s="222"/>
      <c r="V552" s="222"/>
      <c r="W552" s="222"/>
      <c r="X552" s="222"/>
      <c r="Y552" s="222"/>
      <c r="Z552" s="222"/>
      <c r="AA552" s="222"/>
    </row>
    <row r="553" spans="1:27" ht="12.75" customHeight="1" x14ac:dyDescent="0.2">
      <c r="A553" s="221"/>
      <c r="B553" s="222"/>
      <c r="C553" s="222"/>
      <c r="D553" s="222"/>
      <c r="E553" s="222"/>
      <c r="F553" s="222"/>
      <c r="G553" s="222"/>
      <c r="H553" s="222"/>
      <c r="I553" s="222"/>
      <c r="J553" s="222"/>
      <c r="K553" s="221"/>
      <c r="L553" s="222"/>
      <c r="M553" s="222"/>
      <c r="N553" s="222"/>
      <c r="O553" s="222"/>
      <c r="P553" s="222"/>
      <c r="Q553" s="222"/>
      <c r="R553" s="222"/>
      <c r="S553" s="222"/>
      <c r="T553" s="222"/>
      <c r="U553" s="222"/>
      <c r="V553" s="222"/>
      <c r="W553" s="222"/>
      <c r="X553" s="222"/>
      <c r="Y553" s="222"/>
      <c r="Z553" s="222"/>
      <c r="AA553" s="222"/>
    </row>
    <row r="554" spans="1:27" ht="12.75" customHeight="1" x14ac:dyDescent="0.2">
      <c r="A554" s="221"/>
      <c r="B554" s="222"/>
      <c r="C554" s="222"/>
      <c r="D554" s="222"/>
      <c r="E554" s="222"/>
      <c r="F554" s="222"/>
      <c r="G554" s="222"/>
      <c r="H554" s="222"/>
      <c r="I554" s="222"/>
      <c r="J554" s="222"/>
      <c r="K554" s="221"/>
      <c r="L554" s="222"/>
      <c r="M554" s="222"/>
      <c r="N554" s="222"/>
      <c r="O554" s="222"/>
      <c r="P554" s="222"/>
      <c r="Q554" s="222"/>
      <c r="R554" s="222"/>
      <c r="S554" s="222"/>
      <c r="T554" s="222"/>
      <c r="U554" s="222"/>
      <c r="V554" s="222"/>
      <c r="W554" s="222"/>
      <c r="X554" s="222"/>
      <c r="Y554" s="222"/>
      <c r="Z554" s="222"/>
      <c r="AA554" s="222"/>
    </row>
    <row r="555" spans="1:27" ht="12.75" customHeight="1" x14ac:dyDescent="0.2">
      <c r="A555" s="221"/>
      <c r="B555" s="222"/>
      <c r="C555" s="222"/>
      <c r="D555" s="222"/>
      <c r="E555" s="222"/>
      <c r="F555" s="222"/>
      <c r="G555" s="222"/>
      <c r="H555" s="222"/>
      <c r="I555" s="222"/>
      <c r="J555" s="222"/>
      <c r="K555" s="221"/>
      <c r="L555" s="222"/>
      <c r="M555" s="222"/>
      <c r="N555" s="222"/>
      <c r="O555" s="222"/>
      <c r="P555" s="222"/>
      <c r="Q555" s="222"/>
      <c r="R555" s="222"/>
      <c r="S555" s="222"/>
      <c r="T555" s="222"/>
      <c r="U555" s="222"/>
      <c r="V555" s="222"/>
      <c r="W555" s="222"/>
      <c r="X555" s="222"/>
      <c r="Y555" s="222"/>
      <c r="Z555" s="222"/>
      <c r="AA555" s="222"/>
    </row>
    <row r="556" spans="1:27" ht="12.75" customHeight="1" x14ac:dyDescent="0.2">
      <c r="A556" s="221"/>
      <c r="B556" s="222"/>
      <c r="C556" s="222"/>
      <c r="D556" s="222"/>
      <c r="E556" s="222"/>
      <c r="F556" s="222"/>
      <c r="G556" s="222"/>
      <c r="H556" s="222"/>
      <c r="I556" s="222"/>
      <c r="J556" s="222"/>
      <c r="K556" s="221"/>
      <c r="L556" s="222"/>
      <c r="M556" s="222"/>
      <c r="N556" s="222"/>
      <c r="O556" s="222"/>
      <c r="P556" s="222"/>
      <c r="Q556" s="222"/>
      <c r="R556" s="222"/>
      <c r="S556" s="222"/>
      <c r="T556" s="222"/>
      <c r="U556" s="222"/>
      <c r="V556" s="222"/>
      <c r="W556" s="222"/>
      <c r="X556" s="222"/>
      <c r="Y556" s="222"/>
      <c r="Z556" s="222"/>
      <c r="AA556" s="222"/>
    </row>
    <row r="557" spans="1:27" ht="12.75" customHeight="1" x14ac:dyDescent="0.2">
      <c r="A557" s="221"/>
      <c r="B557" s="222"/>
      <c r="C557" s="222"/>
      <c r="D557" s="222"/>
      <c r="E557" s="222"/>
      <c r="F557" s="222"/>
      <c r="G557" s="222"/>
      <c r="H557" s="222"/>
      <c r="I557" s="222"/>
      <c r="J557" s="222"/>
      <c r="K557" s="221"/>
      <c r="L557" s="222"/>
      <c r="M557" s="222"/>
      <c r="N557" s="222"/>
      <c r="O557" s="222"/>
      <c r="P557" s="222"/>
      <c r="Q557" s="222"/>
      <c r="R557" s="222"/>
      <c r="S557" s="222"/>
      <c r="T557" s="222"/>
      <c r="U557" s="222"/>
      <c r="V557" s="222"/>
      <c r="W557" s="222"/>
      <c r="X557" s="222"/>
      <c r="Y557" s="222"/>
      <c r="Z557" s="222"/>
      <c r="AA557" s="222"/>
    </row>
    <row r="558" spans="1:27" ht="12.75" customHeight="1" x14ac:dyDescent="0.2">
      <c r="A558" s="221"/>
      <c r="B558" s="222"/>
      <c r="C558" s="222"/>
      <c r="D558" s="222"/>
      <c r="E558" s="222"/>
      <c r="F558" s="222"/>
      <c r="G558" s="222"/>
      <c r="H558" s="222"/>
      <c r="I558" s="222"/>
      <c r="J558" s="222"/>
      <c r="K558" s="221"/>
      <c r="L558" s="222"/>
      <c r="M558" s="222"/>
      <c r="N558" s="222"/>
      <c r="O558" s="222"/>
      <c r="P558" s="222"/>
      <c r="Q558" s="222"/>
      <c r="R558" s="222"/>
      <c r="S558" s="222"/>
      <c r="T558" s="222"/>
      <c r="U558" s="222"/>
      <c r="V558" s="222"/>
      <c r="W558" s="222"/>
      <c r="X558" s="222"/>
      <c r="Y558" s="222"/>
      <c r="Z558" s="222"/>
      <c r="AA558" s="222"/>
    </row>
    <row r="559" spans="1:27" ht="12.75" customHeight="1" x14ac:dyDescent="0.2">
      <c r="A559" s="221"/>
      <c r="B559" s="222"/>
      <c r="C559" s="222"/>
      <c r="D559" s="222"/>
      <c r="E559" s="222"/>
      <c r="F559" s="222"/>
      <c r="G559" s="222"/>
      <c r="H559" s="222"/>
      <c r="I559" s="222"/>
      <c r="J559" s="222"/>
      <c r="K559" s="221"/>
      <c r="L559" s="222"/>
      <c r="M559" s="222"/>
      <c r="N559" s="222"/>
      <c r="O559" s="222"/>
      <c r="P559" s="222"/>
      <c r="Q559" s="222"/>
      <c r="R559" s="222"/>
      <c r="S559" s="222"/>
      <c r="T559" s="222"/>
      <c r="U559" s="222"/>
      <c r="V559" s="222"/>
      <c r="W559" s="222"/>
      <c r="X559" s="222"/>
      <c r="Y559" s="222"/>
      <c r="Z559" s="222"/>
      <c r="AA559" s="222"/>
    </row>
    <row r="560" spans="1:27" ht="12.75" customHeight="1" x14ac:dyDescent="0.2">
      <c r="A560" s="221"/>
      <c r="B560" s="222"/>
      <c r="C560" s="222"/>
      <c r="D560" s="222"/>
      <c r="E560" s="222"/>
      <c r="F560" s="222"/>
      <c r="G560" s="222"/>
      <c r="H560" s="222"/>
      <c r="I560" s="222"/>
      <c r="J560" s="222"/>
      <c r="K560" s="221"/>
      <c r="L560" s="222"/>
      <c r="M560" s="222"/>
      <c r="N560" s="222"/>
      <c r="O560" s="222"/>
      <c r="P560" s="222"/>
      <c r="Q560" s="222"/>
      <c r="R560" s="222"/>
      <c r="S560" s="222"/>
      <c r="T560" s="222"/>
      <c r="U560" s="222"/>
      <c r="V560" s="222"/>
      <c r="W560" s="222"/>
      <c r="X560" s="222"/>
      <c r="Y560" s="222"/>
      <c r="Z560" s="222"/>
      <c r="AA560" s="222"/>
    </row>
    <row r="561" spans="1:27" ht="12.75" customHeight="1" x14ac:dyDescent="0.2">
      <c r="A561" s="221"/>
      <c r="B561" s="222"/>
      <c r="C561" s="222"/>
      <c r="D561" s="222"/>
      <c r="E561" s="222"/>
      <c r="F561" s="222"/>
      <c r="G561" s="222"/>
      <c r="H561" s="222"/>
      <c r="I561" s="222"/>
      <c r="J561" s="222"/>
      <c r="K561" s="221"/>
      <c r="L561" s="222"/>
      <c r="M561" s="222"/>
      <c r="N561" s="222"/>
      <c r="O561" s="222"/>
      <c r="P561" s="222"/>
      <c r="Q561" s="222"/>
      <c r="R561" s="222"/>
      <c r="S561" s="222"/>
      <c r="T561" s="222"/>
      <c r="U561" s="222"/>
      <c r="V561" s="222"/>
      <c r="W561" s="222"/>
      <c r="X561" s="222"/>
      <c r="Y561" s="222"/>
      <c r="Z561" s="222"/>
      <c r="AA561" s="222"/>
    </row>
    <row r="562" spans="1:27" ht="12.75" customHeight="1" x14ac:dyDescent="0.2">
      <c r="A562" s="221"/>
      <c r="B562" s="222"/>
      <c r="C562" s="222"/>
      <c r="D562" s="222"/>
      <c r="E562" s="222"/>
      <c r="F562" s="222"/>
      <c r="G562" s="222"/>
      <c r="H562" s="222"/>
      <c r="I562" s="222"/>
      <c r="J562" s="222"/>
      <c r="K562" s="221"/>
      <c r="L562" s="222"/>
      <c r="M562" s="222"/>
      <c r="N562" s="222"/>
      <c r="O562" s="222"/>
      <c r="P562" s="222"/>
      <c r="Q562" s="222"/>
      <c r="R562" s="222"/>
      <c r="S562" s="222"/>
      <c r="T562" s="222"/>
      <c r="U562" s="222"/>
      <c r="V562" s="222"/>
      <c r="W562" s="222"/>
      <c r="X562" s="222"/>
      <c r="Y562" s="222"/>
      <c r="Z562" s="222"/>
      <c r="AA562" s="222"/>
    </row>
    <row r="563" spans="1:27" ht="12.75" customHeight="1" x14ac:dyDescent="0.2">
      <c r="A563" s="221"/>
      <c r="B563" s="222"/>
      <c r="C563" s="222"/>
      <c r="D563" s="222"/>
      <c r="E563" s="222"/>
      <c r="F563" s="222"/>
      <c r="G563" s="222"/>
      <c r="H563" s="222"/>
      <c r="I563" s="222"/>
      <c r="J563" s="222"/>
      <c r="K563" s="221"/>
      <c r="L563" s="222"/>
      <c r="M563" s="222"/>
      <c r="N563" s="222"/>
      <c r="O563" s="222"/>
      <c r="P563" s="222"/>
      <c r="Q563" s="222"/>
      <c r="R563" s="222"/>
      <c r="S563" s="222"/>
      <c r="T563" s="222"/>
      <c r="U563" s="222"/>
      <c r="V563" s="222"/>
      <c r="W563" s="222"/>
      <c r="X563" s="222"/>
      <c r="Y563" s="222"/>
      <c r="Z563" s="222"/>
      <c r="AA563" s="222"/>
    </row>
    <row r="564" spans="1:27" ht="12.75" customHeight="1" x14ac:dyDescent="0.2">
      <c r="A564" s="221"/>
      <c r="B564" s="222"/>
      <c r="C564" s="222"/>
      <c r="D564" s="222"/>
      <c r="E564" s="222"/>
      <c r="F564" s="222"/>
      <c r="G564" s="222"/>
      <c r="H564" s="222"/>
      <c r="I564" s="222"/>
      <c r="J564" s="222"/>
      <c r="K564" s="221"/>
      <c r="L564" s="222"/>
      <c r="M564" s="222"/>
      <c r="N564" s="222"/>
      <c r="O564" s="222"/>
      <c r="P564" s="222"/>
      <c r="Q564" s="222"/>
      <c r="R564" s="222"/>
      <c r="S564" s="222"/>
      <c r="T564" s="222"/>
      <c r="U564" s="222"/>
      <c r="V564" s="222"/>
      <c r="W564" s="222"/>
      <c r="X564" s="222"/>
      <c r="Y564" s="222"/>
      <c r="Z564" s="222"/>
      <c r="AA564" s="222"/>
    </row>
    <row r="565" spans="1:27" ht="12.75" customHeight="1" x14ac:dyDescent="0.2">
      <c r="A565" s="221"/>
      <c r="B565" s="222"/>
      <c r="C565" s="222"/>
      <c r="D565" s="222"/>
      <c r="E565" s="222"/>
      <c r="F565" s="222"/>
      <c r="G565" s="222"/>
      <c r="H565" s="222"/>
      <c r="I565" s="222"/>
      <c r="J565" s="222"/>
      <c r="K565" s="221"/>
      <c r="L565" s="222"/>
      <c r="M565" s="222"/>
      <c r="N565" s="222"/>
      <c r="O565" s="222"/>
      <c r="P565" s="222"/>
      <c r="Q565" s="222"/>
      <c r="R565" s="222"/>
      <c r="S565" s="222"/>
      <c r="T565" s="222"/>
      <c r="U565" s="222"/>
      <c r="V565" s="222"/>
      <c r="W565" s="222"/>
      <c r="X565" s="222"/>
      <c r="Y565" s="222"/>
      <c r="Z565" s="222"/>
      <c r="AA565" s="222"/>
    </row>
    <row r="566" spans="1:27" ht="12.75" customHeight="1" x14ac:dyDescent="0.2">
      <c r="A566" s="221"/>
      <c r="B566" s="222"/>
      <c r="C566" s="222"/>
      <c r="D566" s="222"/>
      <c r="E566" s="222"/>
      <c r="F566" s="222"/>
      <c r="G566" s="222"/>
      <c r="H566" s="222"/>
      <c r="I566" s="222"/>
      <c r="J566" s="222"/>
      <c r="K566" s="221"/>
      <c r="L566" s="222"/>
      <c r="M566" s="222"/>
      <c r="N566" s="222"/>
      <c r="O566" s="222"/>
      <c r="P566" s="222"/>
      <c r="Q566" s="222"/>
      <c r="R566" s="222"/>
      <c r="S566" s="222"/>
      <c r="T566" s="222"/>
      <c r="U566" s="222"/>
      <c r="V566" s="222"/>
      <c r="W566" s="222"/>
      <c r="X566" s="222"/>
      <c r="Y566" s="222"/>
      <c r="Z566" s="222"/>
      <c r="AA566" s="222"/>
    </row>
    <row r="567" spans="1:27" ht="12.75" customHeight="1" x14ac:dyDescent="0.2">
      <c r="A567" s="221"/>
      <c r="B567" s="222"/>
      <c r="C567" s="222"/>
      <c r="D567" s="222"/>
      <c r="E567" s="222"/>
      <c r="F567" s="222"/>
      <c r="G567" s="222"/>
      <c r="H567" s="222"/>
      <c r="I567" s="222"/>
      <c r="J567" s="222"/>
      <c r="K567" s="221"/>
      <c r="L567" s="222"/>
      <c r="M567" s="222"/>
      <c r="N567" s="222"/>
      <c r="O567" s="222"/>
      <c r="P567" s="222"/>
      <c r="Q567" s="222"/>
      <c r="R567" s="222"/>
      <c r="S567" s="222"/>
      <c r="T567" s="222"/>
      <c r="U567" s="222"/>
      <c r="V567" s="222"/>
      <c r="W567" s="222"/>
      <c r="X567" s="222"/>
      <c r="Y567" s="222"/>
      <c r="Z567" s="222"/>
      <c r="AA567" s="222"/>
    </row>
    <row r="568" spans="1:27" ht="12.75" customHeight="1" x14ac:dyDescent="0.2">
      <c r="A568" s="221"/>
      <c r="B568" s="222"/>
      <c r="C568" s="222"/>
      <c r="D568" s="222"/>
      <c r="E568" s="222"/>
      <c r="F568" s="222"/>
      <c r="G568" s="222"/>
      <c r="H568" s="222"/>
      <c r="I568" s="222"/>
      <c r="J568" s="222"/>
      <c r="K568" s="221"/>
      <c r="L568" s="222"/>
      <c r="M568" s="222"/>
      <c r="N568" s="222"/>
      <c r="O568" s="222"/>
      <c r="P568" s="222"/>
      <c r="Q568" s="222"/>
      <c r="R568" s="222"/>
      <c r="S568" s="222"/>
      <c r="T568" s="222"/>
      <c r="U568" s="222"/>
      <c r="V568" s="222"/>
      <c r="W568" s="222"/>
      <c r="X568" s="222"/>
      <c r="Y568" s="222"/>
      <c r="Z568" s="222"/>
      <c r="AA568" s="222"/>
    </row>
    <row r="569" spans="1:27" ht="12.75" customHeight="1" x14ac:dyDescent="0.2">
      <c r="A569" s="221"/>
      <c r="B569" s="222"/>
      <c r="C569" s="222"/>
      <c r="D569" s="222"/>
      <c r="E569" s="222"/>
      <c r="F569" s="222"/>
      <c r="G569" s="222"/>
      <c r="H569" s="222"/>
      <c r="I569" s="222"/>
      <c r="J569" s="222"/>
      <c r="K569" s="221"/>
      <c r="L569" s="222"/>
      <c r="M569" s="222"/>
      <c r="N569" s="222"/>
      <c r="O569" s="222"/>
      <c r="P569" s="222"/>
      <c r="Q569" s="222"/>
      <c r="R569" s="222"/>
      <c r="S569" s="222"/>
      <c r="T569" s="222"/>
      <c r="U569" s="222"/>
      <c r="V569" s="222"/>
      <c r="W569" s="222"/>
      <c r="X569" s="222"/>
      <c r="Y569" s="222"/>
      <c r="Z569" s="222"/>
      <c r="AA569" s="222"/>
    </row>
    <row r="570" spans="1:27" ht="12.75" customHeight="1" x14ac:dyDescent="0.2">
      <c r="A570" s="221"/>
      <c r="B570" s="222"/>
      <c r="C570" s="222"/>
      <c r="D570" s="222"/>
      <c r="E570" s="222"/>
      <c r="F570" s="222"/>
      <c r="G570" s="222"/>
      <c r="H570" s="222"/>
      <c r="I570" s="222"/>
      <c r="J570" s="222"/>
      <c r="K570" s="221"/>
      <c r="L570" s="222"/>
      <c r="M570" s="222"/>
      <c r="N570" s="222"/>
      <c r="O570" s="222"/>
      <c r="P570" s="222"/>
      <c r="Q570" s="222"/>
      <c r="R570" s="222"/>
      <c r="S570" s="222"/>
      <c r="T570" s="222"/>
      <c r="U570" s="222"/>
      <c r="V570" s="222"/>
      <c r="W570" s="222"/>
      <c r="X570" s="222"/>
      <c r="Y570" s="222"/>
      <c r="Z570" s="222"/>
      <c r="AA570" s="222"/>
    </row>
    <row r="571" spans="1:27" ht="12.75" customHeight="1" x14ac:dyDescent="0.2">
      <c r="A571" s="221"/>
      <c r="B571" s="222"/>
      <c r="C571" s="222"/>
      <c r="D571" s="222"/>
      <c r="E571" s="222"/>
      <c r="F571" s="222"/>
      <c r="G571" s="222"/>
      <c r="H571" s="222"/>
      <c r="I571" s="222"/>
      <c r="J571" s="222"/>
      <c r="K571" s="221"/>
      <c r="L571" s="222"/>
      <c r="M571" s="222"/>
      <c r="N571" s="222"/>
      <c r="O571" s="222"/>
      <c r="P571" s="222"/>
      <c r="Q571" s="222"/>
      <c r="R571" s="222"/>
      <c r="S571" s="222"/>
      <c r="T571" s="222"/>
      <c r="U571" s="222"/>
      <c r="V571" s="222"/>
      <c r="W571" s="222"/>
      <c r="X571" s="222"/>
      <c r="Y571" s="222"/>
      <c r="Z571" s="222"/>
      <c r="AA571" s="222"/>
    </row>
    <row r="572" spans="1:27" ht="12.75" customHeight="1" x14ac:dyDescent="0.2">
      <c r="A572" s="221"/>
      <c r="B572" s="222"/>
      <c r="C572" s="222"/>
      <c r="D572" s="222"/>
      <c r="E572" s="222"/>
      <c r="F572" s="222"/>
      <c r="G572" s="222"/>
      <c r="H572" s="222"/>
      <c r="I572" s="222"/>
      <c r="J572" s="222"/>
      <c r="K572" s="221"/>
      <c r="L572" s="222"/>
      <c r="M572" s="222"/>
      <c r="N572" s="222"/>
      <c r="O572" s="222"/>
      <c r="P572" s="222"/>
      <c r="Q572" s="222"/>
      <c r="R572" s="222"/>
      <c r="S572" s="222"/>
      <c r="T572" s="222"/>
      <c r="U572" s="222"/>
      <c r="V572" s="222"/>
      <c r="W572" s="222"/>
      <c r="X572" s="222"/>
      <c r="Y572" s="222"/>
      <c r="Z572" s="222"/>
      <c r="AA572" s="222"/>
    </row>
    <row r="573" spans="1:27" ht="12.75" customHeight="1" x14ac:dyDescent="0.2">
      <c r="A573" s="221"/>
      <c r="B573" s="222"/>
      <c r="C573" s="222"/>
      <c r="D573" s="222"/>
      <c r="E573" s="222"/>
      <c r="F573" s="222"/>
      <c r="G573" s="222"/>
      <c r="H573" s="222"/>
      <c r="I573" s="222"/>
      <c r="J573" s="222"/>
      <c r="K573" s="221"/>
      <c r="L573" s="222"/>
      <c r="M573" s="222"/>
      <c r="N573" s="222"/>
      <c r="O573" s="222"/>
      <c r="P573" s="222"/>
      <c r="Q573" s="222"/>
      <c r="R573" s="222"/>
      <c r="S573" s="222"/>
      <c r="T573" s="222"/>
      <c r="U573" s="222"/>
      <c r="V573" s="222"/>
      <c r="W573" s="222"/>
      <c r="X573" s="222"/>
      <c r="Y573" s="222"/>
      <c r="Z573" s="222"/>
      <c r="AA573" s="222"/>
    </row>
    <row r="574" spans="1:27" ht="12.75" customHeight="1" x14ac:dyDescent="0.2">
      <c r="A574" s="221"/>
      <c r="B574" s="222"/>
      <c r="C574" s="222"/>
      <c r="D574" s="222"/>
      <c r="E574" s="222"/>
      <c r="F574" s="222"/>
      <c r="G574" s="222"/>
      <c r="H574" s="222"/>
      <c r="I574" s="222"/>
      <c r="J574" s="222"/>
      <c r="K574" s="221"/>
      <c r="L574" s="222"/>
      <c r="M574" s="222"/>
      <c r="N574" s="222"/>
      <c r="O574" s="222"/>
      <c r="P574" s="222"/>
      <c r="Q574" s="222"/>
      <c r="R574" s="222"/>
      <c r="S574" s="222"/>
      <c r="T574" s="222"/>
      <c r="U574" s="222"/>
      <c r="V574" s="222"/>
      <c r="W574" s="222"/>
      <c r="X574" s="222"/>
      <c r="Y574" s="222"/>
      <c r="Z574" s="222"/>
      <c r="AA574" s="222"/>
    </row>
    <row r="575" spans="1:27" ht="12.75" customHeight="1" x14ac:dyDescent="0.2">
      <c r="A575" s="221"/>
      <c r="B575" s="222"/>
      <c r="C575" s="222"/>
      <c r="D575" s="222"/>
      <c r="E575" s="222"/>
      <c r="F575" s="222"/>
      <c r="G575" s="222"/>
      <c r="H575" s="222"/>
      <c r="I575" s="222"/>
      <c r="J575" s="222"/>
      <c r="K575" s="221"/>
      <c r="L575" s="222"/>
      <c r="M575" s="222"/>
      <c r="N575" s="222"/>
      <c r="O575" s="222"/>
      <c r="P575" s="222"/>
      <c r="Q575" s="222"/>
      <c r="R575" s="222"/>
      <c r="S575" s="222"/>
      <c r="T575" s="222"/>
      <c r="U575" s="222"/>
      <c r="V575" s="222"/>
      <c r="W575" s="222"/>
      <c r="X575" s="222"/>
      <c r="Y575" s="222"/>
      <c r="Z575" s="222"/>
      <c r="AA575" s="222"/>
    </row>
    <row r="576" spans="1:27" ht="12.75" customHeight="1" x14ac:dyDescent="0.2">
      <c r="A576" s="221"/>
      <c r="B576" s="222"/>
      <c r="C576" s="222"/>
      <c r="D576" s="222"/>
      <c r="E576" s="222"/>
      <c r="F576" s="222"/>
      <c r="G576" s="222"/>
      <c r="H576" s="222"/>
      <c r="I576" s="222"/>
      <c r="J576" s="222"/>
      <c r="K576" s="221"/>
      <c r="L576" s="222"/>
      <c r="M576" s="222"/>
      <c r="N576" s="222"/>
      <c r="O576" s="222"/>
      <c r="P576" s="222"/>
      <c r="Q576" s="222"/>
      <c r="R576" s="222"/>
      <c r="S576" s="222"/>
      <c r="T576" s="222"/>
      <c r="U576" s="222"/>
      <c r="V576" s="222"/>
      <c r="W576" s="222"/>
      <c r="X576" s="222"/>
      <c r="Y576" s="222"/>
      <c r="Z576" s="222"/>
      <c r="AA576" s="222"/>
    </row>
    <row r="577" spans="1:27" ht="12.75" customHeight="1" x14ac:dyDescent="0.2">
      <c r="A577" s="221"/>
      <c r="B577" s="222"/>
      <c r="C577" s="222"/>
      <c r="D577" s="222"/>
      <c r="E577" s="222"/>
      <c r="F577" s="222"/>
      <c r="G577" s="222"/>
      <c r="H577" s="222"/>
      <c r="I577" s="222"/>
      <c r="J577" s="222"/>
      <c r="K577" s="221"/>
      <c r="L577" s="222"/>
      <c r="M577" s="222"/>
      <c r="N577" s="222"/>
      <c r="O577" s="222"/>
      <c r="P577" s="222"/>
      <c r="Q577" s="222"/>
      <c r="R577" s="222"/>
      <c r="S577" s="222"/>
      <c r="T577" s="222"/>
      <c r="U577" s="222"/>
      <c r="V577" s="222"/>
      <c r="W577" s="222"/>
      <c r="X577" s="222"/>
      <c r="Y577" s="222"/>
      <c r="Z577" s="222"/>
      <c r="AA577" s="222"/>
    </row>
    <row r="578" spans="1:27" ht="12.75" customHeight="1" x14ac:dyDescent="0.2">
      <c r="A578" s="221"/>
      <c r="B578" s="222"/>
      <c r="C578" s="222"/>
      <c r="D578" s="222"/>
      <c r="E578" s="222"/>
      <c r="F578" s="222"/>
      <c r="G578" s="222"/>
      <c r="H578" s="222"/>
      <c r="I578" s="222"/>
      <c r="J578" s="222"/>
      <c r="K578" s="221"/>
      <c r="L578" s="222"/>
      <c r="M578" s="222"/>
      <c r="N578" s="222"/>
      <c r="O578" s="222"/>
      <c r="P578" s="222"/>
      <c r="Q578" s="222"/>
      <c r="R578" s="222"/>
      <c r="S578" s="222"/>
      <c r="T578" s="222"/>
      <c r="U578" s="222"/>
      <c r="V578" s="222"/>
      <c r="W578" s="222"/>
      <c r="X578" s="222"/>
      <c r="Y578" s="222"/>
      <c r="Z578" s="222"/>
      <c r="AA578" s="222"/>
    </row>
    <row r="579" spans="1:27" ht="12.75" customHeight="1" x14ac:dyDescent="0.2">
      <c r="A579" s="221"/>
      <c r="B579" s="222"/>
      <c r="C579" s="222"/>
      <c r="D579" s="222"/>
      <c r="E579" s="222"/>
      <c r="F579" s="222"/>
      <c r="G579" s="222"/>
      <c r="H579" s="222"/>
      <c r="I579" s="222"/>
      <c r="J579" s="222"/>
      <c r="K579" s="221"/>
      <c r="L579" s="222"/>
      <c r="M579" s="222"/>
      <c r="N579" s="222"/>
      <c r="O579" s="222"/>
      <c r="P579" s="222"/>
      <c r="Q579" s="222"/>
      <c r="R579" s="222"/>
      <c r="S579" s="222"/>
      <c r="T579" s="222"/>
      <c r="U579" s="222"/>
      <c r="V579" s="222"/>
      <c r="W579" s="222"/>
      <c r="X579" s="222"/>
      <c r="Y579" s="222"/>
      <c r="Z579" s="222"/>
      <c r="AA579" s="222"/>
    </row>
    <row r="580" spans="1:27" ht="12.75" customHeight="1" x14ac:dyDescent="0.2">
      <c r="A580" s="221"/>
      <c r="B580" s="222"/>
      <c r="C580" s="222"/>
      <c r="D580" s="222"/>
      <c r="E580" s="222"/>
      <c r="F580" s="222"/>
      <c r="G580" s="222"/>
      <c r="H580" s="222"/>
      <c r="I580" s="222"/>
      <c r="J580" s="222"/>
      <c r="K580" s="221"/>
      <c r="L580" s="222"/>
      <c r="M580" s="222"/>
      <c r="N580" s="222"/>
      <c r="O580" s="222"/>
      <c r="P580" s="222"/>
      <c r="Q580" s="222"/>
      <c r="R580" s="222"/>
      <c r="S580" s="222"/>
      <c r="T580" s="222"/>
      <c r="U580" s="222"/>
      <c r="V580" s="222"/>
      <c r="W580" s="222"/>
      <c r="X580" s="222"/>
      <c r="Y580" s="222"/>
      <c r="Z580" s="222"/>
      <c r="AA580" s="222"/>
    </row>
    <row r="581" spans="1:27" ht="12.75" customHeight="1" x14ac:dyDescent="0.2">
      <c r="A581" s="221"/>
      <c r="B581" s="222"/>
      <c r="C581" s="222"/>
      <c r="D581" s="222"/>
      <c r="E581" s="222"/>
      <c r="F581" s="222"/>
      <c r="G581" s="222"/>
      <c r="H581" s="222"/>
      <c r="I581" s="222"/>
      <c r="J581" s="222"/>
      <c r="K581" s="221"/>
      <c r="L581" s="222"/>
      <c r="M581" s="222"/>
      <c r="N581" s="222"/>
      <c r="O581" s="222"/>
      <c r="P581" s="222"/>
      <c r="Q581" s="222"/>
      <c r="R581" s="222"/>
      <c r="S581" s="222"/>
      <c r="T581" s="222"/>
      <c r="U581" s="222"/>
      <c r="V581" s="222"/>
      <c r="W581" s="222"/>
      <c r="X581" s="222"/>
      <c r="Y581" s="222"/>
      <c r="Z581" s="222"/>
      <c r="AA581" s="222"/>
    </row>
    <row r="582" spans="1:27" ht="12.75" customHeight="1" x14ac:dyDescent="0.2">
      <c r="A582" s="221"/>
      <c r="B582" s="222"/>
      <c r="C582" s="222"/>
      <c r="D582" s="222"/>
      <c r="E582" s="222"/>
      <c r="F582" s="222"/>
      <c r="G582" s="222"/>
      <c r="H582" s="222"/>
      <c r="I582" s="222"/>
      <c r="J582" s="222"/>
      <c r="K582" s="221"/>
      <c r="L582" s="222"/>
      <c r="M582" s="222"/>
      <c r="N582" s="222"/>
      <c r="O582" s="222"/>
      <c r="P582" s="222"/>
      <c r="Q582" s="222"/>
      <c r="R582" s="222"/>
      <c r="S582" s="222"/>
      <c r="T582" s="222"/>
      <c r="U582" s="222"/>
      <c r="V582" s="222"/>
      <c r="W582" s="222"/>
      <c r="X582" s="222"/>
      <c r="Y582" s="222"/>
      <c r="Z582" s="222"/>
      <c r="AA582" s="222"/>
    </row>
    <row r="583" spans="1:27" ht="12.75" customHeight="1" x14ac:dyDescent="0.2">
      <c r="A583" s="221"/>
      <c r="B583" s="222"/>
      <c r="C583" s="222"/>
      <c r="D583" s="222"/>
      <c r="E583" s="222"/>
      <c r="F583" s="222"/>
      <c r="G583" s="222"/>
      <c r="H583" s="222"/>
      <c r="I583" s="222"/>
      <c r="J583" s="222"/>
      <c r="K583" s="221"/>
      <c r="L583" s="222"/>
      <c r="M583" s="222"/>
      <c r="N583" s="222"/>
      <c r="O583" s="222"/>
      <c r="P583" s="222"/>
      <c r="Q583" s="222"/>
      <c r="R583" s="222"/>
      <c r="S583" s="222"/>
      <c r="T583" s="222"/>
      <c r="U583" s="222"/>
      <c r="V583" s="222"/>
      <c r="W583" s="222"/>
      <c r="X583" s="222"/>
      <c r="Y583" s="222"/>
      <c r="Z583" s="222"/>
      <c r="AA583" s="222"/>
    </row>
    <row r="584" spans="1:27" ht="12.75" customHeight="1" x14ac:dyDescent="0.2">
      <c r="A584" s="221"/>
      <c r="B584" s="222"/>
      <c r="C584" s="222"/>
      <c r="D584" s="222"/>
      <c r="E584" s="222"/>
      <c r="F584" s="222"/>
      <c r="G584" s="222"/>
      <c r="H584" s="222"/>
      <c r="I584" s="222"/>
      <c r="J584" s="222"/>
      <c r="K584" s="221"/>
      <c r="L584" s="222"/>
      <c r="M584" s="222"/>
      <c r="N584" s="222"/>
      <c r="O584" s="222"/>
      <c r="P584" s="222"/>
      <c r="Q584" s="222"/>
      <c r="R584" s="222"/>
      <c r="S584" s="222"/>
      <c r="T584" s="222"/>
      <c r="U584" s="222"/>
      <c r="V584" s="222"/>
      <c r="W584" s="222"/>
      <c r="X584" s="222"/>
      <c r="Y584" s="222"/>
      <c r="Z584" s="222"/>
      <c r="AA584" s="222"/>
    </row>
    <row r="585" spans="1:27" ht="12.75" customHeight="1" x14ac:dyDescent="0.2">
      <c r="A585" s="221"/>
      <c r="B585" s="222"/>
      <c r="C585" s="222"/>
      <c r="D585" s="222"/>
      <c r="E585" s="222"/>
      <c r="F585" s="222"/>
      <c r="G585" s="222"/>
      <c r="H585" s="222"/>
      <c r="I585" s="222"/>
      <c r="J585" s="222"/>
      <c r="K585" s="221"/>
      <c r="L585" s="222"/>
      <c r="M585" s="222"/>
      <c r="N585" s="222"/>
      <c r="O585" s="222"/>
      <c r="P585" s="222"/>
      <c r="Q585" s="222"/>
      <c r="R585" s="222"/>
      <c r="S585" s="222"/>
      <c r="T585" s="222"/>
      <c r="U585" s="222"/>
      <c r="V585" s="222"/>
      <c r="W585" s="222"/>
      <c r="X585" s="222"/>
      <c r="Y585" s="222"/>
      <c r="Z585" s="222"/>
      <c r="AA585" s="222"/>
    </row>
    <row r="586" spans="1:27" ht="12.75" customHeight="1" x14ac:dyDescent="0.2">
      <c r="A586" s="221"/>
      <c r="B586" s="222"/>
      <c r="C586" s="222"/>
      <c r="D586" s="222"/>
      <c r="E586" s="222"/>
      <c r="F586" s="222"/>
      <c r="G586" s="222"/>
      <c r="H586" s="222"/>
      <c r="I586" s="222"/>
      <c r="J586" s="222"/>
      <c r="K586" s="221"/>
      <c r="L586" s="222"/>
      <c r="M586" s="222"/>
      <c r="N586" s="222"/>
      <c r="O586" s="222"/>
      <c r="P586" s="222"/>
      <c r="Q586" s="222"/>
      <c r="R586" s="222"/>
      <c r="S586" s="222"/>
      <c r="T586" s="222"/>
      <c r="U586" s="222"/>
      <c r="V586" s="222"/>
      <c r="W586" s="222"/>
      <c r="X586" s="222"/>
      <c r="Y586" s="222"/>
      <c r="Z586" s="222"/>
      <c r="AA586" s="222"/>
    </row>
    <row r="587" spans="1:27" ht="12.75" customHeight="1" x14ac:dyDescent="0.2">
      <c r="A587" s="221"/>
      <c r="B587" s="222"/>
      <c r="C587" s="222"/>
      <c r="D587" s="222"/>
      <c r="E587" s="222"/>
      <c r="F587" s="222"/>
      <c r="G587" s="222"/>
      <c r="H587" s="222"/>
      <c r="I587" s="222"/>
      <c r="J587" s="222"/>
      <c r="K587" s="221"/>
      <c r="L587" s="222"/>
      <c r="M587" s="222"/>
      <c r="N587" s="222"/>
      <c r="O587" s="222"/>
      <c r="P587" s="222"/>
      <c r="Q587" s="222"/>
      <c r="R587" s="222"/>
      <c r="S587" s="222"/>
      <c r="T587" s="222"/>
      <c r="U587" s="222"/>
      <c r="V587" s="222"/>
      <c r="W587" s="222"/>
      <c r="X587" s="222"/>
      <c r="Y587" s="222"/>
      <c r="Z587" s="222"/>
      <c r="AA587" s="222"/>
    </row>
    <row r="588" spans="1:27" ht="12.75" customHeight="1" x14ac:dyDescent="0.2">
      <c r="A588" s="221"/>
      <c r="B588" s="222"/>
      <c r="C588" s="222"/>
      <c r="D588" s="222"/>
      <c r="E588" s="222"/>
      <c r="F588" s="222"/>
      <c r="G588" s="222"/>
      <c r="H588" s="222"/>
      <c r="I588" s="222"/>
      <c r="J588" s="222"/>
      <c r="K588" s="221"/>
      <c r="L588" s="222"/>
      <c r="M588" s="222"/>
      <c r="N588" s="222"/>
      <c r="O588" s="222"/>
      <c r="P588" s="222"/>
      <c r="Q588" s="222"/>
      <c r="R588" s="222"/>
      <c r="S588" s="222"/>
      <c r="T588" s="222"/>
      <c r="U588" s="222"/>
      <c r="V588" s="222"/>
      <c r="W588" s="222"/>
      <c r="X588" s="222"/>
      <c r="Y588" s="222"/>
      <c r="Z588" s="222"/>
      <c r="AA588" s="222"/>
    </row>
    <row r="589" spans="1:27" ht="12.75" customHeight="1" x14ac:dyDescent="0.2">
      <c r="A589" s="221"/>
      <c r="B589" s="222"/>
      <c r="C589" s="222"/>
      <c r="D589" s="222"/>
      <c r="E589" s="222"/>
      <c r="F589" s="222"/>
      <c r="G589" s="222"/>
      <c r="H589" s="222"/>
      <c r="I589" s="222"/>
      <c r="J589" s="222"/>
      <c r="K589" s="221"/>
      <c r="L589" s="222"/>
      <c r="M589" s="222"/>
      <c r="N589" s="222"/>
      <c r="O589" s="222"/>
      <c r="P589" s="222"/>
      <c r="Q589" s="222"/>
      <c r="R589" s="222"/>
      <c r="S589" s="222"/>
      <c r="T589" s="222"/>
      <c r="U589" s="222"/>
      <c r="V589" s="222"/>
      <c r="W589" s="222"/>
      <c r="X589" s="222"/>
      <c r="Y589" s="222"/>
      <c r="Z589" s="222"/>
      <c r="AA589" s="222"/>
    </row>
    <row r="590" spans="1:27" ht="12.75" customHeight="1" x14ac:dyDescent="0.2">
      <c r="A590" s="221"/>
      <c r="B590" s="222"/>
      <c r="C590" s="222"/>
      <c r="D590" s="222"/>
      <c r="E590" s="222"/>
      <c r="F590" s="222"/>
      <c r="G590" s="222"/>
      <c r="H590" s="222"/>
      <c r="I590" s="222"/>
      <c r="J590" s="222"/>
      <c r="K590" s="221"/>
      <c r="L590" s="222"/>
      <c r="M590" s="222"/>
      <c r="N590" s="222"/>
      <c r="O590" s="222"/>
      <c r="P590" s="222"/>
      <c r="Q590" s="222"/>
      <c r="R590" s="222"/>
      <c r="S590" s="222"/>
      <c r="T590" s="222"/>
      <c r="U590" s="222"/>
      <c r="V590" s="222"/>
      <c r="W590" s="222"/>
      <c r="X590" s="222"/>
      <c r="Y590" s="222"/>
      <c r="Z590" s="222"/>
      <c r="AA590" s="222"/>
    </row>
    <row r="591" spans="1:27" ht="12.75" customHeight="1" x14ac:dyDescent="0.2">
      <c r="A591" s="221"/>
      <c r="B591" s="222"/>
      <c r="C591" s="222"/>
      <c r="D591" s="222"/>
      <c r="E591" s="222"/>
      <c r="F591" s="222"/>
      <c r="G591" s="222"/>
      <c r="H591" s="222"/>
      <c r="I591" s="222"/>
      <c r="J591" s="222"/>
      <c r="K591" s="221"/>
      <c r="L591" s="222"/>
      <c r="M591" s="222"/>
      <c r="N591" s="222"/>
      <c r="O591" s="222"/>
      <c r="P591" s="222"/>
      <c r="Q591" s="222"/>
      <c r="R591" s="222"/>
      <c r="S591" s="222"/>
      <c r="T591" s="222"/>
      <c r="U591" s="222"/>
      <c r="V591" s="222"/>
      <c r="W591" s="222"/>
      <c r="X591" s="222"/>
      <c r="Y591" s="222"/>
      <c r="Z591" s="222"/>
      <c r="AA591" s="222"/>
    </row>
    <row r="592" spans="1:27" ht="12.75" customHeight="1" x14ac:dyDescent="0.2">
      <c r="A592" s="221"/>
      <c r="B592" s="222"/>
      <c r="C592" s="222"/>
      <c r="D592" s="222"/>
      <c r="E592" s="222"/>
      <c r="F592" s="222"/>
      <c r="G592" s="222"/>
      <c r="H592" s="222"/>
      <c r="I592" s="222"/>
      <c r="J592" s="222"/>
      <c r="K592" s="221"/>
      <c r="L592" s="222"/>
      <c r="M592" s="222"/>
      <c r="N592" s="222"/>
      <c r="O592" s="222"/>
      <c r="P592" s="222"/>
      <c r="Q592" s="222"/>
      <c r="R592" s="222"/>
      <c r="S592" s="222"/>
      <c r="T592" s="222"/>
      <c r="U592" s="222"/>
      <c r="V592" s="222"/>
      <c r="W592" s="222"/>
      <c r="X592" s="222"/>
      <c r="Y592" s="222"/>
      <c r="Z592" s="222"/>
      <c r="AA592" s="222"/>
    </row>
    <row r="593" spans="1:27" ht="12.75" customHeight="1" x14ac:dyDescent="0.2">
      <c r="A593" s="221"/>
      <c r="B593" s="222"/>
      <c r="C593" s="222"/>
      <c r="D593" s="222"/>
      <c r="E593" s="222"/>
      <c r="F593" s="222"/>
      <c r="G593" s="222"/>
      <c r="H593" s="222"/>
      <c r="I593" s="222"/>
      <c r="J593" s="222"/>
      <c r="K593" s="221"/>
      <c r="L593" s="222"/>
      <c r="M593" s="222"/>
      <c r="N593" s="222"/>
      <c r="O593" s="222"/>
      <c r="P593" s="222"/>
      <c r="Q593" s="222"/>
      <c r="R593" s="222"/>
      <c r="S593" s="222"/>
      <c r="T593" s="222"/>
      <c r="U593" s="222"/>
      <c r="V593" s="222"/>
      <c r="W593" s="222"/>
      <c r="X593" s="222"/>
      <c r="Y593" s="222"/>
      <c r="Z593" s="222"/>
      <c r="AA593" s="222"/>
    </row>
    <row r="594" spans="1:27" ht="12.75" customHeight="1" x14ac:dyDescent="0.2">
      <c r="A594" s="221"/>
      <c r="B594" s="222"/>
      <c r="C594" s="222"/>
      <c r="D594" s="222"/>
      <c r="E594" s="222"/>
      <c r="F594" s="222"/>
      <c r="G594" s="222"/>
      <c r="H594" s="222"/>
      <c r="I594" s="222"/>
      <c r="J594" s="222"/>
      <c r="K594" s="221"/>
      <c r="L594" s="222"/>
      <c r="M594" s="222"/>
      <c r="N594" s="222"/>
      <c r="O594" s="222"/>
      <c r="P594" s="222"/>
      <c r="Q594" s="222"/>
      <c r="R594" s="222"/>
      <c r="S594" s="222"/>
      <c r="T594" s="222"/>
      <c r="U594" s="222"/>
      <c r="V594" s="222"/>
      <c r="W594" s="222"/>
      <c r="X594" s="222"/>
      <c r="Y594" s="222"/>
      <c r="Z594" s="222"/>
      <c r="AA594" s="222"/>
    </row>
    <row r="595" spans="1:27" ht="12.75" customHeight="1" x14ac:dyDescent="0.2">
      <c r="A595" s="221"/>
      <c r="B595" s="222"/>
      <c r="C595" s="222"/>
      <c r="D595" s="222"/>
      <c r="E595" s="222"/>
      <c r="F595" s="222"/>
      <c r="G595" s="222"/>
      <c r="H595" s="222"/>
      <c r="I595" s="222"/>
      <c r="J595" s="222"/>
      <c r="K595" s="221"/>
      <c r="L595" s="222"/>
      <c r="M595" s="222"/>
      <c r="N595" s="222"/>
      <c r="O595" s="222"/>
      <c r="P595" s="222"/>
      <c r="Q595" s="222"/>
      <c r="R595" s="222"/>
      <c r="S595" s="222"/>
      <c r="T595" s="222"/>
      <c r="U595" s="222"/>
      <c r="V595" s="222"/>
      <c r="W595" s="222"/>
      <c r="X595" s="222"/>
      <c r="Y595" s="222"/>
      <c r="Z595" s="222"/>
      <c r="AA595" s="222"/>
    </row>
    <row r="596" spans="1:27" ht="12.75" customHeight="1" x14ac:dyDescent="0.2">
      <c r="A596" s="221"/>
      <c r="B596" s="222"/>
      <c r="C596" s="222"/>
      <c r="D596" s="222"/>
      <c r="E596" s="222"/>
      <c r="F596" s="222"/>
      <c r="G596" s="222"/>
      <c r="H596" s="222"/>
      <c r="I596" s="222"/>
      <c r="J596" s="222"/>
      <c r="K596" s="221"/>
      <c r="L596" s="222"/>
      <c r="M596" s="222"/>
      <c r="N596" s="222"/>
      <c r="O596" s="222"/>
      <c r="P596" s="222"/>
      <c r="Q596" s="222"/>
      <c r="R596" s="222"/>
      <c r="S596" s="222"/>
      <c r="T596" s="222"/>
      <c r="U596" s="222"/>
      <c r="V596" s="222"/>
      <c r="W596" s="222"/>
      <c r="X596" s="222"/>
      <c r="Y596" s="222"/>
      <c r="Z596" s="222"/>
      <c r="AA596" s="222"/>
    </row>
    <row r="597" spans="1:27" ht="12.75" customHeight="1" x14ac:dyDescent="0.2">
      <c r="A597" s="221"/>
      <c r="B597" s="222"/>
      <c r="C597" s="222"/>
      <c r="D597" s="222"/>
      <c r="E597" s="222"/>
      <c r="F597" s="222"/>
      <c r="G597" s="222"/>
      <c r="H597" s="222"/>
      <c r="I597" s="222"/>
      <c r="J597" s="222"/>
      <c r="K597" s="221"/>
      <c r="L597" s="222"/>
      <c r="M597" s="222"/>
      <c r="N597" s="222"/>
      <c r="O597" s="222"/>
      <c r="P597" s="222"/>
      <c r="Q597" s="222"/>
      <c r="R597" s="222"/>
      <c r="S597" s="222"/>
      <c r="T597" s="222"/>
      <c r="U597" s="222"/>
      <c r="V597" s="222"/>
      <c r="W597" s="222"/>
      <c r="X597" s="222"/>
      <c r="Y597" s="222"/>
      <c r="Z597" s="222"/>
      <c r="AA597" s="222"/>
    </row>
    <row r="598" spans="1:27" ht="12.75" customHeight="1" x14ac:dyDescent="0.2">
      <c r="A598" s="221"/>
      <c r="B598" s="222"/>
      <c r="C598" s="222"/>
      <c r="D598" s="222"/>
      <c r="E598" s="222"/>
      <c r="F598" s="222"/>
      <c r="G598" s="222"/>
      <c r="H598" s="222"/>
      <c r="I598" s="222"/>
      <c r="J598" s="222"/>
      <c r="K598" s="221"/>
      <c r="L598" s="222"/>
      <c r="M598" s="222"/>
      <c r="N598" s="222"/>
      <c r="O598" s="222"/>
      <c r="P598" s="222"/>
      <c r="Q598" s="222"/>
      <c r="R598" s="222"/>
      <c r="S598" s="222"/>
      <c r="T598" s="222"/>
      <c r="U598" s="222"/>
      <c r="V598" s="222"/>
      <c r="W598" s="222"/>
      <c r="X598" s="222"/>
      <c r="Y598" s="222"/>
      <c r="Z598" s="222"/>
      <c r="AA598" s="222"/>
    </row>
    <row r="599" spans="1:27" ht="12.75" customHeight="1" x14ac:dyDescent="0.2">
      <c r="A599" s="221"/>
      <c r="B599" s="222"/>
      <c r="C599" s="222"/>
      <c r="D599" s="222"/>
      <c r="E599" s="222"/>
      <c r="F599" s="222"/>
      <c r="G599" s="222"/>
      <c r="H599" s="222"/>
      <c r="I599" s="222"/>
      <c r="J599" s="222"/>
      <c r="K599" s="221"/>
      <c r="L599" s="222"/>
      <c r="M599" s="222"/>
      <c r="N599" s="222"/>
      <c r="O599" s="222"/>
      <c r="P599" s="222"/>
      <c r="Q599" s="222"/>
      <c r="R599" s="222"/>
      <c r="S599" s="222"/>
      <c r="T599" s="222"/>
      <c r="U599" s="222"/>
      <c r="V599" s="222"/>
      <c r="W599" s="222"/>
      <c r="X599" s="222"/>
      <c r="Y599" s="222"/>
      <c r="Z599" s="222"/>
      <c r="AA599" s="222"/>
    </row>
    <row r="600" spans="1:27" ht="12.75" customHeight="1" x14ac:dyDescent="0.2">
      <c r="A600" s="221"/>
      <c r="B600" s="222"/>
      <c r="C600" s="222"/>
      <c r="D600" s="222"/>
      <c r="E600" s="222"/>
      <c r="F600" s="222"/>
      <c r="G600" s="222"/>
      <c r="H600" s="222"/>
      <c r="I600" s="222"/>
      <c r="J600" s="222"/>
      <c r="K600" s="221"/>
      <c r="L600" s="222"/>
      <c r="M600" s="222"/>
      <c r="N600" s="222"/>
      <c r="O600" s="222"/>
      <c r="P600" s="222"/>
      <c r="Q600" s="222"/>
      <c r="R600" s="222"/>
      <c r="S600" s="222"/>
      <c r="T600" s="222"/>
      <c r="U600" s="222"/>
      <c r="V600" s="222"/>
      <c r="W600" s="222"/>
      <c r="X600" s="222"/>
      <c r="Y600" s="222"/>
      <c r="Z600" s="222"/>
      <c r="AA600" s="222"/>
    </row>
    <row r="601" spans="1:27" ht="12.75" customHeight="1" x14ac:dyDescent="0.2">
      <c r="A601" s="221"/>
      <c r="B601" s="222"/>
      <c r="C601" s="222"/>
      <c r="D601" s="222"/>
      <c r="E601" s="222"/>
      <c r="F601" s="222"/>
      <c r="G601" s="222"/>
      <c r="H601" s="222"/>
      <c r="I601" s="222"/>
      <c r="J601" s="222"/>
      <c r="K601" s="221"/>
      <c r="L601" s="222"/>
      <c r="M601" s="222"/>
      <c r="N601" s="222"/>
      <c r="O601" s="222"/>
      <c r="P601" s="222"/>
      <c r="Q601" s="222"/>
      <c r="R601" s="222"/>
      <c r="S601" s="222"/>
      <c r="T601" s="222"/>
      <c r="U601" s="222"/>
      <c r="V601" s="222"/>
      <c r="W601" s="222"/>
      <c r="X601" s="222"/>
      <c r="Y601" s="222"/>
      <c r="Z601" s="222"/>
      <c r="AA601" s="222"/>
    </row>
    <row r="602" spans="1:27" ht="12.75" customHeight="1" x14ac:dyDescent="0.2">
      <c r="A602" s="221"/>
      <c r="B602" s="222"/>
      <c r="C602" s="222"/>
      <c r="D602" s="222"/>
      <c r="E602" s="222"/>
      <c r="F602" s="222"/>
      <c r="G602" s="222"/>
      <c r="H602" s="222"/>
      <c r="I602" s="222"/>
      <c r="J602" s="222"/>
      <c r="K602" s="221"/>
      <c r="L602" s="222"/>
      <c r="M602" s="222"/>
      <c r="N602" s="222"/>
      <c r="O602" s="222"/>
      <c r="P602" s="222"/>
      <c r="Q602" s="222"/>
      <c r="R602" s="222"/>
      <c r="S602" s="222"/>
      <c r="T602" s="222"/>
      <c r="U602" s="222"/>
      <c r="V602" s="222"/>
      <c r="W602" s="222"/>
      <c r="X602" s="222"/>
      <c r="Y602" s="222"/>
      <c r="Z602" s="222"/>
      <c r="AA602" s="222"/>
    </row>
    <row r="603" spans="1:27" ht="12.75" customHeight="1" x14ac:dyDescent="0.2">
      <c r="A603" s="221"/>
      <c r="B603" s="222"/>
      <c r="C603" s="222"/>
      <c r="D603" s="222"/>
      <c r="E603" s="222"/>
      <c r="F603" s="222"/>
      <c r="G603" s="222"/>
      <c r="H603" s="222"/>
      <c r="I603" s="222"/>
      <c r="J603" s="222"/>
      <c r="K603" s="221"/>
      <c r="L603" s="222"/>
      <c r="M603" s="222"/>
      <c r="N603" s="222"/>
      <c r="O603" s="222"/>
      <c r="P603" s="222"/>
      <c r="Q603" s="222"/>
      <c r="R603" s="222"/>
      <c r="S603" s="222"/>
      <c r="T603" s="222"/>
      <c r="U603" s="222"/>
      <c r="V603" s="222"/>
      <c r="W603" s="222"/>
      <c r="X603" s="222"/>
      <c r="Y603" s="222"/>
      <c r="Z603" s="222"/>
      <c r="AA603" s="222"/>
    </row>
    <row r="604" spans="1:27" ht="12.75" customHeight="1" x14ac:dyDescent="0.2">
      <c r="A604" s="221"/>
      <c r="B604" s="222"/>
      <c r="C604" s="222"/>
      <c r="D604" s="222"/>
      <c r="E604" s="222"/>
      <c r="F604" s="222"/>
      <c r="G604" s="222"/>
      <c r="H604" s="222"/>
      <c r="I604" s="222"/>
      <c r="J604" s="222"/>
      <c r="K604" s="221"/>
      <c r="L604" s="222"/>
      <c r="M604" s="222"/>
      <c r="N604" s="222"/>
      <c r="O604" s="222"/>
      <c r="P604" s="222"/>
      <c r="Q604" s="222"/>
      <c r="R604" s="222"/>
      <c r="S604" s="222"/>
      <c r="T604" s="222"/>
      <c r="U604" s="222"/>
      <c r="V604" s="222"/>
      <c r="W604" s="222"/>
      <c r="X604" s="222"/>
      <c r="Y604" s="222"/>
      <c r="Z604" s="222"/>
      <c r="AA604" s="222"/>
    </row>
    <row r="605" spans="1:27" ht="12.75" customHeight="1" x14ac:dyDescent="0.2">
      <c r="A605" s="221"/>
      <c r="B605" s="222"/>
      <c r="C605" s="222"/>
      <c r="D605" s="222"/>
      <c r="E605" s="222"/>
      <c r="F605" s="222"/>
      <c r="G605" s="222"/>
      <c r="H605" s="222"/>
      <c r="I605" s="222"/>
      <c r="J605" s="222"/>
      <c r="K605" s="221"/>
      <c r="L605" s="222"/>
      <c r="M605" s="222"/>
      <c r="N605" s="222"/>
      <c r="O605" s="222"/>
      <c r="P605" s="222"/>
      <c r="Q605" s="222"/>
      <c r="R605" s="222"/>
      <c r="S605" s="222"/>
      <c r="T605" s="222"/>
      <c r="U605" s="222"/>
      <c r="V605" s="222"/>
      <c r="W605" s="222"/>
      <c r="X605" s="222"/>
      <c r="Y605" s="222"/>
      <c r="Z605" s="222"/>
      <c r="AA605" s="222"/>
    </row>
    <row r="606" spans="1:27" ht="12.75" customHeight="1" x14ac:dyDescent="0.2">
      <c r="A606" s="221"/>
      <c r="B606" s="222"/>
      <c r="C606" s="222"/>
      <c r="D606" s="222"/>
      <c r="E606" s="222"/>
      <c r="F606" s="222"/>
      <c r="G606" s="222"/>
      <c r="H606" s="222"/>
      <c r="I606" s="222"/>
      <c r="J606" s="222"/>
      <c r="K606" s="221"/>
      <c r="L606" s="222"/>
      <c r="M606" s="222"/>
      <c r="N606" s="222"/>
      <c r="O606" s="222"/>
      <c r="P606" s="222"/>
      <c r="Q606" s="222"/>
      <c r="R606" s="222"/>
      <c r="S606" s="222"/>
      <c r="T606" s="222"/>
      <c r="U606" s="222"/>
      <c r="V606" s="222"/>
      <c r="W606" s="222"/>
      <c r="X606" s="222"/>
      <c r="Y606" s="222"/>
      <c r="Z606" s="222"/>
      <c r="AA606" s="222"/>
    </row>
    <row r="607" spans="1:27" ht="12.75" customHeight="1" x14ac:dyDescent="0.2">
      <c r="A607" s="221"/>
      <c r="B607" s="222"/>
      <c r="C607" s="222"/>
      <c r="D607" s="222"/>
      <c r="E607" s="222"/>
      <c r="F607" s="222"/>
      <c r="G607" s="222"/>
      <c r="H607" s="222"/>
      <c r="I607" s="222"/>
      <c r="J607" s="222"/>
      <c r="K607" s="221"/>
      <c r="L607" s="222"/>
      <c r="M607" s="222"/>
      <c r="N607" s="222"/>
      <c r="O607" s="222"/>
      <c r="P607" s="222"/>
      <c r="Q607" s="222"/>
      <c r="R607" s="222"/>
      <c r="S607" s="222"/>
      <c r="T607" s="222"/>
      <c r="U607" s="222"/>
      <c r="V607" s="222"/>
      <c r="W607" s="222"/>
      <c r="X607" s="222"/>
      <c r="Y607" s="222"/>
      <c r="Z607" s="222"/>
      <c r="AA607" s="222"/>
    </row>
    <row r="608" spans="1:27" ht="12.75" customHeight="1" x14ac:dyDescent="0.2">
      <c r="A608" s="221"/>
      <c r="B608" s="222"/>
      <c r="C608" s="222"/>
      <c r="D608" s="222"/>
      <c r="E608" s="222"/>
      <c r="F608" s="222"/>
      <c r="G608" s="222"/>
      <c r="H608" s="222"/>
      <c r="I608" s="222"/>
      <c r="J608" s="222"/>
      <c r="K608" s="221"/>
      <c r="L608" s="222"/>
      <c r="M608" s="222"/>
      <c r="N608" s="222"/>
      <c r="O608" s="222"/>
      <c r="P608" s="222"/>
      <c r="Q608" s="222"/>
      <c r="R608" s="222"/>
      <c r="S608" s="222"/>
      <c r="T608" s="222"/>
      <c r="U608" s="222"/>
      <c r="V608" s="222"/>
      <c r="W608" s="222"/>
      <c r="X608" s="222"/>
      <c r="Y608" s="222"/>
      <c r="Z608" s="222"/>
      <c r="AA608" s="222"/>
    </row>
    <row r="609" spans="1:27" ht="12.75" customHeight="1" x14ac:dyDescent="0.2">
      <c r="A609" s="221"/>
      <c r="B609" s="222"/>
      <c r="C609" s="222"/>
      <c r="D609" s="222"/>
      <c r="E609" s="222"/>
      <c r="F609" s="222"/>
      <c r="G609" s="222"/>
      <c r="H609" s="222"/>
      <c r="I609" s="222"/>
      <c r="J609" s="222"/>
      <c r="K609" s="221"/>
      <c r="L609" s="222"/>
      <c r="M609" s="222"/>
      <c r="N609" s="222"/>
      <c r="O609" s="222"/>
      <c r="P609" s="222"/>
      <c r="Q609" s="222"/>
      <c r="R609" s="222"/>
      <c r="S609" s="222"/>
      <c r="T609" s="222"/>
      <c r="U609" s="222"/>
      <c r="V609" s="222"/>
      <c r="W609" s="222"/>
      <c r="X609" s="222"/>
      <c r="Y609" s="222"/>
      <c r="Z609" s="222"/>
      <c r="AA609" s="222"/>
    </row>
    <row r="610" spans="1:27" ht="12.75" customHeight="1" x14ac:dyDescent="0.2">
      <c r="A610" s="221"/>
      <c r="B610" s="222"/>
      <c r="C610" s="222"/>
      <c r="D610" s="222"/>
      <c r="E610" s="222"/>
      <c r="F610" s="222"/>
      <c r="G610" s="222"/>
      <c r="H610" s="222"/>
      <c r="I610" s="222"/>
      <c r="J610" s="222"/>
      <c r="K610" s="221"/>
      <c r="L610" s="222"/>
      <c r="M610" s="222"/>
      <c r="N610" s="222"/>
      <c r="O610" s="222"/>
      <c r="P610" s="222"/>
      <c r="Q610" s="222"/>
      <c r="R610" s="222"/>
      <c r="S610" s="222"/>
      <c r="T610" s="222"/>
      <c r="U610" s="222"/>
      <c r="V610" s="222"/>
      <c r="W610" s="222"/>
      <c r="X610" s="222"/>
      <c r="Y610" s="222"/>
      <c r="Z610" s="222"/>
      <c r="AA610" s="222"/>
    </row>
    <row r="611" spans="1:27" ht="12.75" customHeight="1" x14ac:dyDescent="0.2">
      <c r="A611" s="221"/>
      <c r="B611" s="222"/>
      <c r="C611" s="222"/>
      <c r="D611" s="222"/>
      <c r="E611" s="222"/>
      <c r="F611" s="222"/>
      <c r="G611" s="222"/>
      <c r="H611" s="222"/>
      <c r="I611" s="222"/>
      <c r="J611" s="222"/>
      <c r="K611" s="221"/>
      <c r="L611" s="222"/>
      <c r="M611" s="222"/>
      <c r="N611" s="222"/>
      <c r="O611" s="222"/>
      <c r="P611" s="222"/>
      <c r="Q611" s="222"/>
      <c r="R611" s="222"/>
      <c r="S611" s="222"/>
      <c r="T611" s="222"/>
      <c r="U611" s="222"/>
      <c r="V611" s="222"/>
      <c r="W611" s="222"/>
      <c r="X611" s="222"/>
      <c r="Y611" s="222"/>
      <c r="Z611" s="222"/>
      <c r="AA611" s="222"/>
    </row>
    <row r="612" spans="1:27" ht="12.75" customHeight="1" x14ac:dyDescent="0.2">
      <c r="A612" s="221"/>
      <c r="B612" s="222"/>
      <c r="C612" s="222"/>
      <c r="D612" s="222"/>
      <c r="E612" s="222"/>
      <c r="F612" s="222"/>
      <c r="G612" s="222"/>
      <c r="H612" s="222"/>
      <c r="I612" s="222"/>
      <c r="J612" s="222"/>
      <c r="K612" s="221"/>
      <c r="L612" s="222"/>
      <c r="M612" s="222"/>
      <c r="N612" s="222"/>
      <c r="O612" s="222"/>
      <c r="P612" s="222"/>
      <c r="Q612" s="222"/>
      <c r="R612" s="222"/>
      <c r="S612" s="222"/>
      <c r="T612" s="222"/>
      <c r="U612" s="222"/>
      <c r="V612" s="222"/>
      <c r="W612" s="222"/>
      <c r="X612" s="222"/>
      <c r="Y612" s="222"/>
      <c r="Z612" s="222"/>
      <c r="AA612" s="222"/>
    </row>
    <row r="613" spans="1:27" ht="12.75" customHeight="1" x14ac:dyDescent="0.2">
      <c r="A613" s="221"/>
      <c r="B613" s="222"/>
      <c r="C613" s="222"/>
      <c r="D613" s="222"/>
      <c r="E613" s="222"/>
      <c r="F613" s="222"/>
      <c r="G613" s="222"/>
      <c r="H613" s="222"/>
      <c r="I613" s="222"/>
      <c r="J613" s="222"/>
      <c r="K613" s="221"/>
      <c r="L613" s="222"/>
      <c r="M613" s="222"/>
      <c r="N613" s="222"/>
      <c r="O613" s="222"/>
      <c r="P613" s="222"/>
      <c r="Q613" s="222"/>
      <c r="R613" s="222"/>
      <c r="S613" s="222"/>
      <c r="T613" s="222"/>
      <c r="U613" s="222"/>
      <c r="V613" s="222"/>
      <c r="W613" s="222"/>
      <c r="X613" s="222"/>
      <c r="Y613" s="222"/>
      <c r="Z613" s="222"/>
      <c r="AA613" s="222"/>
    </row>
    <row r="614" spans="1:27" ht="12.75" customHeight="1" x14ac:dyDescent="0.2">
      <c r="A614" s="221"/>
      <c r="B614" s="222"/>
      <c r="C614" s="222"/>
      <c r="D614" s="222"/>
      <c r="E614" s="222"/>
      <c r="F614" s="222"/>
      <c r="G614" s="222"/>
      <c r="H614" s="222"/>
      <c r="I614" s="222"/>
      <c r="J614" s="222"/>
      <c r="K614" s="221"/>
      <c r="L614" s="222"/>
      <c r="M614" s="222"/>
      <c r="N614" s="222"/>
      <c r="O614" s="222"/>
      <c r="P614" s="222"/>
      <c r="Q614" s="222"/>
      <c r="R614" s="222"/>
      <c r="S614" s="222"/>
      <c r="T614" s="222"/>
      <c r="U614" s="222"/>
      <c r="V614" s="222"/>
      <c r="W614" s="222"/>
      <c r="X614" s="222"/>
      <c r="Y614" s="222"/>
      <c r="Z614" s="222"/>
      <c r="AA614" s="222"/>
    </row>
    <row r="615" spans="1:27" ht="12.75" customHeight="1" x14ac:dyDescent="0.2">
      <c r="A615" s="221"/>
      <c r="B615" s="222"/>
      <c r="C615" s="222"/>
      <c r="D615" s="222"/>
      <c r="E615" s="222"/>
      <c r="F615" s="222"/>
      <c r="G615" s="222"/>
      <c r="H615" s="222"/>
      <c r="I615" s="222"/>
      <c r="J615" s="222"/>
      <c r="K615" s="221"/>
      <c r="L615" s="222"/>
      <c r="M615" s="222"/>
      <c r="N615" s="222"/>
      <c r="O615" s="222"/>
      <c r="P615" s="222"/>
      <c r="Q615" s="222"/>
      <c r="R615" s="222"/>
      <c r="S615" s="222"/>
      <c r="T615" s="222"/>
      <c r="U615" s="222"/>
      <c r="V615" s="222"/>
      <c r="W615" s="222"/>
      <c r="X615" s="222"/>
      <c r="Y615" s="222"/>
      <c r="Z615" s="222"/>
      <c r="AA615" s="222"/>
    </row>
    <row r="616" spans="1:27" ht="12.75" customHeight="1" x14ac:dyDescent="0.2">
      <c r="A616" s="221"/>
      <c r="B616" s="222"/>
      <c r="C616" s="222"/>
      <c r="D616" s="222"/>
      <c r="E616" s="222"/>
      <c r="F616" s="222"/>
      <c r="G616" s="222"/>
      <c r="H616" s="222"/>
      <c r="I616" s="222"/>
      <c r="J616" s="222"/>
      <c r="K616" s="221"/>
      <c r="L616" s="222"/>
      <c r="M616" s="222"/>
      <c r="N616" s="222"/>
      <c r="O616" s="222"/>
      <c r="P616" s="222"/>
      <c r="Q616" s="222"/>
      <c r="R616" s="222"/>
      <c r="S616" s="222"/>
      <c r="T616" s="222"/>
      <c r="U616" s="222"/>
      <c r="V616" s="222"/>
      <c r="W616" s="222"/>
      <c r="X616" s="222"/>
      <c r="Y616" s="222"/>
      <c r="Z616" s="222"/>
      <c r="AA616" s="222"/>
    </row>
    <row r="617" spans="1:27" ht="12.75" customHeight="1" x14ac:dyDescent="0.2">
      <c r="A617" s="221"/>
      <c r="B617" s="222"/>
      <c r="C617" s="222"/>
      <c r="D617" s="222"/>
      <c r="E617" s="222"/>
      <c r="F617" s="222"/>
      <c r="G617" s="222"/>
      <c r="H617" s="222"/>
      <c r="I617" s="222"/>
      <c r="J617" s="222"/>
      <c r="K617" s="221"/>
      <c r="L617" s="222"/>
      <c r="M617" s="222"/>
      <c r="N617" s="222"/>
      <c r="O617" s="222"/>
      <c r="P617" s="222"/>
      <c r="Q617" s="222"/>
      <c r="R617" s="222"/>
      <c r="S617" s="222"/>
      <c r="T617" s="222"/>
      <c r="U617" s="222"/>
      <c r="V617" s="222"/>
      <c r="W617" s="222"/>
      <c r="X617" s="222"/>
      <c r="Y617" s="222"/>
      <c r="Z617" s="222"/>
      <c r="AA617" s="222"/>
    </row>
    <row r="618" spans="1:27" ht="12.75" customHeight="1" x14ac:dyDescent="0.2">
      <c r="A618" s="221"/>
      <c r="B618" s="222"/>
      <c r="C618" s="222"/>
      <c r="D618" s="222"/>
      <c r="E618" s="222"/>
      <c r="F618" s="222"/>
      <c r="G618" s="222"/>
      <c r="H618" s="222"/>
      <c r="I618" s="222"/>
      <c r="J618" s="222"/>
      <c r="K618" s="221"/>
      <c r="L618" s="222"/>
      <c r="M618" s="222"/>
      <c r="N618" s="222"/>
      <c r="O618" s="222"/>
      <c r="P618" s="222"/>
      <c r="Q618" s="222"/>
      <c r="R618" s="222"/>
      <c r="S618" s="222"/>
      <c r="T618" s="222"/>
      <c r="U618" s="222"/>
      <c r="V618" s="222"/>
      <c r="W618" s="222"/>
      <c r="X618" s="222"/>
      <c r="Y618" s="222"/>
      <c r="Z618" s="222"/>
      <c r="AA618" s="222"/>
    </row>
    <row r="619" spans="1:27" ht="12.75" customHeight="1" x14ac:dyDescent="0.2">
      <c r="A619" s="221"/>
      <c r="B619" s="222"/>
      <c r="C619" s="222"/>
      <c r="D619" s="222"/>
      <c r="E619" s="222"/>
      <c r="F619" s="222"/>
      <c r="G619" s="222"/>
      <c r="H619" s="222"/>
      <c r="I619" s="222"/>
      <c r="J619" s="222"/>
      <c r="K619" s="221"/>
      <c r="L619" s="222"/>
      <c r="M619" s="222"/>
      <c r="N619" s="222"/>
      <c r="O619" s="222"/>
      <c r="P619" s="222"/>
      <c r="Q619" s="222"/>
      <c r="R619" s="222"/>
      <c r="S619" s="222"/>
      <c r="T619" s="222"/>
      <c r="U619" s="222"/>
      <c r="V619" s="222"/>
      <c r="W619" s="222"/>
      <c r="X619" s="222"/>
      <c r="Y619" s="222"/>
      <c r="Z619" s="222"/>
      <c r="AA619" s="222"/>
    </row>
    <row r="620" spans="1:27" ht="12.75" customHeight="1" x14ac:dyDescent="0.2">
      <c r="A620" s="221"/>
      <c r="B620" s="222"/>
      <c r="C620" s="222"/>
      <c r="D620" s="222"/>
      <c r="E620" s="222"/>
      <c r="F620" s="222"/>
      <c r="G620" s="222"/>
      <c r="H620" s="222"/>
      <c r="I620" s="222"/>
      <c r="J620" s="222"/>
      <c r="K620" s="221"/>
      <c r="L620" s="222"/>
      <c r="M620" s="222"/>
      <c r="N620" s="222"/>
      <c r="O620" s="222"/>
      <c r="P620" s="222"/>
      <c r="Q620" s="222"/>
      <c r="R620" s="222"/>
      <c r="S620" s="222"/>
      <c r="T620" s="222"/>
      <c r="U620" s="222"/>
      <c r="V620" s="222"/>
      <c r="W620" s="222"/>
      <c r="X620" s="222"/>
      <c r="Y620" s="222"/>
      <c r="Z620" s="222"/>
      <c r="AA620" s="222"/>
    </row>
    <row r="621" spans="1:27" ht="12.75" customHeight="1" x14ac:dyDescent="0.2">
      <c r="A621" s="221"/>
      <c r="B621" s="222"/>
      <c r="C621" s="222"/>
      <c r="D621" s="222"/>
      <c r="E621" s="222"/>
      <c r="F621" s="222"/>
      <c r="G621" s="222"/>
      <c r="H621" s="222"/>
      <c r="I621" s="222"/>
      <c r="J621" s="222"/>
      <c r="K621" s="221"/>
      <c r="L621" s="222"/>
      <c r="M621" s="222"/>
      <c r="N621" s="222"/>
      <c r="O621" s="222"/>
      <c r="P621" s="222"/>
      <c r="Q621" s="222"/>
      <c r="R621" s="222"/>
      <c r="S621" s="222"/>
      <c r="T621" s="222"/>
      <c r="U621" s="222"/>
      <c r="V621" s="222"/>
      <c r="W621" s="222"/>
      <c r="X621" s="222"/>
      <c r="Y621" s="222"/>
      <c r="Z621" s="222"/>
      <c r="AA621" s="222"/>
    </row>
    <row r="622" spans="1:27" ht="12.75" customHeight="1" x14ac:dyDescent="0.2">
      <c r="A622" s="221"/>
      <c r="B622" s="222"/>
      <c r="C622" s="222"/>
      <c r="D622" s="222"/>
      <c r="E622" s="222"/>
      <c r="F622" s="222"/>
      <c r="G622" s="222"/>
      <c r="H622" s="222"/>
      <c r="I622" s="222"/>
      <c r="J622" s="222"/>
      <c r="K622" s="221"/>
      <c r="L622" s="222"/>
      <c r="M622" s="222"/>
      <c r="N622" s="222"/>
      <c r="O622" s="222"/>
      <c r="P622" s="222"/>
      <c r="Q622" s="222"/>
      <c r="R622" s="222"/>
      <c r="S622" s="222"/>
      <c r="T622" s="222"/>
      <c r="U622" s="222"/>
      <c r="V622" s="222"/>
      <c r="W622" s="222"/>
      <c r="X622" s="222"/>
      <c r="Y622" s="222"/>
      <c r="Z622" s="222"/>
      <c r="AA622" s="222"/>
    </row>
    <row r="623" spans="1:27" ht="12.75" customHeight="1" x14ac:dyDescent="0.2">
      <c r="A623" s="221"/>
      <c r="B623" s="222"/>
      <c r="C623" s="222"/>
      <c r="D623" s="222"/>
      <c r="E623" s="222"/>
      <c r="F623" s="222"/>
      <c r="G623" s="222"/>
      <c r="H623" s="222"/>
      <c r="I623" s="222"/>
      <c r="J623" s="222"/>
      <c r="K623" s="221"/>
      <c r="L623" s="222"/>
      <c r="M623" s="222"/>
      <c r="N623" s="222"/>
      <c r="O623" s="222"/>
      <c r="P623" s="222"/>
      <c r="Q623" s="222"/>
      <c r="R623" s="222"/>
      <c r="S623" s="222"/>
      <c r="T623" s="222"/>
      <c r="U623" s="222"/>
      <c r="V623" s="222"/>
      <c r="W623" s="222"/>
      <c r="X623" s="222"/>
      <c r="Y623" s="222"/>
      <c r="Z623" s="222"/>
      <c r="AA623" s="222"/>
    </row>
    <row r="624" spans="1:27" ht="12.75" customHeight="1" x14ac:dyDescent="0.2">
      <c r="A624" s="221"/>
      <c r="B624" s="222"/>
      <c r="C624" s="222"/>
      <c r="D624" s="222"/>
      <c r="E624" s="222"/>
      <c r="F624" s="222"/>
      <c r="G624" s="222"/>
      <c r="H624" s="222"/>
      <c r="I624" s="222"/>
      <c r="J624" s="222"/>
      <c r="K624" s="221"/>
      <c r="L624" s="222"/>
      <c r="M624" s="222"/>
      <c r="N624" s="222"/>
      <c r="O624" s="222"/>
      <c r="P624" s="222"/>
      <c r="Q624" s="222"/>
      <c r="R624" s="222"/>
      <c r="S624" s="222"/>
      <c r="T624" s="222"/>
      <c r="U624" s="222"/>
      <c r="V624" s="222"/>
      <c r="W624" s="222"/>
      <c r="X624" s="222"/>
      <c r="Y624" s="222"/>
      <c r="Z624" s="222"/>
      <c r="AA624" s="222"/>
    </row>
    <row r="625" spans="1:27" ht="12.75" customHeight="1" x14ac:dyDescent="0.2">
      <c r="A625" s="221"/>
      <c r="B625" s="222"/>
      <c r="C625" s="222"/>
      <c r="D625" s="222"/>
      <c r="E625" s="222"/>
      <c r="F625" s="222"/>
      <c r="G625" s="222"/>
      <c r="H625" s="222"/>
      <c r="I625" s="222"/>
      <c r="J625" s="222"/>
      <c r="K625" s="221"/>
      <c r="L625" s="222"/>
      <c r="M625" s="222"/>
      <c r="N625" s="222"/>
      <c r="O625" s="222"/>
      <c r="P625" s="222"/>
      <c r="Q625" s="222"/>
      <c r="R625" s="222"/>
      <c r="S625" s="222"/>
      <c r="T625" s="222"/>
      <c r="U625" s="222"/>
      <c r="V625" s="222"/>
      <c r="W625" s="222"/>
      <c r="X625" s="222"/>
      <c r="Y625" s="222"/>
      <c r="Z625" s="222"/>
      <c r="AA625" s="222"/>
    </row>
    <row r="626" spans="1:27" ht="12.75" customHeight="1" x14ac:dyDescent="0.2">
      <c r="A626" s="221"/>
      <c r="B626" s="222"/>
      <c r="C626" s="222"/>
      <c r="D626" s="222"/>
      <c r="E626" s="222"/>
      <c r="F626" s="222"/>
      <c r="G626" s="222"/>
      <c r="H626" s="222"/>
      <c r="I626" s="222"/>
      <c r="J626" s="222"/>
      <c r="K626" s="221"/>
      <c r="L626" s="222"/>
      <c r="M626" s="222"/>
      <c r="N626" s="222"/>
      <c r="O626" s="222"/>
      <c r="P626" s="222"/>
      <c r="Q626" s="222"/>
      <c r="R626" s="222"/>
      <c r="S626" s="222"/>
      <c r="T626" s="222"/>
      <c r="U626" s="222"/>
      <c r="V626" s="222"/>
      <c r="W626" s="222"/>
      <c r="X626" s="222"/>
      <c r="Y626" s="222"/>
      <c r="Z626" s="222"/>
      <c r="AA626" s="222"/>
    </row>
    <row r="627" spans="1:27" ht="12.75" customHeight="1" x14ac:dyDescent="0.2">
      <c r="A627" s="221"/>
      <c r="B627" s="222"/>
      <c r="C627" s="222"/>
      <c r="D627" s="222"/>
      <c r="E627" s="222"/>
      <c r="F627" s="222"/>
      <c r="G627" s="222"/>
      <c r="H627" s="222"/>
      <c r="I627" s="222"/>
      <c r="J627" s="222"/>
      <c r="K627" s="221"/>
      <c r="L627" s="222"/>
      <c r="M627" s="222"/>
      <c r="N627" s="222"/>
      <c r="O627" s="222"/>
      <c r="P627" s="222"/>
      <c r="Q627" s="222"/>
      <c r="R627" s="222"/>
      <c r="S627" s="222"/>
      <c r="T627" s="222"/>
      <c r="U627" s="222"/>
      <c r="V627" s="222"/>
      <c r="W627" s="222"/>
      <c r="X627" s="222"/>
      <c r="Y627" s="222"/>
      <c r="Z627" s="222"/>
      <c r="AA627" s="222"/>
    </row>
    <row r="628" spans="1:27" ht="12.75" customHeight="1" x14ac:dyDescent="0.2">
      <c r="A628" s="221"/>
      <c r="B628" s="222"/>
      <c r="C628" s="222"/>
      <c r="D628" s="222"/>
      <c r="E628" s="222"/>
      <c r="F628" s="222"/>
      <c r="G628" s="222"/>
      <c r="H628" s="222"/>
      <c r="I628" s="222"/>
      <c r="J628" s="222"/>
      <c r="K628" s="221"/>
      <c r="L628" s="222"/>
      <c r="M628" s="222"/>
      <c r="N628" s="222"/>
      <c r="O628" s="222"/>
      <c r="P628" s="222"/>
      <c r="Q628" s="222"/>
      <c r="R628" s="222"/>
      <c r="S628" s="222"/>
      <c r="T628" s="222"/>
      <c r="U628" s="222"/>
      <c r="V628" s="222"/>
      <c r="W628" s="222"/>
      <c r="X628" s="222"/>
      <c r="Y628" s="222"/>
      <c r="Z628" s="222"/>
      <c r="AA628" s="222"/>
    </row>
    <row r="629" spans="1:27" ht="12.75" customHeight="1" x14ac:dyDescent="0.2">
      <c r="A629" s="221"/>
      <c r="B629" s="222"/>
      <c r="C629" s="222"/>
      <c r="D629" s="222"/>
      <c r="E629" s="222"/>
      <c r="F629" s="222"/>
      <c r="G629" s="222"/>
      <c r="H629" s="222"/>
      <c r="I629" s="222"/>
      <c r="J629" s="222"/>
      <c r="K629" s="221"/>
      <c r="L629" s="222"/>
      <c r="M629" s="222"/>
      <c r="N629" s="222"/>
      <c r="O629" s="222"/>
      <c r="P629" s="222"/>
      <c r="Q629" s="222"/>
      <c r="R629" s="222"/>
      <c r="S629" s="222"/>
      <c r="T629" s="222"/>
      <c r="U629" s="222"/>
      <c r="V629" s="222"/>
      <c r="W629" s="222"/>
      <c r="X629" s="222"/>
      <c r="Y629" s="222"/>
      <c r="Z629" s="222"/>
      <c r="AA629" s="222"/>
    </row>
    <row r="630" spans="1:27" ht="12.75" customHeight="1" x14ac:dyDescent="0.2">
      <c r="A630" s="221"/>
      <c r="B630" s="222"/>
      <c r="C630" s="222"/>
      <c r="D630" s="222"/>
      <c r="E630" s="222"/>
      <c r="F630" s="222"/>
      <c r="G630" s="222"/>
      <c r="H630" s="222"/>
      <c r="I630" s="222"/>
      <c r="J630" s="222"/>
      <c r="K630" s="221"/>
      <c r="L630" s="222"/>
      <c r="M630" s="222"/>
      <c r="N630" s="222"/>
      <c r="O630" s="222"/>
      <c r="P630" s="222"/>
      <c r="Q630" s="222"/>
      <c r="R630" s="222"/>
      <c r="S630" s="222"/>
      <c r="T630" s="222"/>
      <c r="U630" s="222"/>
      <c r="V630" s="222"/>
      <c r="W630" s="222"/>
      <c r="X630" s="222"/>
      <c r="Y630" s="222"/>
      <c r="Z630" s="222"/>
      <c r="AA630" s="222"/>
    </row>
    <row r="631" spans="1:27" ht="12.75" customHeight="1" x14ac:dyDescent="0.2">
      <c r="A631" s="221"/>
      <c r="B631" s="222"/>
      <c r="C631" s="222"/>
      <c r="D631" s="222"/>
      <c r="E631" s="222"/>
      <c r="F631" s="222"/>
      <c r="G631" s="222"/>
      <c r="H631" s="222"/>
      <c r="I631" s="222"/>
      <c r="J631" s="222"/>
      <c r="K631" s="221"/>
      <c r="L631" s="222"/>
      <c r="M631" s="222"/>
      <c r="N631" s="222"/>
      <c r="O631" s="222"/>
      <c r="P631" s="222"/>
      <c r="Q631" s="222"/>
      <c r="R631" s="222"/>
      <c r="S631" s="222"/>
      <c r="T631" s="222"/>
      <c r="U631" s="222"/>
      <c r="V631" s="222"/>
      <c r="W631" s="222"/>
      <c r="X631" s="222"/>
      <c r="Y631" s="222"/>
      <c r="Z631" s="222"/>
      <c r="AA631" s="222"/>
    </row>
    <row r="632" spans="1:27" ht="12.75" customHeight="1" x14ac:dyDescent="0.2">
      <c r="A632" s="221"/>
      <c r="B632" s="222"/>
      <c r="C632" s="222"/>
      <c r="D632" s="222"/>
      <c r="E632" s="222"/>
      <c r="F632" s="222"/>
      <c r="G632" s="222"/>
      <c r="H632" s="222"/>
      <c r="I632" s="222"/>
      <c r="J632" s="222"/>
      <c r="K632" s="221"/>
      <c r="L632" s="222"/>
      <c r="M632" s="222"/>
      <c r="N632" s="222"/>
      <c r="O632" s="222"/>
      <c r="P632" s="222"/>
      <c r="Q632" s="222"/>
      <c r="R632" s="222"/>
      <c r="S632" s="222"/>
      <c r="T632" s="222"/>
      <c r="U632" s="222"/>
      <c r="V632" s="222"/>
      <c r="W632" s="222"/>
      <c r="X632" s="222"/>
      <c r="Y632" s="222"/>
      <c r="Z632" s="222"/>
      <c r="AA632" s="222"/>
    </row>
    <row r="633" spans="1:27" ht="12.75" customHeight="1" x14ac:dyDescent="0.2">
      <c r="A633" s="221"/>
      <c r="B633" s="222"/>
      <c r="C633" s="222"/>
      <c r="D633" s="222"/>
      <c r="E633" s="222"/>
      <c r="F633" s="222"/>
      <c r="G633" s="222"/>
      <c r="H633" s="222"/>
      <c r="I633" s="222"/>
      <c r="J633" s="222"/>
      <c r="K633" s="221"/>
      <c r="L633" s="222"/>
      <c r="M633" s="222"/>
      <c r="N633" s="222"/>
      <c r="O633" s="222"/>
      <c r="P633" s="222"/>
      <c r="Q633" s="222"/>
      <c r="R633" s="222"/>
      <c r="S633" s="222"/>
      <c r="T633" s="222"/>
      <c r="U633" s="222"/>
      <c r="V633" s="222"/>
      <c r="W633" s="222"/>
      <c r="X633" s="222"/>
      <c r="Y633" s="222"/>
      <c r="Z633" s="222"/>
      <c r="AA633" s="222"/>
    </row>
    <row r="634" spans="1:27" ht="12.75" customHeight="1" x14ac:dyDescent="0.2">
      <c r="A634" s="221"/>
      <c r="B634" s="222"/>
      <c r="C634" s="222"/>
      <c r="D634" s="222"/>
      <c r="E634" s="222"/>
      <c r="F634" s="222"/>
      <c r="G634" s="222"/>
      <c r="H634" s="222"/>
      <c r="I634" s="222"/>
      <c r="J634" s="222"/>
      <c r="K634" s="221"/>
      <c r="L634" s="222"/>
      <c r="M634" s="222"/>
      <c r="N634" s="222"/>
      <c r="O634" s="222"/>
      <c r="P634" s="222"/>
      <c r="Q634" s="222"/>
      <c r="R634" s="222"/>
      <c r="S634" s="222"/>
      <c r="T634" s="222"/>
      <c r="U634" s="222"/>
      <c r="V634" s="222"/>
      <c r="W634" s="222"/>
      <c r="X634" s="222"/>
      <c r="Y634" s="222"/>
      <c r="Z634" s="222"/>
      <c r="AA634" s="222"/>
    </row>
    <row r="635" spans="1:27" ht="12.75" customHeight="1" x14ac:dyDescent="0.2">
      <c r="A635" s="221"/>
      <c r="B635" s="222"/>
      <c r="C635" s="222"/>
      <c r="D635" s="222"/>
      <c r="E635" s="222"/>
      <c r="F635" s="222"/>
      <c r="G635" s="222"/>
      <c r="H635" s="222"/>
      <c r="I635" s="222"/>
      <c r="J635" s="222"/>
      <c r="K635" s="221"/>
      <c r="L635" s="222"/>
      <c r="M635" s="222"/>
      <c r="N635" s="222"/>
      <c r="O635" s="222"/>
      <c r="P635" s="222"/>
      <c r="Q635" s="222"/>
      <c r="R635" s="222"/>
      <c r="S635" s="222"/>
      <c r="T635" s="222"/>
      <c r="U635" s="222"/>
      <c r="V635" s="222"/>
      <c r="W635" s="222"/>
      <c r="X635" s="222"/>
      <c r="Y635" s="222"/>
      <c r="Z635" s="222"/>
      <c r="AA635" s="222"/>
    </row>
    <row r="636" spans="1:27" ht="12.75" customHeight="1" x14ac:dyDescent="0.2">
      <c r="A636" s="221"/>
      <c r="B636" s="222"/>
      <c r="C636" s="222"/>
      <c r="D636" s="222"/>
      <c r="E636" s="222"/>
      <c r="F636" s="222"/>
      <c r="G636" s="222"/>
      <c r="H636" s="222"/>
      <c r="I636" s="222"/>
      <c r="J636" s="222"/>
      <c r="K636" s="221"/>
      <c r="L636" s="222"/>
      <c r="M636" s="222"/>
      <c r="N636" s="222"/>
      <c r="O636" s="222"/>
      <c r="P636" s="222"/>
      <c r="Q636" s="222"/>
      <c r="R636" s="222"/>
      <c r="S636" s="222"/>
      <c r="T636" s="222"/>
      <c r="U636" s="222"/>
      <c r="V636" s="222"/>
      <c r="W636" s="222"/>
      <c r="X636" s="222"/>
      <c r="Y636" s="222"/>
      <c r="Z636" s="222"/>
      <c r="AA636" s="222"/>
    </row>
    <row r="637" spans="1:27" ht="12.75" customHeight="1" x14ac:dyDescent="0.2">
      <c r="A637" s="221"/>
      <c r="B637" s="222"/>
      <c r="C637" s="222"/>
      <c r="D637" s="222"/>
      <c r="E637" s="222"/>
      <c r="F637" s="222"/>
      <c r="G637" s="222"/>
      <c r="H637" s="222"/>
      <c r="I637" s="222"/>
      <c r="J637" s="222"/>
      <c r="K637" s="221"/>
      <c r="L637" s="222"/>
      <c r="M637" s="222"/>
      <c r="N637" s="222"/>
      <c r="O637" s="222"/>
      <c r="P637" s="222"/>
      <c r="Q637" s="222"/>
      <c r="R637" s="222"/>
      <c r="S637" s="222"/>
      <c r="T637" s="222"/>
      <c r="U637" s="222"/>
      <c r="V637" s="222"/>
      <c r="W637" s="222"/>
      <c r="X637" s="222"/>
      <c r="Y637" s="222"/>
      <c r="Z637" s="222"/>
      <c r="AA637" s="222"/>
    </row>
    <row r="638" spans="1:27" ht="12.75" customHeight="1" x14ac:dyDescent="0.2">
      <c r="A638" s="221"/>
      <c r="B638" s="222"/>
      <c r="C638" s="222"/>
      <c r="D638" s="222"/>
      <c r="E638" s="222"/>
      <c r="F638" s="222"/>
      <c r="G638" s="222"/>
      <c r="H638" s="222"/>
      <c r="I638" s="222"/>
      <c r="J638" s="222"/>
      <c r="K638" s="221"/>
      <c r="L638" s="222"/>
      <c r="M638" s="222"/>
      <c r="N638" s="222"/>
      <c r="O638" s="222"/>
      <c r="P638" s="222"/>
      <c r="Q638" s="222"/>
      <c r="R638" s="222"/>
      <c r="S638" s="222"/>
      <c r="T638" s="222"/>
      <c r="U638" s="222"/>
      <c r="V638" s="222"/>
      <c r="W638" s="222"/>
      <c r="X638" s="222"/>
      <c r="Y638" s="222"/>
      <c r="Z638" s="222"/>
      <c r="AA638" s="222"/>
    </row>
    <row r="639" spans="1:27" ht="12.75" customHeight="1" x14ac:dyDescent="0.2">
      <c r="A639" s="221"/>
      <c r="B639" s="222"/>
      <c r="C639" s="222"/>
      <c r="D639" s="222"/>
      <c r="E639" s="222"/>
      <c r="F639" s="222"/>
      <c r="G639" s="222"/>
      <c r="H639" s="222"/>
      <c r="I639" s="222"/>
      <c r="J639" s="222"/>
      <c r="K639" s="221"/>
      <c r="L639" s="222"/>
      <c r="M639" s="222"/>
      <c r="N639" s="222"/>
      <c r="O639" s="222"/>
      <c r="P639" s="222"/>
      <c r="Q639" s="222"/>
      <c r="R639" s="222"/>
      <c r="S639" s="222"/>
      <c r="T639" s="222"/>
      <c r="U639" s="222"/>
      <c r="V639" s="222"/>
      <c r="W639" s="222"/>
      <c r="X639" s="222"/>
      <c r="Y639" s="222"/>
      <c r="Z639" s="222"/>
      <c r="AA639" s="222"/>
    </row>
    <row r="640" spans="1:27" ht="12.75" customHeight="1" x14ac:dyDescent="0.2">
      <c r="A640" s="221"/>
      <c r="B640" s="222"/>
      <c r="C640" s="222"/>
      <c r="D640" s="222"/>
      <c r="E640" s="222"/>
      <c r="F640" s="222"/>
      <c r="G640" s="222"/>
      <c r="H640" s="222"/>
      <c r="I640" s="222"/>
      <c r="J640" s="222"/>
      <c r="K640" s="221"/>
      <c r="L640" s="222"/>
      <c r="M640" s="222"/>
      <c r="N640" s="222"/>
      <c r="O640" s="222"/>
      <c r="P640" s="222"/>
      <c r="Q640" s="222"/>
      <c r="R640" s="222"/>
      <c r="S640" s="222"/>
      <c r="T640" s="222"/>
      <c r="U640" s="222"/>
      <c r="V640" s="222"/>
      <c r="W640" s="222"/>
      <c r="X640" s="222"/>
      <c r="Y640" s="222"/>
      <c r="Z640" s="222"/>
      <c r="AA640" s="222"/>
    </row>
    <row r="641" spans="1:27" ht="12.75" customHeight="1" x14ac:dyDescent="0.2">
      <c r="A641" s="221"/>
      <c r="B641" s="222"/>
      <c r="C641" s="222"/>
      <c r="D641" s="222"/>
      <c r="E641" s="222"/>
      <c r="F641" s="222"/>
      <c r="G641" s="222"/>
      <c r="H641" s="222"/>
      <c r="I641" s="222"/>
      <c r="J641" s="222"/>
      <c r="K641" s="221"/>
      <c r="L641" s="222"/>
      <c r="M641" s="222"/>
      <c r="N641" s="222"/>
      <c r="O641" s="222"/>
      <c r="P641" s="222"/>
      <c r="Q641" s="222"/>
      <c r="R641" s="222"/>
      <c r="S641" s="222"/>
      <c r="T641" s="222"/>
      <c r="U641" s="222"/>
      <c r="V641" s="222"/>
      <c r="W641" s="222"/>
      <c r="X641" s="222"/>
      <c r="Y641" s="222"/>
      <c r="Z641" s="222"/>
      <c r="AA641" s="222"/>
    </row>
    <row r="642" spans="1:27" ht="12.75" customHeight="1" x14ac:dyDescent="0.2">
      <c r="A642" s="221"/>
      <c r="B642" s="222"/>
      <c r="C642" s="222"/>
      <c r="D642" s="222"/>
      <c r="E642" s="222"/>
      <c r="F642" s="222"/>
      <c r="G642" s="222"/>
      <c r="H642" s="222"/>
      <c r="I642" s="222"/>
      <c r="J642" s="222"/>
      <c r="K642" s="221"/>
      <c r="L642" s="222"/>
      <c r="M642" s="222"/>
      <c r="N642" s="222"/>
      <c r="O642" s="222"/>
      <c r="P642" s="222"/>
      <c r="Q642" s="222"/>
      <c r="R642" s="222"/>
      <c r="S642" s="222"/>
      <c r="T642" s="222"/>
      <c r="U642" s="222"/>
      <c r="V642" s="222"/>
      <c r="W642" s="222"/>
      <c r="X642" s="222"/>
      <c r="Y642" s="222"/>
      <c r="Z642" s="222"/>
      <c r="AA642" s="222"/>
    </row>
    <row r="643" spans="1:27" ht="12.75" customHeight="1" x14ac:dyDescent="0.2">
      <c r="A643" s="221"/>
      <c r="B643" s="222"/>
      <c r="C643" s="222"/>
      <c r="D643" s="222"/>
      <c r="E643" s="222"/>
      <c r="F643" s="222"/>
      <c r="G643" s="222"/>
      <c r="H643" s="222"/>
      <c r="I643" s="222"/>
      <c r="J643" s="222"/>
      <c r="K643" s="221"/>
      <c r="L643" s="222"/>
      <c r="M643" s="222"/>
      <c r="N643" s="222"/>
      <c r="O643" s="222"/>
      <c r="P643" s="222"/>
      <c r="Q643" s="222"/>
      <c r="R643" s="222"/>
      <c r="S643" s="222"/>
      <c r="T643" s="222"/>
      <c r="U643" s="222"/>
      <c r="V643" s="222"/>
      <c r="W643" s="222"/>
      <c r="X643" s="222"/>
      <c r="Y643" s="222"/>
      <c r="Z643" s="222"/>
      <c r="AA643" s="222"/>
    </row>
    <row r="644" spans="1:27" ht="12.75" customHeight="1" x14ac:dyDescent="0.2">
      <c r="A644" s="221"/>
      <c r="B644" s="222"/>
      <c r="C644" s="222"/>
      <c r="D644" s="222"/>
      <c r="E644" s="222"/>
      <c r="F644" s="222"/>
      <c r="G644" s="222"/>
      <c r="H644" s="222"/>
      <c r="I644" s="222"/>
      <c r="J644" s="222"/>
      <c r="K644" s="221"/>
      <c r="L644" s="222"/>
      <c r="M644" s="222"/>
      <c r="N644" s="222"/>
      <c r="O644" s="222"/>
      <c r="P644" s="222"/>
      <c r="Q644" s="222"/>
      <c r="R644" s="222"/>
      <c r="S644" s="222"/>
      <c r="T644" s="222"/>
      <c r="U644" s="222"/>
      <c r="V644" s="222"/>
      <c r="W644" s="222"/>
      <c r="X644" s="222"/>
      <c r="Y644" s="222"/>
      <c r="Z644" s="222"/>
      <c r="AA644" s="222"/>
    </row>
    <row r="645" spans="1:27" ht="12.75" customHeight="1" x14ac:dyDescent="0.2">
      <c r="A645" s="221"/>
      <c r="B645" s="222"/>
      <c r="C645" s="222"/>
      <c r="D645" s="222"/>
      <c r="E645" s="222"/>
      <c r="F645" s="222"/>
      <c r="G645" s="222"/>
      <c r="H645" s="222"/>
      <c r="I645" s="222"/>
      <c r="J645" s="222"/>
      <c r="K645" s="221"/>
      <c r="L645" s="222"/>
      <c r="M645" s="222"/>
      <c r="N645" s="222"/>
      <c r="O645" s="222"/>
      <c r="P645" s="222"/>
      <c r="Q645" s="222"/>
      <c r="R645" s="222"/>
      <c r="S645" s="222"/>
      <c r="T645" s="222"/>
      <c r="U645" s="222"/>
      <c r="V645" s="222"/>
      <c r="W645" s="222"/>
      <c r="X645" s="222"/>
      <c r="Y645" s="222"/>
      <c r="Z645" s="222"/>
      <c r="AA645" s="222"/>
    </row>
    <row r="646" spans="1:27" ht="12.75" customHeight="1" x14ac:dyDescent="0.2">
      <c r="A646" s="221"/>
      <c r="B646" s="222"/>
      <c r="C646" s="222"/>
      <c r="D646" s="222"/>
      <c r="E646" s="222"/>
      <c r="F646" s="222"/>
      <c r="G646" s="222"/>
      <c r="H646" s="222"/>
      <c r="I646" s="222"/>
      <c r="J646" s="222"/>
      <c r="K646" s="221"/>
      <c r="L646" s="222"/>
      <c r="M646" s="222"/>
      <c r="N646" s="222"/>
      <c r="O646" s="222"/>
      <c r="P646" s="222"/>
      <c r="Q646" s="222"/>
      <c r="R646" s="222"/>
      <c r="S646" s="222"/>
      <c r="T646" s="222"/>
      <c r="U646" s="222"/>
      <c r="V646" s="222"/>
      <c r="W646" s="222"/>
      <c r="X646" s="222"/>
      <c r="Y646" s="222"/>
      <c r="Z646" s="222"/>
      <c r="AA646" s="222"/>
    </row>
    <row r="647" spans="1:27" ht="12.75" customHeight="1" x14ac:dyDescent="0.2">
      <c r="A647" s="221"/>
      <c r="B647" s="222"/>
      <c r="C647" s="222"/>
      <c r="D647" s="222"/>
      <c r="E647" s="222"/>
      <c r="F647" s="222"/>
      <c r="G647" s="222"/>
      <c r="H647" s="222"/>
      <c r="I647" s="222"/>
      <c r="J647" s="222"/>
      <c r="K647" s="221"/>
      <c r="L647" s="222"/>
      <c r="M647" s="222"/>
      <c r="N647" s="222"/>
      <c r="O647" s="222"/>
      <c r="P647" s="222"/>
      <c r="Q647" s="222"/>
      <c r="R647" s="222"/>
      <c r="S647" s="222"/>
      <c r="T647" s="222"/>
      <c r="U647" s="222"/>
      <c r="V647" s="222"/>
      <c r="W647" s="222"/>
      <c r="X647" s="222"/>
      <c r="Y647" s="222"/>
      <c r="Z647" s="222"/>
      <c r="AA647" s="222"/>
    </row>
    <row r="648" spans="1:27" ht="12.75" customHeight="1" x14ac:dyDescent="0.2">
      <c r="A648" s="221"/>
      <c r="B648" s="222"/>
      <c r="C648" s="222"/>
      <c r="D648" s="222"/>
      <c r="E648" s="222"/>
      <c r="F648" s="222"/>
      <c r="G648" s="222"/>
      <c r="H648" s="222"/>
      <c r="I648" s="222"/>
      <c r="J648" s="222"/>
      <c r="K648" s="221"/>
      <c r="L648" s="222"/>
      <c r="M648" s="222"/>
      <c r="N648" s="222"/>
      <c r="O648" s="222"/>
      <c r="P648" s="222"/>
      <c r="Q648" s="222"/>
      <c r="R648" s="222"/>
      <c r="S648" s="222"/>
      <c r="T648" s="222"/>
      <c r="U648" s="222"/>
      <c r="V648" s="222"/>
      <c r="W648" s="222"/>
      <c r="X648" s="222"/>
      <c r="Y648" s="222"/>
      <c r="Z648" s="222"/>
      <c r="AA648" s="222"/>
    </row>
    <row r="649" spans="1:27" ht="12.75" customHeight="1" x14ac:dyDescent="0.2">
      <c r="A649" s="221"/>
      <c r="B649" s="222"/>
      <c r="C649" s="222"/>
      <c r="D649" s="222"/>
      <c r="E649" s="222"/>
      <c r="F649" s="222"/>
      <c r="G649" s="222"/>
      <c r="H649" s="222"/>
      <c r="I649" s="222"/>
      <c r="J649" s="222"/>
      <c r="K649" s="221"/>
      <c r="L649" s="222"/>
      <c r="M649" s="222"/>
      <c r="N649" s="222"/>
      <c r="O649" s="222"/>
      <c r="P649" s="222"/>
      <c r="Q649" s="222"/>
      <c r="R649" s="222"/>
      <c r="S649" s="222"/>
      <c r="T649" s="222"/>
      <c r="U649" s="222"/>
      <c r="V649" s="222"/>
      <c r="W649" s="222"/>
      <c r="X649" s="222"/>
      <c r="Y649" s="222"/>
      <c r="Z649" s="222"/>
      <c r="AA649" s="222"/>
    </row>
    <row r="650" spans="1:27" ht="12.75" customHeight="1" x14ac:dyDescent="0.2">
      <c r="A650" s="221"/>
      <c r="B650" s="222"/>
      <c r="C650" s="222"/>
      <c r="D650" s="222"/>
      <c r="E650" s="222"/>
      <c r="F650" s="222"/>
      <c r="G650" s="222"/>
      <c r="H650" s="222"/>
      <c r="I650" s="222"/>
      <c r="J650" s="222"/>
      <c r="K650" s="221"/>
      <c r="L650" s="222"/>
      <c r="M650" s="222"/>
      <c r="N650" s="222"/>
      <c r="O650" s="222"/>
      <c r="P650" s="222"/>
      <c r="Q650" s="222"/>
      <c r="R650" s="222"/>
      <c r="S650" s="222"/>
      <c r="T650" s="222"/>
      <c r="U650" s="222"/>
      <c r="V650" s="222"/>
      <c r="W650" s="222"/>
      <c r="X650" s="222"/>
      <c r="Y650" s="222"/>
      <c r="Z650" s="222"/>
      <c r="AA650" s="222"/>
    </row>
    <row r="651" spans="1:27" ht="12.75" customHeight="1" x14ac:dyDescent="0.2">
      <c r="A651" s="221"/>
      <c r="B651" s="222"/>
      <c r="C651" s="222"/>
      <c r="D651" s="222"/>
      <c r="E651" s="222"/>
      <c r="F651" s="222"/>
      <c r="G651" s="222"/>
      <c r="H651" s="222"/>
      <c r="I651" s="222"/>
      <c r="J651" s="222"/>
      <c r="K651" s="221"/>
      <c r="L651" s="222"/>
      <c r="M651" s="222"/>
      <c r="N651" s="222"/>
      <c r="O651" s="222"/>
      <c r="P651" s="222"/>
      <c r="Q651" s="222"/>
      <c r="R651" s="222"/>
      <c r="S651" s="222"/>
      <c r="T651" s="222"/>
      <c r="U651" s="222"/>
      <c r="V651" s="222"/>
      <c r="W651" s="222"/>
      <c r="X651" s="222"/>
      <c r="Y651" s="222"/>
      <c r="Z651" s="222"/>
      <c r="AA651" s="222"/>
    </row>
    <row r="652" spans="1:27" ht="12.75" customHeight="1" x14ac:dyDescent="0.2">
      <c r="A652" s="221"/>
      <c r="B652" s="222"/>
      <c r="C652" s="222"/>
      <c r="D652" s="222"/>
      <c r="E652" s="222"/>
      <c r="F652" s="222"/>
      <c r="G652" s="222"/>
      <c r="H652" s="222"/>
      <c r="I652" s="222"/>
      <c r="J652" s="222"/>
      <c r="K652" s="221"/>
      <c r="L652" s="222"/>
      <c r="M652" s="222"/>
      <c r="N652" s="222"/>
      <c r="O652" s="222"/>
      <c r="P652" s="222"/>
      <c r="Q652" s="222"/>
      <c r="R652" s="222"/>
      <c r="S652" s="222"/>
      <c r="T652" s="222"/>
      <c r="U652" s="222"/>
      <c r="V652" s="222"/>
      <c r="W652" s="222"/>
      <c r="X652" s="222"/>
      <c r="Y652" s="222"/>
      <c r="Z652" s="222"/>
      <c r="AA652" s="222"/>
    </row>
    <row r="653" spans="1:27" ht="12.75" customHeight="1" x14ac:dyDescent="0.2">
      <c r="A653" s="221"/>
      <c r="B653" s="222"/>
      <c r="C653" s="222"/>
      <c r="D653" s="222"/>
      <c r="E653" s="222"/>
      <c r="F653" s="222"/>
      <c r="G653" s="222"/>
      <c r="H653" s="222"/>
      <c r="I653" s="222"/>
      <c r="J653" s="222"/>
      <c r="K653" s="221"/>
      <c r="L653" s="222"/>
      <c r="M653" s="222"/>
      <c r="N653" s="222"/>
      <c r="O653" s="222"/>
      <c r="P653" s="222"/>
      <c r="Q653" s="222"/>
      <c r="R653" s="222"/>
      <c r="S653" s="222"/>
      <c r="T653" s="222"/>
      <c r="U653" s="222"/>
      <c r="V653" s="222"/>
      <c r="W653" s="222"/>
      <c r="X653" s="222"/>
      <c r="Y653" s="222"/>
      <c r="Z653" s="222"/>
      <c r="AA653" s="222"/>
    </row>
    <row r="654" spans="1:27" ht="12.75" customHeight="1" x14ac:dyDescent="0.2">
      <c r="A654" s="221"/>
      <c r="B654" s="222"/>
      <c r="C654" s="222"/>
      <c r="D654" s="222"/>
      <c r="E654" s="222"/>
      <c r="F654" s="222"/>
      <c r="G654" s="222"/>
      <c r="H654" s="222"/>
      <c r="I654" s="222"/>
      <c r="J654" s="222"/>
      <c r="K654" s="221"/>
      <c r="L654" s="222"/>
      <c r="M654" s="222"/>
      <c r="N654" s="222"/>
      <c r="O654" s="222"/>
      <c r="P654" s="222"/>
      <c r="Q654" s="222"/>
      <c r="R654" s="222"/>
      <c r="S654" s="222"/>
      <c r="T654" s="222"/>
      <c r="U654" s="222"/>
      <c r="V654" s="222"/>
      <c r="W654" s="222"/>
      <c r="X654" s="222"/>
      <c r="Y654" s="222"/>
      <c r="Z654" s="222"/>
      <c r="AA654" s="222"/>
    </row>
    <row r="655" spans="1:27" ht="12.75" customHeight="1" x14ac:dyDescent="0.2">
      <c r="A655" s="221"/>
      <c r="B655" s="222"/>
      <c r="C655" s="222"/>
      <c r="D655" s="222"/>
      <c r="E655" s="222"/>
      <c r="F655" s="222"/>
      <c r="G655" s="222"/>
      <c r="H655" s="222"/>
      <c r="I655" s="222"/>
      <c r="J655" s="222"/>
      <c r="K655" s="221"/>
      <c r="L655" s="222"/>
      <c r="M655" s="222"/>
      <c r="N655" s="222"/>
      <c r="O655" s="222"/>
      <c r="P655" s="222"/>
      <c r="Q655" s="222"/>
      <c r="R655" s="222"/>
      <c r="S655" s="222"/>
      <c r="T655" s="222"/>
      <c r="U655" s="222"/>
      <c r="V655" s="222"/>
      <c r="W655" s="222"/>
      <c r="X655" s="222"/>
      <c r="Y655" s="222"/>
      <c r="Z655" s="222"/>
      <c r="AA655" s="222"/>
    </row>
    <row r="656" spans="1:27" ht="12.75" customHeight="1" x14ac:dyDescent="0.2">
      <c r="A656" s="221"/>
      <c r="B656" s="222"/>
      <c r="C656" s="222"/>
      <c r="D656" s="222"/>
      <c r="E656" s="222"/>
      <c r="F656" s="222"/>
      <c r="G656" s="222"/>
      <c r="H656" s="222"/>
      <c r="I656" s="222"/>
      <c r="J656" s="222"/>
      <c r="K656" s="221"/>
      <c r="L656" s="222"/>
      <c r="M656" s="222"/>
      <c r="N656" s="222"/>
      <c r="O656" s="222"/>
      <c r="P656" s="222"/>
      <c r="Q656" s="222"/>
      <c r="R656" s="222"/>
      <c r="S656" s="222"/>
      <c r="T656" s="222"/>
      <c r="U656" s="222"/>
      <c r="V656" s="222"/>
      <c r="W656" s="222"/>
      <c r="X656" s="222"/>
      <c r="Y656" s="222"/>
      <c r="Z656" s="222"/>
      <c r="AA656" s="222"/>
    </row>
    <row r="657" spans="1:27" ht="12.75" customHeight="1" x14ac:dyDescent="0.2">
      <c r="A657" s="221"/>
      <c r="B657" s="222"/>
      <c r="C657" s="222"/>
      <c r="D657" s="222"/>
      <c r="E657" s="222"/>
      <c r="F657" s="222"/>
      <c r="G657" s="222"/>
      <c r="H657" s="222"/>
      <c r="I657" s="222"/>
      <c r="J657" s="222"/>
      <c r="K657" s="221"/>
      <c r="L657" s="222"/>
      <c r="M657" s="222"/>
      <c r="N657" s="222"/>
      <c r="O657" s="222"/>
      <c r="P657" s="222"/>
      <c r="Q657" s="222"/>
      <c r="R657" s="222"/>
      <c r="S657" s="222"/>
      <c r="T657" s="222"/>
      <c r="U657" s="222"/>
      <c r="V657" s="222"/>
      <c r="W657" s="222"/>
      <c r="X657" s="222"/>
      <c r="Y657" s="222"/>
      <c r="Z657" s="222"/>
      <c r="AA657" s="222"/>
    </row>
    <row r="658" spans="1:27" ht="12.75" customHeight="1" x14ac:dyDescent="0.2">
      <c r="A658" s="221"/>
      <c r="B658" s="222"/>
      <c r="C658" s="222"/>
      <c r="D658" s="222"/>
      <c r="E658" s="222"/>
      <c r="F658" s="222"/>
      <c r="G658" s="222"/>
      <c r="H658" s="222"/>
      <c r="I658" s="222"/>
      <c r="J658" s="222"/>
      <c r="K658" s="221"/>
      <c r="L658" s="222"/>
      <c r="M658" s="222"/>
      <c r="N658" s="222"/>
      <c r="O658" s="222"/>
      <c r="P658" s="222"/>
      <c r="Q658" s="222"/>
      <c r="R658" s="222"/>
      <c r="S658" s="222"/>
      <c r="T658" s="222"/>
      <c r="U658" s="222"/>
      <c r="V658" s="222"/>
      <c r="W658" s="222"/>
      <c r="X658" s="222"/>
      <c r="Y658" s="222"/>
      <c r="Z658" s="222"/>
      <c r="AA658" s="222"/>
    </row>
    <row r="659" spans="1:27" ht="12.75" customHeight="1" x14ac:dyDescent="0.2">
      <c r="A659" s="221"/>
      <c r="B659" s="222"/>
      <c r="C659" s="222"/>
      <c r="D659" s="222"/>
      <c r="E659" s="222"/>
      <c r="F659" s="222"/>
      <c r="G659" s="222"/>
      <c r="H659" s="222"/>
      <c r="I659" s="222"/>
      <c r="J659" s="222"/>
      <c r="K659" s="221"/>
      <c r="L659" s="222"/>
      <c r="M659" s="222"/>
      <c r="N659" s="222"/>
      <c r="O659" s="222"/>
      <c r="P659" s="222"/>
      <c r="Q659" s="222"/>
      <c r="R659" s="222"/>
      <c r="S659" s="222"/>
      <c r="T659" s="222"/>
      <c r="U659" s="222"/>
      <c r="V659" s="222"/>
      <c r="W659" s="222"/>
      <c r="X659" s="222"/>
      <c r="Y659" s="222"/>
      <c r="Z659" s="222"/>
      <c r="AA659" s="222"/>
    </row>
    <row r="660" spans="1:27" ht="12.75" customHeight="1" x14ac:dyDescent="0.2">
      <c r="A660" s="221"/>
      <c r="B660" s="222"/>
      <c r="C660" s="222"/>
      <c r="D660" s="222"/>
      <c r="E660" s="222"/>
      <c r="F660" s="222"/>
      <c r="G660" s="222"/>
      <c r="H660" s="222"/>
      <c r="I660" s="222"/>
      <c r="J660" s="222"/>
      <c r="K660" s="221"/>
      <c r="L660" s="222"/>
      <c r="M660" s="222"/>
      <c r="N660" s="222"/>
      <c r="O660" s="222"/>
      <c r="P660" s="222"/>
      <c r="Q660" s="222"/>
      <c r="R660" s="222"/>
      <c r="S660" s="222"/>
      <c r="T660" s="222"/>
      <c r="U660" s="222"/>
      <c r="V660" s="222"/>
      <c r="W660" s="222"/>
      <c r="X660" s="222"/>
      <c r="Y660" s="222"/>
      <c r="Z660" s="222"/>
      <c r="AA660" s="222"/>
    </row>
    <row r="661" spans="1:27" ht="12.75" customHeight="1" x14ac:dyDescent="0.2">
      <c r="A661" s="221"/>
      <c r="B661" s="222"/>
      <c r="C661" s="222"/>
      <c r="D661" s="222"/>
      <c r="E661" s="222"/>
      <c r="F661" s="222"/>
      <c r="G661" s="222"/>
      <c r="H661" s="222"/>
      <c r="I661" s="222"/>
      <c r="J661" s="222"/>
      <c r="K661" s="221"/>
      <c r="L661" s="222"/>
      <c r="M661" s="222"/>
      <c r="N661" s="222"/>
      <c r="O661" s="222"/>
      <c r="P661" s="222"/>
      <c r="Q661" s="222"/>
      <c r="R661" s="222"/>
      <c r="S661" s="222"/>
      <c r="T661" s="222"/>
      <c r="U661" s="222"/>
      <c r="V661" s="222"/>
      <c r="W661" s="222"/>
      <c r="X661" s="222"/>
      <c r="Y661" s="222"/>
      <c r="Z661" s="222"/>
      <c r="AA661" s="222"/>
    </row>
    <row r="662" spans="1:27" ht="12.75" customHeight="1" x14ac:dyDescent="0.2">
      <c r="A662" s="221"/>
      <c r="B662" s="222"/>
      <c r="C662" s="222"/>
      <c r="D662" s="222"/>
      <c r="E662" s="222"/>
      <c r="F662" s="222"/>
      <c r="G662" s="222"/>
      <c r="H662" s="222"/>
      <c r="I662" s="222"/>
      <c r="J662" s="222"/>
      <c r="K662" s="221"/>
      <c r="L662" s="222"/>
      <c r="M662" s="222"/>
      <c r="N662" s="222"/>
      <c r="O662" s="222"/>
      <c r="P662" s="222"/>
      <c r="Q662" s="222"/>
      <c r="R662" s="222"/>
      <c r="S662" s="222"/>
      <c r="T662" s="222"/>
      <c r="U662" s="222"/>
      <c r="V662" s="222"/>
      <c r="W662" s="222"/>
      <c r="X662" s="222"/>
      <c r="Y662" s="222"/>
      <c r="Z662" s="222"/>
      <c r="AA662" s="222"/>
    </row>
    <row r="663" spans="1:27" ht="12.75" customHeight="1" x14ac:dyDescent="0.2">
      <c r="A663" s="221"/>
      <c r="B663" s="222"/>
      <c r="C663" s="222"/>
      <c r="D663" s="222"/>
      <c r="E663" s="222"/>
      <c r="F663" s="222"/>
      <c r="G663" s="222"/>
      <c r="H663" s="222"/>
      <c r="I663" s="222"/>
      <c r="J663" s="222"/>
      <c r="K663" s="221"/>
      <c r="L663" s="222"/>
      <c r="M663" s="222"/>
      <c r="N663" s="222"/>
      <c r="O663" s="222"/>
      <c r="P663" s="222"/>
      <c r="Q663" s="222"/>
      <c r="R663" s="222"/>
      <c r="S663" s="222"/>
      <c r="T663" s="222"/>
      <c r="U663" s="222"/>
      <c r="V663" s="222"/>
      <c r="W663" s="222"/>
      <c r="X663" s="222"/>
      <c r="Y663" s="222"/>
      <c r="Z663" s="222"/>
      <c r="AA663" s="222"/>
    </row>
    <row r="664" spans="1:27" ht="12.75" customHeight="1" x14ac:dyDescent="0.2">
      <c r="A664" s="221"/>
      <c r="B664" s="222"/>
      <c r="C664" s="222"/>
      <c r="D664" s="222"/>
      <c r="E664" s="222"/>
      <c r="F664" s="222"/>
      <c r="G664" s="222"/>
      <c r="H664" s="222"/>
      <c r="I664" s="222"/>
      <c r="J664" s="222"/>
      <c r="K664" s="221"/>
      <c r="L664" s="222"/>
      <c r="M664" s="222"/>
      <c r="N664" s="222"/>
      <c r="O664" s="222"/>
      <c r="P664" s="222"/>
      <c r="Q664" s="222"/>
      <c r="R664" s="222"/>
      <c r="S664" s="222"/>
      <c r="T664" s="222"/>
      <c r="U664" s="222"/>
      <c r="V664" s="222"/>
      <c r="W664" s="222"/>
      <c r="X664" s="222"/>
      <c r="Y664" s="222"/>
      <c r="Z664" s="222"/>
      <c r="AA664" s="222"/>
    </row>
    <row r="665" spans="1:27" ht="12.75" customHeight="1" x14ac:dyDescent="0.2">
      <c r="A665" s="221"/>
      <c r="B665" s="222"/>
      <c r="C665" s="222"/>
      <c r="D665" s="222"/>
      <c r="E665" s="222"/>
      <c r="F665" s="222"/>
      <c r="G665" s="222"/>
      <c r="H665" s="222"/>
      <c r="I665" s="222"/>
      <c r="J665" s="222"/>
      <c r="K665" s="221"/>
      <c r="L665" s="222"/>
      <c r="M665" s="222"/>
      <c r="N665" s="222"/>
      <c r="O665" s="222"/>
      <c r="P665" s="222"/>
      <c r="Q665" s="222"/>
      <c r="R665" s="222"/>
      <c r="S665" s="222"/>
      <c r="T665" s="222"/>
      <c r="U665" s="222"/>
      <c r="V665" s="222"/>
      <c r="W665" s="222"/>
      <c r="X665" s="222"/>
      <c r="Y665" s="222"/>
      <c r="Z665" s="222"/>
      <c r="AA665" s="222"/>
    </row>
    <row r="666" spans="1:27" ht="12.75" customHeight="1" x14ac:dyDescent="0.2">
      <c r="A666" s="221"/>
      <c r="B666" s="222"/>
      <c r="C666" s="222"/>
      <c r="D666" s="222"/>
      <c r="E666" s="222"/>
      <c r="F666" s="222"/>
      <c r="G666" s="222"/>
      <c r="H666" s="222"/>
      <c r="I666" s="222"/>
      <c r="J666" s="222"/>
      <c r="K666" s="221"/>
      <c r="L666" s="222"/>
      <c r="M666" s="222"/>
      <c r="N666" s="222"/>
      <c r="O666" s="222"/>
      <c r="P666" s="222"/>
      <c r="Q666" s="222"/>
      <c r="R666" s="222"/>
      <c r="S666" s="222"/>
      <c r="T666" s="222"/>
      <c r="U666" s="222"/>
      <c r="V666" s="222"/>
      <c r="W666" s="222"/>
      <c r="X666" s="222"/>
      <c r="Y666" s="222"/>
      <c r="Z666" s="222"/>
      <c r="AA666" s="222"/>
    </row>
    <row r="667" spans="1:27" ht="12.75" customHeight="1" x14ac:dyDescent="0.2">
      <c r="A667" s="221"/>
      <c r="B667" s="222"/>
      <c r="C667" s="222"/>
      <c r="D667" s="222"/>
      <c r="E667" s="222"/>
      <c r="F667" s="222"/>
      <c r="G667" s="222"/>
      <c r="H667" s="222"/>
      <c r="I667" s="222"/>
      <c r="J667" s="222"/>
      <c r="K667" s="221"/>
      <c r="L667" s="222"/>
      <c r="M667" s="222"/>
      <c r="N667" s="222"/>
      <c r="O667" s="222"/>
      <c r="P667" s="222"/>
      <c r="Q667" s="222"/>
      <c r="R667" s="222"/>
      <c r="S667" s="222"/>
      <c r="T667" s="222"/>
      <c r="U667" s="222"/>
      <c r="V667" s="222"/>
      <c r="W667" s="222"/>
      <c r="X667" s="222"/>
      <c r="Y667" s="222"/>
      <c r="Z667" s="222"/>
      <c r="AA667" s="222"/>
    </row>
    <row r="668" spans="1:27" ht="12.75" customHeight="1" x14ac:dyDescent="0.2">
      <c r="A668" s="221"/>
      <c r="B668" s="222"/>
      <c r="C668" s="222"/>
      <c r="D668" s="222"/>
      <c r="E668" s="222"/>
      <c r="F668" s="222"/>
      <c r="G668" s="222"/>
      <c r="H668" s="222"/>
      <c r="I668" s="222"/>
      <c r="J668" s="222"/>
      <c r="K668" s="221"/>
      <c r="L668" s="222"/>
      <c r="M668" s="222"/>
      <c r="N668" s="222"/>
      <c r="O668" s="222"/>
      <c r="P668" s="222"/>
      <c r="Q668" s="222"/>
      <c r="R668" s="222"/>
      <c r="S668" s="222"/>
      <c r="T668" s="222"/>
      <c r="U668" s="222"/>
      <c r="V668" s="222"/>
      <c r="W668" s="222"/>
      <c r="X668" s="222"/>
      <c r="Y668" s="222"/>
      <c r="Z668" s="222"/>
      <c r="AA668" s="222"/>
    </row>
    <row r="669" spans="1:27" ht="12.75" customHeight="1" x14ac:dyDescent="0.2">
      <c r="A669" s="221"/>
      <c r="B669" s="222"/>
      <c r="C669" s="222"/>
      <c r="D669" s="222"/>
      <c r="E669" s="222"/>
      <c r="F669" s="222"/>
      <c r="G669" s="222"/>
      <c r="H669" s="222"/>
      <c r="I669" s="222"/>
      <c r="J669" s="222"/>
      <c r="K669" s="221"/>
      <c r="L669" s="222"/>
      <c r="M669" s="222"/>
      <c r="N669" s="222"/>
      <c r="O669" s="222"/>
      <c r="P669" s="222"/>
      <c r="Q669" s="222"/>
      <c r="R669" s="222"/>
      <c r="S669" s="222"/>
      <c r="T669" s="222"/>
      <c r="U669" s="222"/>
      <c r="V669" s="222"/>
      <c r="W669" s="222"/>
      <c r="X669" s="222"/>
      <c r="Y669" s="222"/>
      <c r="Z669" s="222"/>
      <c r="AA669" s="222"/>
    </row>
    <row r="670" spans="1:27" ht="12.75" customHeight="1" x14ac:dyDescent="0.2">
      <c r="A670" s="221"/>
      <c r="B670" s="222"/>
      <c r="C670" s="222"/>
      <c r="D670" s="222"/>
      <c r="E670" s="222"/>
      <c r="F670" s="222"/>
      <c r="G670" s="222"/>
      <c r="H670" s="222"/>
      <c r="I670" s="222"/>
      <c r="J670" s="222"/>
      <c r="K670" s="221"/>
      <c r="L670" s="222"/>
      <c r="M670" s="222"/>
      <c r="N670" s="222"/>
      <c r="O670" s="222"/>
      <c r="P670" s="222"/>
      <c r="Q670" s="222"/>
      <c r="R670" s="222"/>
      <c r="S670" s="222"/>
      <c r="T670" s="222"/>
      <c r="U670" s="222"/>
      <c r="V670" s="222"/>
      <c r="W670" s="222"/>
      <c r="X670" s="222"/>
      <c r="Y670" s="222"/>
      <c r="Z670" s="222"/>
      <c r="AA670" s="222"/>
    </row>
    <row r="671" spans="1:27" ht="12.75" customHeight="1" x14ac:dyDescent="0.2">
      <c r="A671" s="221"/>
      <c r="B671" s="222"/>
      <c r="C671" s="222"/>
      <c r="D671" s="222"/>
      <c r="E671" s="222"/>
      <c r="F671" s="222"/>
      <c r="G671" s="222"/>
      <c r="H671" s="222"/>
      <c r="I671" s="222"/>
      <c r="J671" s="222"/>
      <c r="K671" s="221"/>
      <c r="L671" s="222"/>
      <c r="M671" s="222"/>
      <c r="N671" s="222"/>
      <c r="O671" s="222"/>
      <c r="P671" s="222"/>
      <c r="Q671" s="222"/>
      <c r="R671" s="222"/>
      <c r="S671" s="222"/>
      <c r="T671" s="222"/>
      <c r="U671" s="222"/>
      <c r="V671" s="222"/>
      <c r="W671" s="222"/>
      <c r="X671" s="222"/>
      <c r="Y671" s="222"/>
      <c r="Z671" s="222"/>
      <c r="AA671" s="222"/>
    </row>
    <row r="672" spans="1:27" ht="12.75" customHeight="1" x14ac:dyDescent="0.2">
      <c r="A672" s="221"/>
      <c r="B672" s="222"/>
      <c r="C672" s="222"/>
      <c r="D672" s="222"/>
      <c r="E672" s="222"/>
      <c r="F672" s="222"/>
      <c r="G672" s="222"/>
      <c r="H672" s="222"/>
      <c r="I672" s="222"/>
      <c r="J672" s="222"/>
      <c r="K672" s="221"/>
      <c r="L672" s="222"/>
      <c r="M672" s="222"/>
      <c r="N672" s="222"/>
      <c r="O672" s="222"/>
      <c r="P672" s="222"/>
      <c r="Q672" s="222"/>
      <c r="R672" s="222"/>
      <c r="S672" s="222"/>
      <c r="T672" s="222"/>
      <c r="U672" s="222"/>
      <c r="V672" s="222"/>
      <c r="W672" s="222"/>
      <c r="X672" s="222"/>
      <c r="Y672" s="222"/>
      <c r="Z672" s="222"/>
      <c r="AA672" s="222"/>
    </row>
    <row r="673" spans="1:27" ht="12.75" customHeight="1" x14ac:dyDescent="0.2">
      <c r="A673" s="221"/>
      <c r="B673" s="222"/>
      <c r="C673" s="222"/>
      <c r="D673" s="222"/>
      <c r="E673" s="222"/>
      <c r="F673" s="222"/>
      <c r="G673" s="222"/>
      <c r="H673" s="222"/>
      <c r="I673" s="222"/>
      <c r="J673" s="222"/>
      <c r="K673" s="221"/>
      <c r="L673" s="222"/>
      <c r="M673" s="222"/>
      <c r="N673" s="222"/>
      <c r="O673" s="222"/>
      <c r="P673" s="222"/>
      <c r="Q673" s="222"/>
      <c r="R673" s="222"/>
      <c r="S673" s="222"/>
      <c r="T673" s="222"/>
      <c r="U673" s="222"/>
      <c r="V673" s="222"/>
      <c r="W673" s="222"/>
      <c r="X673" s="222"/>
      <c r="Y673" s="222"/>
      <c r="Z673" s="222"/>
      <c r="AA673" s="222"/>
    </row>
    <row r="674" spans="1:27" ht="12.75" customHeight="1" x14ac:dyDescent="0.2">
      <c r="A674" s="221"/>
      <c r="B674" s="222"/>
      <c r="C674" s="222"/>
      <c r="D674" s="222"/>
      <c r="E674" s="222"/>
      <c r="F674" s="222"/>
      <c r="G674" s="222"/>
      <c r="H674" s="222"/>
      <c r="I674" s="222"/>
      <c r="J674" s="222"/>
      <c r="K674" s="221"/>
      <c r="L674" s="222"/>
      <c r="M674" s="222"/>
      <c r="N674" s="222"/>
      <c r="O674" s="222"/>
      <c r="P674" s="222"/>
      <c r="Q674" s="222"/>
      <c r="R674" s="222"/>
      <c r="S674" s="222"/>
      <c r="T674" s="222"/>
      <c r="U674" s="222"/>
      <c r="V674" s="222"/>
      <c r="W674" s="222"/>
      <c r="X674" s="222"/>
      <c r="Y674" s="222"/>
      <c r="Z674" s="222"/>
      <c r="AA674" s="222"/>
    </row>
    <row r="675" spans="1:27" ht="12.75" customHeight="1" x14ac:dyDescent="0.2">
      <c r="A675" s="221"/>
      <c r="B675" s="222"/>
      <c r="C675" s="222"/>
      <c r="D675" s="222"/>
      <c r="E675" s="222"/>
      <c r="F675" s="222"/>
      <c r="G675" s="222"/>
      <c r="H675" s="222"/>
      <c r="I675" s="222"/>
      <c r="J675" s="222"/>
      <c r="K675" s="221"/>
      <c r="L675" s="222"/>
      <c r="M675" s="222"/>
      <c r="N675" s="222"/>
      <c r="O675" s="222"/>
      <c r="P675" s="222"/>
      <c r="Q675" s="222"/>
      <c r="R675" s="222"/>
      <c r="S675" s="222"/>
      <c r="T675" s="222"/>
      <c r="U675" s="222"/>
      <c r="V675" s="222"/>
      <c r="W675" s="222"/>
      <c r="X675" s="222"/>
      <c r="Y675" s="222"/>
      <c r="Z675" s="222"/>
      <c r="AA675" s="222"/>
    </row>
    <row r="676" spans="1:27" ht="12.75" customHeight="1" x14ac:dyDescent="0.2">
      <c r="A676" s="221"/>
      <c r="B676" s="222"/>
      <c r="C676" s="222"/>
      <c r="D676" s="222"/>
      <c r="E676" s="222"/>
      <c r="F676" s="222"/>
      <c r="G676" s="222"/>
      <c r="H676" s="222"/>
      <c r="I676" s="222"/>
      <c r="J676" s="222"/>
      <c r="K676" s="221"/>
      <c r="L676" s="222"/>
      <c r="M676" s="222"/>
      <c r="N676" s="222"/>
      <c r="O676" s="222"/>
      <c r="P676" s="222"/>
      <c r="Q676" s="222"/>
      <c r="R676" s="222"/>
      <c r="S676" s="222"/>
      <c r="T676" s="222"/>
      <c r="U676" s="222"/>
      <c r="V676" s="222"/>
      <c r="W676" s="222"/>
      <c r="X676" s="222"/>
      <c r="Y676" s="222"/>
      <c r="Z676" s="222"/>
      <c r="AA676" s="222"/>
    </row>
    <row r="677" spans="1:27" ht="12.75" customHeight="1" x14ac:dyDescent="0.2">
      <c r="A677" s="221"/>
      <c r="B677" s="222"/>
      <c r="C677" s="222"/>
      <c r="D677" s="222"/>
      <c r="E677" s="222"/>
      <c r="F677" s="222"/>
      <c r="G677" s="222"/>
      <c r="H677" s="222"/>
      <c r="I677" s="222"/>
      <c r="J677" s="222"/>
      <c r="K677" s="221"/>
      <c r="L677" s="222"/>
      <c r="M677" s="222"/>
      <c r="N677" s="222"/>
      <c r="O677" s="222"/>
      <c r="P677" s="222"/>
      <c r="Q677" s="222"/>
      <c r="R677" s="222"/>
      <c r="S677" s="222"/>
      <c r="T677" s="222"/>
      <c r="U677" s="222"/>
      <c r="V677" s="222"/>
      <c r="W677" s="222"/>
      <c r="X677" s="222"/>
      <c r="Y677" s="222"/>
      <c r="Z677" s="222"/>
      <c r="AA677" s="222"/>
    </row>
    <row r="678" spans="1:27" ht="12.75" customHeight="1" x14ac:dyDescent="0.2">
      <c r="A678" s="221"/>
      <c r="B678" s="222"/>
      <c r="C678" s="222"/>
      <c r="D678" s="222"/>
      <c r="E678" s="222"/>
      <c r="F678" s="222"/>
      <c r="G678" s="222"/>
      <c r="H678" s="222"/>
      <c r="I678" s="222"/>
      <c r="J678" s="222"/>
      <c r="K678" s="221"/>
      <c r="L678" s="222"/>
      <c r="M678" s="222"/>
      <c r="N678" s="222"/>
      <c r="O678" s="222"/>
      <c r="P678" s="222"/>
      <c r="Q678" s="222"/>
      <c r="R678" s="222"/>
      <c r="S678" s="222"/>
      <c r="T678" s="222"/>
      <c r="U678" s="222"/>
      <c r="V678" s="222"/>
      <c r="W678" s="222"/>
      <c r="X678" s="222"/>
      <c r="Y678" s="222"/>
      <c r="Z678" s="222"/>
      <c r="AA678" s="222"/>
    </row>
    <row r="679" spans="1:27" ht="12.75" customHeight="1" x14ac:dyDescent="0.2">
      <c r="A679" s="221"/>
      <c r="B679" s="222"/>
      <c r="C679" s="222"/>
      <c r="D679" s="222"/>
      <c r="E679" s="222"/>
      <c r="F679" s="222"/>
      <c r="G679" s="222"/>
      <c r="H679" s="222"/>
      <c r="I679" s="222"/>
      <c r="J679" s="222"/>
      <c r="K679" s="221"/>
      <c r="L679" s="222"/>
      <c r="M679" s="222"/>
      <c r="N679" s="222"/>
      <c r="O679" s="222"/>
      <c r="P679" s="222"/>
      <c r="Q679" s="222"/>
      <c r="R679" s="222"/>
      <c r="S679" s="222"/>
      <c r="T679" s="222"/>
      <c r="U679" s="222"/>
      <c r="V679" s="222"/>
      <c r="W679" s="222"/>
      <c r="X679" s="222"/>
      <c r="Y679" s="222"/>
      <c r="Z679" s="222"/>
      <c r="AA679" s="222"/>
    </row>
    <row r="680" spans="1:27" ht="12.75" customHeight="1" x14ac:dyDescent="0.2">
      <c r="A680" s="221"/>
      <c r="B680" s="222"/>
      <c r="C680" s="222"/>
      <c r="D680" s="222"/>
      <c r="E680" s="222"/>
      <c r="F680" s="222"/>
      <c r="G680" s="222"/>
      <c r="H680" s="222"/>
      <c r="I680" s="222"/>
      <c r="J680" s="222"/>
      <c r="K680" s="221"/>
      <c r="L680" s="222"/>
      <c r="M680" s="222"/>
      <c r="N680" s="222"/>
      <c r="O680" s="222"/>
      <c r="P680" s="222"/>
      <c r="Q680" s="222"/>
      <c r="R680" s="222"/>
      <c r="S680" s="222"/>
      <c r="T680" s="222"/>
      <c r="U680" s="222"/>
      <c r="V680" s="222"/>
      <c r="W680" s="222"/>
      <c r="X680" s="222"/>
      <c r="Y680" s="222"/>
      <c r="Z680" s="222"/>
      <c r="AA680" s="222"/>
    </row>
    <row r="681" spans="1:27" ht="12.75" customHeight="1" x14ac:dyDescent="0.2">
      <c r="A681" s="221"/>
      <c r="B681" s="222"/>
      <c r="C681" s="222"/>
      <c r="D681" s="222"/>
      <c r="E681" s="222"/>
      <c r="F681" s="222"/>
      <c r="G681" s="222"/>
      <c r="H681" s="222"/>
      <c r="I681" s="222"/>
      <c r="J681" s="222"/>
      <c r="K681" s="221"/>
      <c r="L681" s="222"/>
      <c r="M681" s="222"/>
      <c r="N681" s="222"/>
      <c r="O681" s="222"/>
      <c r="P681" s="222"/>
      <c r="Q681" s="222"/>
      <c r="R681" s="222"/>
      <c r="S681" s="222"/>
      <c r="T681" s="222"/>
      <c r="U681" s="222"/>
      <c r="V681" s="222"/>
      <c r="W681" s="222"/>
      <c r="X681" s="222"/>
      <c r="Y681" s="222"/>
      <c r="Z681" s="222"/>
      <c r="AA681" s="222"/>
    </row>
    <row r="682" spans="1:27" ht="12.75" customHeight="1" x14ac:dyDescent="0.2">
      <c r="A682" s="221"/>
      <c r="B682" s="222"/>
      <c r="C682" s="222"/>
      <c r="D682" s="222"/>
      <c r="E682" s="222"/>
      <c r="F682" s="222"/>
      <c r="G682" s="222"/>
      <c r="H682" s="222"/>
      <c r="I682" s="222"/>
      <c r="J682" s="222"/>
      <c r="K682" s="221"/>
      <c r="L682" s="222"/>
      <c r="M682" s="222"/>
      <c r="N682" s="222"/>
      <c r="O682" s="222"/>
      <c r="P682" s="222"/>
      <c r="Q682" s="222"/>
      <c r="R682" s="222"/>
      <c r="S682" s="222"/>
      <c r="T682" s="222"/>
      <c r="U682" s="222"/>
      <c r="V682" s="222"/>
      <c r="W682" s="222"/>
      <c r="X682" s="222"/>
      <c r="Y682" s="222"/>
      <c r="Z682" s="222"/>
      <c r="AA682" s="222"/>
    </row>
    <row r="683" spans="1:27" ht="12.75" customHeight="1" x14ac:dyDescent="0.2">
      <c r="A683" s="221"/>
      <c r="B683" s="222"/>
      <c r="C683" s="222"/>
      <c r="D683" s="222"/>
      <c r="E683" s="222"/>
      <c r="F683" s="222"/>
      <c r="G683" s="222"/>
      <c r="H683" s="222"/>
      <c r="I683" s="222"/>
      <c r="J683" s="222"/>
      <c r="K683" s="221"/>
      <c r="L683" s="222"/>
      <c r="M683" s="222"/>
      <c r="N683" s="222"/>
      <c r="O683" s="222"/>
      <c r="P683" s="222"/>
      <c r="Q683" s="222"/>
      <c r="R683" s="222"/>
      <c r="S683" s="222"/>
      <c r="T683" s="222"/>
      <c r="U683" s="222"/>
      <c r="V683" s="222"/>
      <c r="W683" s="222"/>
      <c r="X683" s="222"/>
      <c r="Y683" s="222"/>
      <c r="Z683" s="222"/>
      <c r="AA683" s="222"/>
    </row>
    <row r="684" spans="1:27" ht="12.75" customHeight="1" x14ac:dyDescent="0.2">
      <c r="A684" s="221"/>
      <c r="B684" s="222"/>
      <c r="C684" s="222"/>
      <c r="D684" s="222"/>
      <c r="E684" s="222"/>
      <c r="F684" s="222"/>
      <c r="G684" s="222"/>
      <c r="H684" s="222"/>
      <c r="I684" s="222"/>
      <c r="J684" s="222"/>
      <c r="K684" s="221"/>
      <c r="L684" s="222"/>
      <c r="M684" s="222"/>
      <c r="N684" s="222"/>
      <c r="O684" s="222"/>
      <c r="P684" s="222"/>
      <c r="Q684" s="222"/>
      <c r="R684" s="222"/>
      <c r="S684" s="222"/>
      <c r="T684" s="222"/>
      <c r="U684" s="222"/>
      <c r="V684" s="222"/>
      <c r="W684" s="222"/>
      <c r="X684" s="222"/>
      <c r="Y684" s="222"/>
      <c r="Z684" s="222"/>
      <c r="AA684" s="222"/>
    </row>
    <row r="685" spans="1:27" ht="12.75" customHeight="1" x14ac:dyDescent="0.2">
      <c r="A685" s="221"/>
      <c r="B685" s="222"/>
      <c r="C685" s="222"/>
      <c r="D685" s="222"/>
      <c r="E685" s="222"/>
      <c r="F685" s="222"/>
      <c r="G685" s="222"/>
      <c r="H685" s="222"/>
      <c r="I685" s="222"/>
      <c r="J685" s="222"/>
      <c r="K685" s="221"/>
      <c r="L685" s="222"/>
      <c r="M685" s="222"/>
      <c r="N685" s="222"/>
      <c r="O685" s="222"/>
      <c r="P685" s="222"/>
      <c r="Q685" s="222"/>
      <c r="R685" s="222"/>
      <c r="S685" s="222"/>
      <c r="T685" s="222"/>
      <c r="U685" s="222"/>
      <c r="V685" s="222"/>
      <c r="W685" s="222"/>
      <c r="X685" s="222"/>
      <c r="Y685" s="222"/>
      <c r="Z685" s="222"/>
      <c r="AA685" s="222"/>
    </row>
    <row r="686" spans="1:27" ht="12.75" customHeight="1" x14ac:dyDescent="0.2">
      <c r="A686" s="221"/>
      <c r="B686" s="222"/>
      <c r="C686" s="222"/>
      <c r="D686" s="222"/>
      <c r="E686" s="222"/>
      <c r="F686" s="222"/>
      <c r="G686" s="222"/>
      <c r="H686" s="222"/>
      <c r="I686" s="222"/>
      <c r="J686" s="222"/>
      <c r="K686" s="221"/>
      <c r="L686" s="222"/>
      <c r="M686" s="222"/>
      <c r="N686" s="222"/>
      <c r="O686" s="222"/>
      <c r="P686" s="222"/>
      <c r="Q686" s="222"/>
      <c r="R686" s="222"/>
      <c r="S686" s="222"/>
      <c r="T686" s="222"/>
      <c r="U686" s="222"/>
      <c r="V686" s="222"/>
      <c r="W686" s="222"/>
      <c r="X686" s="222"/>
      <c r="Y686" s="222"/>
      <c r="Z686" s="222"/>
      <c r="AA686" s="222"/>
    </row>
    <row r="687" spans="1:27" ht="12.75" customHeight="1" x14ac:dyDescent="0.2">
      <c r="A687" s="221"/>
      <c r="B687" s="222"/>
      <c r="C687" s="222"/>
      <c r="D687" s="222"/>
      <c r="E687" s="222"/>
      <c r="F687" s="222"/>
      <c r="G687" s="222"/>
      <c r="H687" s="222"/>
      <c r="I687" s="222"/>
      <c r="J687" s="222"/>
      <c r="K687" s="221"/>
      <c r="L687" s="222"/>
      <c r="M687" s="222"/>
      <c r="N687" s="222"/>
      <c r="O687" s="222"/>
      <c r="P687" s="222"/>
      <c r="Q687" s="222"/>
      <c r="R687" s="222"/>
      <c r="S687" s="222"/>
      <c r="T687" s="222"/>
      <c r="U687" s="222"/>
      <c r="V687" s="222"/>
      <c r="W687" s="222"/>
      <c r="X687" s="222"/>
      <c r="Y687" s="222"/>
      <c r="Z687" s="222"/>
      <c r="AA687" s="222"/>
    </row>
    <row r="688" spans="1:27" ht="12.75" customHeight="1" x14ac:dyDescent="0.2">
      <c r="A688" s="221"/>
      <c r="B688" s="222"/>
      <c r="C688" s="222"/>
      <c r="D688" s="222"/>
      <c r="E688" s="222"/>
      <c r="F688" s="222"/>
      <c r="G688" s="222"/>
      <c r="H688" s="222"/>
      <c r="I688" s="222"/>
      <c r="J688" s="222"/>
      <c r="K688" s="221"/>
      <c r="L688" s="222"/>
      <c r="M688" s="222"/>
      <c r="N688" s="222"/>
      <c r="O688" s="222"/>
      <c r="P688" s="222"/>
      <c r="Q688" s="222"/>
      <c r="R688" s="222"/>
      <c r="S688" s="222"/>
      <c r="T688" s="222"/>
      <c r="U688" s="222"/>
      <c r="V688" s="222"/>
      <c r="W688" s="222"/>
      <c r="X688" s="222"/>
      <c r="Y688" s="222"/>
      <c r="Z688" s="222"/>
      <c r="AA688" s="222"/>
    </row>
    <row r="689" spans="1:27" ht="12.75" customHeight="1" x14ac:dyDescent="0.2">
      <c r="A689" s="221"/>
      <c r="B689" s="222"/>
      <c r="C689" s="222"/>
      <c r="D689" s="222"/>
      <c r="E689" s="222"/>
      <c r="F689" s="222"/>
      <c r="G689" s="222"/>
      <c r="H689" s="222"/>
      <c r="I689" s="222"/>
      <c r="J689" s="222"/>
      <c r="K689" s="221"/>
      <c r="L689" s="222"/>
      <c r="M689" s="222"/>
      <c r="N689" s="222"/>
      <c r="O689" s="222"/>
      <c r="P689" s="222"/>
      <c r="Q689" s="222"/>
      <c r="R689" s="222"/>
      <c r="S689" s="222"/>
      <c r="T689" s="222"/>
      <c r="U689" s="222"/>
      <c r="V689" s="222"/>
      <c r="W689" s="222"/>
      <c r="X689" s="222"/>
      <c r="Y689" s="222"/>
      <c r="Z689" s="222"/>
      <c r="AA689" s="222"/>
    </row>
    <row r="690" spans="1:27" ht="12.75" customHeight="1" x14ac:dyDescent="0.2">
      <c r="A690" s="221"/>
      <c r="B690" s="222"/>
      <c r="C690" s="222"/>
      <c r="D690" s="222"/>
      <c r="E690" s="222"/>
      <c r="F690" s="222"/>
      <c r="G690" s="222"/>
      <c r="H690" s="222"/>
      <c r="I690" s="222"/>
      <c r="J690" s="222"/>
      <c r="K690" s="221"/>
      <c r="L690" s="222"/>
      <c r="M690" s="222"/>
      <c r="N690" s="222"/>
      <c r="O690" s="222"/>
      <c r="P690" s="222"/>
      <c r="Q690" s="222"/>
      <c r="R690" s="222"/>
      <c r="S690" s="222"/>
      <c r="T690" s="222"/>
      <c r="U690" s="222"/>
      <c r="V690" s="222"/>
      <c r="W690" s="222"/>
      <c r="X690" s="222"/>
      <c r="Y690" s="222"/>
      <c r="Z690" s="222"/>
      <c r="AA690" s="222"/>
    </row>
    <row r="691" spans="1:27" ht="12.75" customHeight="1" x14ac:dyDescent="0.2">
      <c r="A691" s="221"/>
      <c r="B691" s="222"/>
      <c r="C691" s="222"/>
      <c r="D691" s="222"/>
      <c r="E691" s="222"/>
      <c r="F691" s="222"/>
      <c r="G691" s="222"/>
      <c r="H691" s="222"/>
      <c r="I691" s="222"/>
      <c r="J691" s="222"/>
      <c r="K691" s="221"/>
      <c r="L691" s="222"/>
      <c r="M691" s="222"/>
      <c r="N691" s="222"/>
      <c r="O691" s="222"/>
      <c r="P691" s="222"/>
      <c r="Q691" s="222"/>
      <c r="R691" s="222"/>
      <c r="S691" s="222"/>
      <c r="T691" s="222"/>
      <c r="U691" s="222"/>
      <c r="V691" s="222"/>
      <c r="W691" s="222"/>
      <c r="X691" s="222"/>
      <c r="Y691" s="222"/>
      <c r="Z691" s="222"/>
      <c r="AA691" s="222"/>
    </row>
    <row r="692" spans="1:27" ht="12.75" customHeight="1" x14ac:dyDescent="0.2">
      <c r="A692" s="221"/>
      <c r="B692" s="222"/>
      <c r="C692" s="222"/>
      <c r="D692" s="222"/>
      <c r="E692" s="222"/>
      <c r="F692" s="222"/>
      <c r="G692" s="222"/>
      <c r="H692" s="222"/>
      <c r="I692" s="222"/>
      <c r="J692" s="222"/>
      <c r="K692" s="221"/>
      <c r="L692" s="222"/>
      <c r="M692" s="222"/>
      <c r="N692" s="222"/>
      <c r="O692" s="222"/>
      <c r="P692" s="222"/>
      <c r="Q692" s="222"/>
      <c r="R692" s="222"/>
      <c r="S692" s="222"/>
      <c r="T692" s="222"/>
      <c r="U692" s="222"/>
      <c r="V692" s="222"/>
      <c r="W692" s="222"/>
      <c r="X692" s="222"/>
      <c r="Y692" s="222"/>
      <c r="Z692" s="222"/>
      <c r="AA692" s="222"/>
    </row>
    <row r="693" spans="1:27" ht="12.75" customHeight="1" x14ac:dyDescent="0.2">
      <c r="A693" s="221"/>
      <c r="B693" s="222"/>
      <c r="C693" s="222"/>
      <c r="D693" s="222"/>
      <c r="E693" s="222"/>
      <c r="F693" s="222"/>
      <c r="G693" s="222"/>
      <c r="H693" s="222"/>
      <c r="I693" s="222"/>
      <c r="J693" s="222"/>
      <c r="K693" s="221"/>
      <c r="L693" s="222"/>
      <c r="M693" s="222"/>
      <c r="N693" s="222"/>
      <c r="O693" s="222"/>
      <c r="P693" s="222"/>
      <c r="Q693" s="222"/>
      <c r="R693" s="222"/>
      <c r="S693" s="222"/>
      <c r="T693" s="222"/>
      <c r="U693" s="222"/>
      <c r="V693" s="222"/>
      <c r="W693" s="222"/>
      <c r="X693" s="222"/>
      <c r="Y693" s="222"/>
      <c r="Z693" s="222"/>
      <c r="AA693" s="222"/>
    </row>
    <row r="694" spans="1:27" ht="12.75" customHeight="1" x14ac:dyDescent="0.2">
      <c r="A694" s="221"/>
      <c r="B694" s="222"/>
      <c r="C694" s="222"/>
      <c r="D694" s="222"/>
      <c r="E694" s="222"/>
      <c r="F694" s="222"/>
      <c r="G694" s="222"/>
      <c r="H694" s="222"/>
      <c r="I694" s="222"/>
      <c r="J694" s="222"/>
      <c r="K694" s="221"/>
      <c r="L694" s="222"/>
      <c r="M694" s="222"/>
      <c r="N694" s="222"/>
      <c r="O694" s="222"/>
      <c r="P694" s="222"/>
      <c r="Q694" s="222"/>
      <c r="R694" s="222"/>
      <c r="S694" s="222"/>
      <c r="T694" s="222"/>
      <c r="U694" s="222"/>
      <c r="V694" s="222"/>
      <c r="W694" s="222"/>
      <c r="X694" s="222"/>
      <c r="Y694" s="222"/>
      <c r="Z694" s="222"/>
      <c r="AA694" s="222"/>
    </row>
    <row r="695" spans="1:27" ht="12.75" customHeight="1" x14ac:dyDescent="0.2">
      <c r="A695" s="221"/>
      <c r="B695" s="222"/>
      <c r="C695" s="222"/>
      <c r="D695" s="222"/>
      <c r="E695" s="222"/>
      <c r="F695" s="222"/>
      <c r="G695" s="222"/>
      <c r="H695" s="222"/>
      <c r="I695" s="222"/>
      <c r="J695" s="222"/>
      <c r="K695" s="221"/>
      <c r="L695" s="222"/>
      <c r="M695" s="222"/>
      <c r="N695" s="222"/>
      <c r="O695" s="222"/>
      <c r="P695" s="222"/>
      <c r="Q695" s="222"/>
      <c r="R695" s="222"/>
      <c r="S695" s="222"/>
      <c r="T695" s="222"/>
      <c r="U695" s="222"/>
      <c r="V695" s="222"/>
      <c r="W695" s="222"/>
      <c r="X695" s="222"/>
      <c r="Y695" s="222"/>
      <c r="Z695" s="222"/>
      <c r="AA695" s="222"/>
    </row>
    <row r="696" spans="1:27" ht="12.75" customHeight="1" x14ac:dyDescent="0.2">
      <c r="A696" s="221"/>
      <c r="B696" s="222"/>
      <c r="C696" s="222"/>
      <c r="D696" s="222"/>
      <c r="E696" s="222"/>
      <c r="F696" s="222"/>
      <c r="G696" s="222"/>
      <c r="H696" s="222"/>
      <c r="I696" s="222"/>
      <c r="J696" s="222"/>
      <c r="K696" s="221"/>
      <c r="L696" s="222"/>
      <c r="M696" s="222"/>
      <c r="N696" s="222"/>
      <c r="O696" s="222"/>
      <c r="P696" s="222"/>
      <c r="Q696" s="222"/>
      <c r="R696" s="222"/>
      <c r="S696" s="222"/>
      <c r="T696" s="222"/>
      <c r="U696" s="222"/>
      <c r="V696" s="222"/>
      <c r="W696" s="222"/>
      <c r="X696" s="222"/>
      <c r="Y696" s="222"/>
      <c r="Z696" s="222"/>
      <c r="AA696" s="222"/>
    </row>
    <row r="697" spans="1:27" ht="12.75" customHeight="1" x14ac:dyDescent="0.2">
      <c r="A697" s="221"/>
      <c r="B697" s="222"/>
      <c r="C697" s="222"/>
      <c r="D697" s="222"/>
      <c r="E697" s="222"/>
      <c r="F697" s="222"/>
      <c r="G697" s="222"/>
      <c r="H697" s="222"/>
      <c r="I697" s="222"/>
      <c r="J697" s="222"/>
      <c r="K697" s="221"/>
      <c r="L697" s="222"/>
      <c r="M697" s="222"/>
      <c r="N697" s="222"/>
      <c r="O697" s="222"/>
      <c r="P697" s="222"/>
      <c r="Q697" s="222"/>
      <c r="R697" s="222"/>
      <c r="S697" s="222"/>
      <c r="T697" s="222"/>
      <c r="U697" s="222"/>
      <c r="V697" s="222"/>
      <c r="W697" s="222"/>
      <c r="X697" s="222"/>
      <c r="Y697" s="222"/>
      <c r="Z697" s="222"/>
      <c r="AA697" s="222"/>
    </row>
    <row r="698" spans="1:27" ht="12.75" customHeight="1" x14ac:dyDescent="0.2">
      <c r="A698" s="221"/>
      <c r="B698" s="222"/>
      <c r="C698" s="222"/>
      <c r="D698" s="222"/>
      <c r="E698" s="222"/>
      <c r="F698" s="222"/>
      <c r="G698" s="222"/>
      <c r="H698" s="222"/>
      <c r="I698" s="222"/>
      <c r="J698" s="222"/>
      <c r="K698" s="221"/>
      <c r="L698" s="222"/>
      <c r="M698" s="222"/>
      <c r="N698" s="222"/>
      <c r="O698" s="222"/>
      <c r="P698" s="222"/>
      <c r="Q698" s="222"/>
      <c r="R698" s="222"/>
      <c r="S698" s="222"/>
      <c r="T698" s="222"/>
      <c r="U698" s="222"/>
      <c r="V698" s="222"/>
      <c r="W698" s="222"/>
      <c r="X698" s="222"/>
      <c r="Y698" s="222"/>
      <c r="Z698" s="222"/>
      <c r="AA698" s="222"/>
    </row>
    <row r="699" spans="1:27" ht="12.75" customHeight="1" x14ac:dyDescent="0.2">
      <c r="A699" s="221"/>
      <c r="B699" s="222"/>
      <c r="C699" s="222"/>
      <c r="D699" s="222"/>
      <c r="E699" s="222"/>
      <c r="F699" s="222"/>
      <c r="G699" s="222"/>
      <c r="H699" s="222"/>
      <c r="I699" s="222"/>
      <c r="J699" s="222"/>
      <c r="K699" s="221"/>
      <c r="L699" s="222"/>
      <c r="M699" s="222"/>
      <c r="N699" s="222"/>
      <c r="O699" s="222"/>
      <c r="P699" s="222"/>
      <c r="Q699" s="222"/>
      <c r="R699" s="222"/>
      <c r="S699" s="222"/>
      <c r="T699" s="222"/>
      <c r="U699" s="222"/>
      <c r="V699" s="222"/>
      <c r="W699" s="222"/>
      <c r="X699" s="222"/>
      <c r="Y699" s="222"/>
      <c r="Z699" s="222"/>
      <c r="AA699" s="222"/>
    </row>
    <row r="700" spans="1:27" ht="12.75" customHeight="1" x14ac:dyDescent="0.2">
      <c r="A700" s="221"/>
      <c r="B700" s="222"/>
      <c r="C700" s="222"/>
      <c r="D700" s="222"/>
      <c r="E700" s="222"/>
      <c r="F700" s="222"/>
      <c r="G700" s="222"/>
      <c r="H700" s="222"/>
      <c r="I700" s="222"/>
      <c r="J700" s="222"/>
      <c r="K700" s="221"/>
      <c r="L700" s="222"/>
      <c r="M700" s="222"/>
      <c r="N700" s="222"/>
      <c r="O700" s="222"/>
      <c r="P700" s="222"/>
      <c r="Q700" s="222"/>
      <c r="R700" s="222"/>
      <c r="S700" s="222"/>
      <c r="T700" s="222"/>
      <c r="U700" s="222"/>
      <c r="V700" s="222"/>
      <c r="W700" s="222"/>
      <c r="X700" s="222"/>
      <c r="Y700" s="222"/>
      <c r="Z700" s="222"/>
      <c r="AA700" s="222"/>
    </row>
    <row r="701" spans="1:27" ht="12.75" customHeight="1" x14ac:dyDescent="0.2">
      <c r="A701" s="221"/>
      <c r="B701" s="222"/>
      <c r="C701" s="222"/>
      <c r="D701" s="222"/>
      <c r="E701" s="222"/>
      <c r="F701" s="222"/>
      <c r="G701" s="222"/>
      <c r="H701" s="222"/>
      <c r="I701" s="222"/>
      <c r="J701" s="222"/>
      <c r="K701" s="221"/>
      <c r="L701" s="222"/>
      <c r="M701" s="222"/>
      <c r="N701" s="222"/>
      <c r="O701" s="222"/>
      <c r="P701" s="222"/>
      <c r="Q701" s="222"/>
      <c r="R701" s="222"/>
      <c r="S701" s="222"/>
      <c r="T701" s="222"/>
      <c r="U701" s="222"/>
      <c r="V701" s="222"/>
      <c r="W701" s="222"/>
      <c r="X701" s="222"/>
      <c r="Y701" s="222"/>
      <c r="Z701" s="222"/>
      <c r="AA701" s="222"/>
    </row>
    <row r="702" spans="1:27" ht="12.75" customHeight="1" x14ac:dyDescent="0.2">
      <c r="A702" s="221"/>
      <c r="B702" s="222"/>
      <c r="C702" s="222"/>
      <c r="D702" s="222"/>
      <c r="E702" s="222"/>
      <c r="F702" s="222"/>
      <c r="G702" s="222"/>
      <c r="H702" s="222"/>
      <c r="I702" s="222"/>
      <c r="J702" s="222"/>
      <c r="K702" s="221"/>
      <c r="L702" s="222"/>
      <c r="M702" s="222"/>
      <c r="N702" s="222"/>
      <c r="O702" s="222"/>
      <c r="P702" s="222"/>
      <c r="Q702" s="222"/>
      <c r="R702" s="222"/>
      <c r="S702" s="222"/>
      <c r="T702" s="222"/>
      <c r="U702" s="222"/>
      <c r="V702" s="222"/>
      <c r="W702" s="222"/>
      <c r="X702" s="222"/>
      <c r="Y702" s="222"/>
      <c r="Z702" s="222"/>
      <c r="AA702" s="222"/>
    </row>
    <row r="703" spans="1:27" ht="12.75" customHeight="1" x14ac:dyDescent="0.2">
      <c r="A703" s="221"/>
      <c r="B703" s="222"/>
      <c r="C703" s="222"/>
      <c r="D703" s="222"/>
      <c r="E703" s="222"/>
      <c r="F703" s="222"/>
      <c r="G703" s="222"/>
      <c r="H703" s="222"/>
      <c r="I703" s="222"/>
      <c r="J703" s="222"/>
      <c r="K703" s="221"/>
      <c r="L703" s="222"/>
      <c r="M703" s="222"/>
      <c r="N703" s="222"/>
      <c r="O703" s="222"/>
      <c r="P703" s="222"/>
      <c r="Q703" s="222"/>
      <c r="R703" s="222"/>
      <c r="S703" s="222"/>
      <c r="T703" s="222"/>
      <c r="U703" s="222"/>
      <c r="V703" s="222"/>
      <c r="W703" s="222"/>
      <c r="X703" s="222"/>
      <c r="Y703" s="222"/>
      <c r="Z703" s="222"/>
      <c r="AA703" s="222"/>
    </row>
    <row r="704" spans="1:27" ht="12.75" customHeight="1" x14ac:dyDescent="0.2">
      <c r="A704" s="221"/>
      <c r="B704" s="222"/>
      <c r="C704" s="222"/>
      <c r="D704" s="222"/>
      <c r="E704" s="222"/>
      <c r="F704" s="222"/>
      <c r="G704" s="222"/>
      <c r="H704" s="222"/>
      <c r="I704" s="222"/>
      <c r="J704" s="222"/>
      <c r="K704" s="221"/>
      <c r="L704" s="222"/>
      <c r="M704" s="222"/>
      <c r="N704" s="222"/>
      <c r="O704" s="222"/>
      <c r="P704" s="222"/>
      <c r="Q704" s="222"/>
      <c r="R704" s="222"/>
      <c r="S704" s="222"/>
      <c r="T704" s="222"/>
      <c r="U704" s="222"/>
      <c r="V704" s="222"/>
      <c r="W704" s="222"/>
      <c r="X704" s="222"/>
      <c r="Y704" s="222"/>
      <c r="Z704" s="222"/>
      <c r="AA704" s="222"/>
    </row>
    <row r="705" spans="1:27" ht="12.75" customHeight="1" x14ac:dyDescent="0.2">
      <c r="A705" s="221"/>
      <c r="B705" s="222"/>
      <c r="C705" s="222"/>
      <c r="D705" s="222"/>
      <c r="E705" s="222"/>
      <c r="F705" s="222"/>
      <c r="G705" s="222"/>
      <c r="H705" s="222"/>
      <c r="I705" s="222"/>
      <c r="J705" s="222"/>
      <c r="K705" s="221"/>
      <c r="L705" s="222"/>
      <c r="M705" s="222"/>
      <c r="N705" s="222"/>
      <c r="O705" s="222"/>
      <c r="P705" s="222"/>
      <c r="Q705" s="222"/>
      <c r="R705" s="222"/>
      <c r="S705" s="222"/>
      <c r="T705" s="222"/>
      <c r="U705" s="222"/>
      <c r="V705" s="222"/>
      <c r="W705" s="222"/>
      <c r="X705" s="222"/>
      <c r="Y705" s="222"/>
      <c r="Z705" s="222"/>
      <c r="AA705" s="222"/>
    </row>
    <row r="706" spans="1:27" ht="12.75" customHeight="1" x14ac:dyDescent="0.2">
      <c r="A706" s="221"/>
      <c r="B706" s="222"/>
      <c r="C706" s="222"/>
      <c r="D706" s="222"/>
      <c r="E706" s="222"/>
      <c r="F706" s="222"/>
      <c r="G706" s="222"/>
      <c r="H706" s="222"/>
      <c r="I706" s="222"/>
      <c r="J706" s="222"/>
      <c r="K706" s="221"/>
      <c r="L706" s="222"/>
      <c r="M706" s="222"/>
      <c r="N706" s="222"/>
      <c r="O706" s="222"/>
      <c r="P706" s="222"/>
      <c r="Q706" s="222"/>
      <c r="R706" s="222"/>
      <c r="S706" s="222"/>
      <c r="T706" s="222"/>
      <c r="U706" s="222"/>
      <c r="V706" s="222"/>
      <c r="W706" s="222"/>
      <c r="X706" s="222"/>
      <c r="Y706" s="222"/>
      <c r="Z706" s="222"/>
      <c r="AA706" s="222"/>
    </row>
    <row r="707" spans="1:27" ht="12.75" customHeight="1" x14ac:dyDescent="0.2">
      <c r="A707" s="221"/>
      <c r="B707" s="222"/>
      <c r="C707" s="222"/>
      <c r="D707" s="222"/>
      <c r="E707" s="222"/>
      <c r="F707" s="222"/>
      <c r="G707" s="222"/>
      <c r="H707" s="222"/>
      <c r="I707" s="222"/>
      <c r="J707" s="222"/>
      <c r="K707" s="221"/>
      <c r="L707" s="222"/>
      <c r="M707" s="222"/>
      <c r="N707" s="222"/>
      <c r="O707" s="222"/>
      <c r="P707" s="222"/>
      <c r="Q707" s="222"/>
      <c r="R707" s="222"/>
      <c r="S707" s="222"/>
      <c r="T707" s="222"/>
      <c r="U707" s="222"/>
      <c r="V707" s="222"/>
      <c r="W707" s="222"/>
      <c r="X707" s="222"/>
      <c r="Y707" s="222"/>
      <c r="Z707" s="222"/>
      <c r="AA707" s="222"/>
    </row>
    <row r="708" spans="1:27" ht="12.75" customHeight="1" x14ac:dyDescent="0.2">
      <c r="A708" s="221"/>
      <c r="B708" s="222"/>
      <c r="C708" s="222"/>
      <c r="D708" s="222"/>
      <c r="E708" s="222"/>
      <c r="F708" s="222"/>
      <c r="G708" s="222"/>
      <c r="H708" s="222"/>
      <c r="I708" s="222"/>
      <c r="J708" s="222"/>
      <c r="K708" s="221"/>
      <c r="L708" s="222"/>
      <c r="M708" s="222"/>
      <c r="N708" s="222"/>
      <c r="O708" s="222"/>
      <c r="P708" s="222"/>
      <c r="Q708" s="222"/>
      <c r="R708" s="222"/>
      <c r="S708" s="222"/>
      <c r="T708" s="222"/>
      <c r="U708" s="222"/>
      <c r="V708" s="222"/>
      <c r="W708" s="222"/>
      <c r="X708" s="222"/>
      <c r="Y708" s="222"/>
      <c r="Z708" s="222"/>
      <c r="AA708" s="222"/>
    </row>
    <row r="709" spans="1:27" ht="12.75" customHeight="1" x14ac:dyDescent="0.2">
      <c r="A709" s="221"/>
      <c r="B709" s="222"/>
      <c r="C709" s="222"/>
      <c r="D709" s="222"/>
      <c r="E709" s="222"/>
      <c r="F709" s="222"/>
      <c r="G709" s="222"/>
      <c r="H709" s="222"/>
      <c r="I709" s="222"/>
      <c r="J709" s="222"/>
      <c r="K709" s="221"/>
      <c r="L709" s="222"/>
      <c r="M709" s="222"/>
      <c r="N709" s="222"/>
      <c r="O709" s="222"/>
      <c r="P709" s="222"/>
      <c r="Q709" s="222"/>
      <c r="R709" s="222"/>
      <c r="S709" s="222"/>
      <c r="T709" s="222"/>
      <c r="U709" s="222"/>
      <c r="V709" s="222"/>
      <c r="W709" s="222"/>
      <c r="X709" s="222"/>
      <c r="Y709" s="222"/>
      <c r="Z709" s="222"/>
      <c r="AA709" s="222"/>
    </row>
    <row r="710" spans="1:27" ht="12.75" customHeight="1" x14ac:dyDescent="0.2">
      <c r="A710" s="221"/>
      <c r="B710" s="222"/>
      <c r="C710" s="222"/>
      <c r="D710" s="222"/>
      <c r="E710" s="222"/>
      <c r="F710" s="222"/>
      <c r="G710" s="222"/>
      <c r="H710" s="222"/>
      <c r="I710" s="222"/>
      <c r="J710" s="222"/>
      <c r="K710" s="221"/>
      <c r="L710" s="222"/>
      <c r="M710" s="222"/>
      <c r="N710" s="222"/>
      <c r="O710" s="222"/>
      <c r="P710" s="222"/>
      <c r="Q710" s="222"/>
      <c r="R710" s="222"/>
      <c r="S710" s="222"/>
      <c r="T710" s="222"/>
      <c r="U710" s="222"/>
      <c r="V710" s="222"/>
      <c r="W710" s="222"/>
      <c r="X710" s="222"/>
      <c r="Y710" s="222"/>
      <c r="Z710" s="222"/>
      <c r="AA710" s="222"/>
    </row>
    <row r="711" spans="1:27" ht="12.75" customHeight="1" x14ac:dyDescent="0.2">
      <c r="A711" s="221"/>
      <c r="B711" s="222"/>
      <c r="C711" s="222"/>
      <c r="D711" s="222"/>
      <c r="E711" s="222"/>
      <c r="F711" s="222"/>
      <c r="G711" s="222"/>
      <c r="H711" s="222"/>
      <c r="I711" s="222"/>
      <c r="J711" s="222"/>
      <c r="K711" s="221"/>
      <c r="L711" s="222"/>
      <c r="M711" s="222"/>
      <c r="N711" s="222"/>
      <c r="O711" s="222"/>
      <c r="P711" s="222"/>
      <c r="Q711" s="222"/>
      <c r="R711" s="222"/>
      <c r="S711" s="222"/>
      <c r="T711" s="222"/>
      <c r="U711" s="222"/>
      <c r="V711" s="222"/>
      <c r="W711" s="222"/>
      <c r="X711" s="222"/>
      <c r="Y711" s="222"/>
      <c r="Z711" s="222"/>
      <c r="AA711" s="222"/>
    </row>
    <row r="712" spans="1:27" ht="12.75" customHeight="1" x14ac:dyDescent="0.2">
      <c r="A712" s="221"/>
      <c r="B712" s="222"/>
      <c r="C712" s="222"/>
      <c r="D712" s="222"/>
      <c r="E712" s="222"/>
      <c r="F712" s="222"/>
      <c r="G712" s="222"/>
      <c r="H712" s="222"/>
      <c r="I712" s="222"/>
      <c r="J712" s="222"/>
      <c r="K712" s="221"/>
      <c r="L712" s="222"/>
      <c r="M712" s="222"/>
      <c r="N712" s="222"/>
      <c r="O712" s="222"/>
      <c r="P712" s="222"/>
      <c r="Q712" s="222"/>
      <c r="R712" s="222"/>
      <c r="S712" s="222"/>
      <c r="T712" s="222"/>
      <c r="U712" s="222"/>
      <c r="V712" s="222"/>
      <c r="W712" s="222"/>
      <c r="X712" s="222"/>
      <c r="Y712" s="222"/>
      <c r="Z712" s="222"/>
      <c r="AA712" s="222"/>
    </row>
    <row r="713" spans="1:27" ht="12.75" customHeight="1" x14ac:dyDescent="0.2">
      <c r="A713" s="221"/>
      <c r="B713" s="222"/>
      <c r="C713" s="222"/>
      <c r="D713" s="222"/>
      <c r="E713" s="222"/>
      <c r="F713" s="222"/>
      <c r="G713" s="222"/>
      <c r="H713" s="222"/>
      <c r="I713" s="222"/>
      <c r="J713" s="222"/>
      <c r="K713" s="221"/>
      <c r="L713" s="222"/>
      <c r="M713" s="222"/>
      <c r="N713" s="222"/>
      <c r="O713" s="222"/>
      <c r="P713" s="222"/>
      <c r="Q713" s="222"/>
      <c r="R713" s="222"/>
      <c r="S713" s="222"/>
      <c r="T713" s="222"/>
      <c r="U713" s="222"/>
      <c r="V713" s="222"/>
      <c r="W713" s="222"/>
      <c r="X713" s="222"/>
      <c r="Y713" s="222"/>
      <c r="Z713" s="222"/>
      <c r="AA713" s="222"/>
    </row>
    <row r="714" spans="1:27" ht="12.75" customHeight="1" x14ac:dyDescent="0.2">
      <c r="A714" s="221"/>
      <c r="B714" s="222"/>
      <c r="C714" s="222"/>
      <c r="D714" s="222"/>
      <c r="E714" s="222"/>
      <c r="F714" s="222"/>
      <c r="G714" s="222"/>
      <c r="H714" s="222"/>
      <c r="I714" s="222"/>
      <c r="J714" s="222"/>
      <c r="K714" s="221"/>
      <c r="L714" s="222"/>
      <c r="M714" s="222"/>
      <c r="N714" s="222"/>
      <c r="O714" s="222"/>
      <c r="P714" s="222"/>
      <c r="Q714" s="222"/>
      <c r="R714" s="222"/>
      <c r="S714" s="222"/>
      <c r="T714" s="222"/>
      <c r="U714" s="222"/>
      <c r="V714" s="222"/>
      <c r="W714" s="222"/>
      <c r="X714" s="222"/>
      <c r="Y714" s="222"/>
      <c r="Z714" s="222"/>
      <c r="AA714" s="222"/>
    </row>
    <row r="715" spans="1:27" ht="12.75" customHeight="1" x14ac:dyDescent="0.2">
      <c r="A715" s="221"/>
      <c r="B715" s="222"/>
      <c r="C715" s="222"/>
      <c r="D715" s="222"/>
      <c r="E715" s="222"/>
      <c r="F715" s="222"/>
      <c r="G715" s="222"/>
      <c r="H715" s="222"/>
      <c r="I715" s="222"/>
      <c r="J715" s="222"/>
      <c r="K715" s="221"/>
      <c r="L715" s="222"/>
      <c r="M715" s="222"/>
      <c r="N715" s="222"/>
      <c r="O715" s="222"/>
      <c r="P715" s="222"/>
      <c r="Q715" s="222"/>
      <c r="R715" s="222"/>
      <c r="S715" s="222"/>
      <c r="T715" s="222"/>
      <c r="U715" s="222"/>
      <c r="V715" s="222"/>
      <c r="W715" s="222"/>
      <c r="X715" s="222"/>
      <c r="Y715" s="222"/>
      <c r="Z715" s="222"/>
      <c r="AA715" s="222"/>
    </row>
    <row r="716" spans="1:27" ht="12.75" customHeight="1" x14ac:dyDescent="0.2">
      <c r="A716" s="221"/>
      <c r="B716" s="222"/>
      <c r="C716" s="222"/>
      <c r="D716" s="222"/>
      <c r="E716" s="222"/>
      <c r="F716" s="222"/>
      <c r="G716" s="222"/>
      <c r="H716" s="222"/>
      <c r="I716" s="222"/>
      <c r="J716" s="222"/>
      <c r="K716" s="221"/>
      <c r="L716" s="222"/>
      <c r="M716" s="222"/>
      <c r="N716" s="222"/>
      <c r="O716" s="222"/>
      <c r="P716" s="222"/>
      <c r="Q716" s="222"/>
      <c r="R716" s="222"/>
      <c r="S716" s="222"/>
      <c r="T716" s="222"/>
      <c r="U716" s="222"/>
      <c r="V716" s="222"/>
      <c r="W716" s="222"/>
      <c r="X716" s="222"/>
      <c r="Y716" s="222"/>
      <c r="Z716" s="222"/>
      <c r="AA716" s="222"/>
    </row>
    <row r="717" spans="1:27" ht="12.75" customHeight="1" x14ac:dyDescent="0.2">
      <c r="A717" s="221"/>
      <c r="B717" s="222"/>
      <c r="C717" s="222"/>
      <c r="D717" s="222"/>
      <c r="E717" s="222"/>
      <c r="F717" s="222"/>
      <c r="G717" s="222"/>
      <c r="H717" s="222"/>
      <c r="I717" s="222"/>
      <c r="J717" s="222"/>
      <c r="K717" s="221"/>
      <c r="L717" s="222"/>
      <c r="M717" s="222"/>
      <c r="N717" s="222"/>
      <c r="O717" s="222"/>
      <c r="P717" s="222"/>
      <c r="Q717" s="222"/>
      <c r="R717" s="222"/>
      <c r="S717" s="222"/>
      <c r="T717" s="222"/>
      <c r="U717" s="222"/>
      <c r="V717" s="222"/>
      <c r="W717" s="222"/>
      <c r="X717" s="222"/>
      <c r="Y717" s="222"/>
      <c r="Z717" s="222"/>
      <c r="AA717" s="222"/>
    </row>
    <row r="718" spans="1:27" ht="12.75" customHeight="1" x14ac:dyDescent="0.2">
      <c r="A718" s="221"/>
      <c r="B718" s="222"/>
      <c r="C718" s="222"/>
      <c r="D718" s="222"/>
      <c r="E718" s="222"/>
      <c r="F718" s="222"/>
      <c r="G718" s="222"/>
      <c r="H718" s="222"/>
      <c r="I718" s="222"/>
      <c r="J718" s="222"/>
      <c r="K718" s="221"/>
      <c r="L718" s="222"/>
      <c r="M718" s="222"/>
      <c r="N718" s="222"/>
      <c r="O718" s="222"/>
      <c r="P718" s="222"/>
      <c r="Q718" s="222"/>
      <c r="R718" s="222"/>
      <c r="S718" s="222"/>
      <c r="T718" s="222"/>
      <c r="U718" s="222"/>
      <c r="V718" s="222"/>
      <c r="W718" s="222"/>
      <c r="X718" s="222"/>
      <c r="Y718" s="222"/>
      <c r="Z718" s="222"/>
      <c r="AA718" s="222"/>
    </row>
    <row r="719" spans="1:27" ht="12.75" customHeight="1" x14ac:dyDescent="0.2">
      <c r="A719" s="221"/>
      <c r="B719" s="222"/>
      <c r="C719" s="222"/>
      <c r="D719" s="222"/>
      <c r="E719" s="222"/>
      <c r="F719" s="222"/>
      <c r="G719" s="222"/>
      <c r="H719" s="222"/>
      <c r="I719" s="222"/>
      <c r="J719" s="222"/>
      <c r="K719" s="221"/>
      <c r="L719" s="222"/>
      <c r="M719" s="222"/>
      <c r="N719" s="222"/>
      <c r="O719" s="222"/>
      <c r="P719" s="222"/>
      <c r="Q719" s="222"/>
      <c r="R719" s="222"/>
      <c r="S719" s="222"/>
      <c r="T719" s="222"/>
      <c r="U719" s="222"/>
      <c r="V719" s="222"/>
      <c r="W719" s="222"/>
      <c r="X719" s="222"/>
      <c r="Y719" s="222"/>
      <c r="Z719" s="222"/>
      <c r="AA719" s="222"/>
    </row>
    <row r="720" spans="1:27" ht="12.75" customHeight="1" x14ac:dyDescent="0.2">
      <c r="A720" s="221"/>
      <c r="B720" s="222"/>
      <c r="C720" s="222"/>
      <c r="D720" s="222"/>
      <c r="E720" s="222"/>
      <c r="F720" s="222"/>
      <c r="G720" s="222"/>
      <c r="H720" s="222"/>
      <c r="I720" s="222"/>
      <c r="J720" s="222"/>
      <c r="K720" s="221"/>
      <c r="L720" s="222"/>
      <c r="M720" s="222"/>
      <c r="N720" s="222"/>
      <c r="O720" s="222"/>
      <c r="P720" s="222"/>
      <c r="Q720" s="222"/>
      <c r="R720" s="222"/>
      <c r="S720" s="222"/>
      <c r="T720" s="222"/>
      <c r="U720" s="222"/>
      <c r="V720" s="222"/>
      <c r="W720" s="222"/>
      <c r="X720" s="222"/>
      <c r="Y720" s="222"/>
      <c r="Z720" s="222"/>
      <c r="AA720" s="222"/>
    </row>
    <row r="721" spans="1:27" ht="12.75" customHeight="1" x14ac:dyDescent="0.2">
      <c r="A721" s="221"/>
      <c r="B721" s="222"/>
      <c r="C721" s="222"/>
      <c r="D721" s="222"/>
      <c r="E721" s="222"/>
      <c r="F721" s="222"/>
      <c r="G721" s="222"/>
      <c r="H721" s="222"/>
      <c r="I721" s="222"/>
      <c r="J721" s="222"/>
      <c r="K721" s="221"/>
      <c r="L721" s="222"/>
      <c r="M721" s="222"/>
      <c r="N721" s="222"/>
      <c r="O721" s="222"/>
      <c r="P721" s="222"/>
      <c r="Q721" s="222"/>
      <c r="R721" s="222"/>
      <c r="S721" s="222"/>
      <c r="T721" s="222"/>
      <c r="U721" s="222"/>
      <c r="V721" s="222"/>
      <c r="W721" s="222"/>
      <c r="X721" s="222"/>
      <c r="Y721" s="222"/>
      <c r="Z721" s="222"/>
      <c r="AA721" s="222"/>
    </row>
    <row r="722" spans="1:27" ht="12.75" customHeight="1" x14ac:dyDescent="0.2">
      <c r="A722" s="221"/>
      <c r="B722" s="222"/>
      <c r="C722" s="222"/>
      <c r="D722" s="222"/>
      <c r="E722" s="222"/>
      <c r="F722" s="222"/>
      <c r="G722" s="222"/>
      <c r="H722" s="222"/>
      <c r="I722" s="222"/>
      <c r="J722" s="222"/>
      <c r="K722" s="221"/>
      <c r="L722" s="222"/>
      <c r="M722" s="222"/>
      <c r="N722" s="222"/>
      <c r="O722" s="222"/>
      <c r="P722" s="222"/>
      <c r="Q722" s="222"/>
      <c r="R722" s="222"/>
      <c r="S722" s="222"/>
      <c r="T722" s="222"/>
      <c r="U722" s="222"/>
      <c r="V722" s="222"/>
      <c r="W722" s="222"/>
      <c r="X722" s="222"/>
      <c r="Y722" s="222"/>
      <c r="Z722" s="222"/>
      <c r="AA722" s="222"/>
    </row>
    <row r="723" spans="1:27" ht="12.75" customHeight="1" x14ac:dyDescent="0.2">
      <c r="A723" s="221"/>
      <c r="B723" s="222"/>
      <c r="C723" s="222"/>
      <c r="D723" s="222"/>
      <c r="E723" s="222"/>
      <c r="F723" s="222"/>
      <c r="G723" s="222"/>
      <c r="H723" s="222"/>
      <c r="I723" s="222"/>
      <c r="J723" s="222"/>
      <c r="K723" s="221"/>
      <c r="L723" s="222"/>
      <c r="M723" s="222"/>
      <c r="N723" s="222"/>
      <c r="O723" s="222"/>
      <c r="P723" s="222"/>
      <c r="Q723" s="222"/>
      <c r="R723" s="222"/>
      <c r="S723" s="222"/>
      <c r="T723" s="222"/>
      <c r="U723" s="222"/>
      <c r="V723" s="222"/>
      <c r="W723" s="222"/>
      <c r="X723" s="222"/>
      <c r="Y723" s="222"/>
      <c r="Z723" s="222"/>
      <c r="AA723" s="222"/>
    </row>
    <row r="724" spans="1:27" ht="12.75" customHeight="1" x14ac:dyDescent="0.2">
      <c r="A724" s="221"/>
      <c r="B724" s="222"/>
      <c r="C724" s="222"/>
      <c r="D724" s="222"/>
      <c r="E724" s="222"/>
      <c r="F724" s="222"/>
      <c r="G724" s="222"/>
      <c r="H724" s="222"/>
      <c r="I724" s="222"/>
      <c r="J724" s="222"/>
      <c r="K724" s="221"/>
      <c r="L724" s="222"/>
      <c r="M724" s="222"/>
      <c r="N724" s="222"/>
      <c r="O724" s="222"/>
      <c r="P724" s="222"/>
      <c r="Q724" s="222"/>
      <c r="R724" s="222"/>
      <c r="S724" s="222"/>
      <c r="T724" s="222"/>
      <c r="U724" s="222"/>
      <c r="V724" s="222"/>
      <c r="W724" s="222"/>
      <c r="X724" s="222"/>
      <c r="Y724" s="222"/>
      <c r="Z724" s="222"/>
      <c r="AA724" s="222"/>
    </row>
    <row r="725" spans="1:27" ht="12.75" customHeight="1" x14ac:dyDescent="0.2">
      <c r="A725" s="221"/>
      <c r="B725" s="222"/>
      <c r="C725" s="222"/>
      <c r="D725" s="222"/>
      <c r="E725" s="222"/>
      <c r="F725" s="222"/>
      <c r="G725" s="222"/>
      <c r="H725" s="222"/>
      <c r="I725" s="222"/>
      <c r="J725" s="222"/>
      <c r="K725" s="221"/>
      <c r="L725" s="222"/>
      <c r="M725" s="222"/>
      <c r="N725" s="222"/>
      <c r="O725" s="222"/>
      <c r="P725" s="222"/>
      <c r="Q725" s="222"/>
      <c r="R725" s="222"/>
      <c r="S725" s="222"/>
      <c r="T725" s="222"/>
      <c r="U725" s="222"/>
      <c r="V725" s="222"/>
      <c r="W725" s="222"/>
      <c r="X725" s="222"/>
      <c r="Y725" s="222"/>
      <c r="Z725" s="222"/>
      <c r="AA725" s="222"/>
    </row>
    <row r="726" spans="1:27" ht="12.75" customHeight="1" x14ac:dyDescent="0.2">
      <c r="A726" s="221"/>
      <c r="B726" s="222"/>
      <c r="C726" s="222"/>
      <c r="D726" s="222"/>
      <c r="E726" s="222"/>
      <c r="F726" s="222"/>
      <c r="G726" s="222"/>
      <c r="H726" s="222"/>
      <c r="I726" s="222"/>
      <c r="J726" s="222"/>
      <c r="K726" s="221"/>
      <c r="L726" s="222"/>
      <c r="M726" s="222"/>
      <c r="N726" s="222"/>
      <c r="O726" s="222"/>
      <c r="P726" s="222"/>
      <c r="Q726" s="222"/>
      <c r="R726" s="222"/>
      <c r="S726" s="222"/>
      <c r="T726" s="222"/>
      <c r="U726" s="222"/>
      <c r="V726" s="222"/>
      <c r="W726" s="222"/>
      <c r="X726" s="222"/>
      <c r="Y726" s="222"/>
      <c r="Z726" s="222"/>
      <c r="AA726" s="222"/>
    </row>
    <row r="727" spans="1:27" ht="12.75" customHeight="1" x14ac:dyDescent="0.2">
      <c r="A727" s="221"/>
      <c r="B727" s="222"/>
      <c r="C727" s="222"/>
      <c r="D727" s="222"/>
      <c r="E727" s="222"/>
      <c r="F727" s="222"/>
      <c r="G727" s="222"/>
      <c r="H727" s="222"/>
      <c r="I727" s="222"/>
      <c r="J727" s="222"/>
      <c r="K727" s="221"/>
      <c r="L727" s="222"/>
      <c r="M727" s="222"/>
      <c r="N727" s="222"/>
      <c r="O727" s="222"/>
      <c r="P727" s="222"/>
      <c r="Q727" s="222"/>
      <c r="R727" s="222"/>
      <c r="S727" s="222"/>
      <c r="T727" s="222"/>
      <c r="U727" s="222"/>
      <c r="V727" s="222"/>
      <c r="W727" s="222"/>
      <c r="X727" s="222"/>
      <c r="Y727" s="222"/>
      <c r="Z727" s="222"/>
      <c r="AA727" s="222"/>
    </row>
    <row r="728" spans="1:27" ht="12.75" customHeight="1" x14ac:dyDescent="0.2">
      <c r="A728" s="221"/>
      <c r="B728" s="222"/>
      <c r="C728" s="222"/>
      <c r="D728" s="222"/>
      <c r="E728" s="222"/>
      <c r="F728" s="222"/>
      <c r="G728" s="222"/>
      <c r="H728" s="222"/>
      <c r="I728" s="222"/>
      <c r="J728" s="222"/>
      <c r="K728" s="221"/>
      <c r="L728" s="222"/>
      <c r="M728" s="222"/>
      <c r="N728" s="222"/>
      <c r="O728" s="222"/>
      <c r="P728" s="222"/>
      <c r="Q728" s="222"/>
      <c r="R728" s="222"/>
      <c r="S728" s="222"/>
      <c r="T728" s="222"/>
      <c r="U728" s="222"/>
      <c r="V728" s="222"/>
      <c r="W728" s="222"/>
      <c r="X728" s="222"/>
      <c r="Y728" s="222"/>
      <c r="Z728" s="222"/>
      <c r="AA728" s="222"/>
    </row>
    <row r="729" spans="1:27" ht="12.75" customHeight="1" x14ac:dyDescent="0.2">
      <c r="A729" s="221"/>
      <c r="B729" s="222"/>
      <c r="C729" s="222"/>
      <c r="D729" s="222"/>
      <c r="E729" s="222"/>
      <c r="F729" s="222"/>
      <c r="G729" s="222"/>
      <c r="H729" s="222"/>
      <c r="I729" s="222"/>
      <c r="J729" s="222"/>
      <c r="K729" s="221"/>
      <c r="L729" s="222"/>
      <c r="M729" s="222"/>
      <c r="N729" s="222"/>
      <c r="O729" s="222"/>
      <c r="P729" s="222"/>
      <c r="Q729" s="222"/>
      <c r="R729" s="222"/>
      <c r="S729" s="222"/>
      <c r="T729" s="222"/>
      <c r="U729" s="222"/>
      <c r="V729" s="222"/>
      <c r="W729" s="222"/>
      <c r="X729" s="222"/>
      <c r="Y729" s="222"/>
      <c r="Z729" s="222"/>
      <c r="AA729" s="222"/>
    </row>
    <row r="730" spans="1:27" ht="12.75" customHeight="1" x14ac:dyDescent="0.2">
      <c r="A730" s="221"/>
      <c r="B730" s="222"/>
      <c r="C730" s="222"/>
      <c r="D730" s="222"/>
      <c r="E730" s="222"/>
      <c r="F730" s="222"/>
      <c r="G730" s="222"/>
      <c r="H730" s="222"/>
      <c r="I730" s="222"/>
      <c r="J730" s="222"/>
      <c r="K730" s="221"/>
      <c r="L730" s="222"/>
      <c r="M730" s="222"/>
      <c r="N730" s="222"/>
      <c r="O730" s="222"/>
      <c r="P730" s="222"/>
      <c r="Q730" s="222"/>
      <c r="R730" s="222"/>
      <c r="S730" s="222"/>
      <c r="T730" s="222"/>
      <c r="U730" s="222"/>
      <c r="V730" s="222"/>
      <c r="W730" s="222"/>
      <c r="X730" s="222"/>
      <c r="Y730" s="222"/>
      <c r="Z730" s="222"/>
      <c r="AA730" s="222"/>
    </row>
    <row r="731" spans="1:27" ht="12.75" customHeight="1" x14ac:dyDescent="0.2">
      <c r="A731" s="221"/>
      <c r="B731" s="222"/>
      <c r="C731" s="222"/>
      <c r="D731" s="222"/>
      <c r="E731" s="222"/>
      <c r="F731" s="222"/>
      <c r="G731" s="222"/>
      <c r="H731" s="222"/>
      <c r="I731" s="222"/>
      <c r="J731" s="222"/>
      <c r="K731" s="221"/>
      <c r="L731" s="222"/>
      <c r="M731" s="222"/>
      <c r="N731" s="222"/>
      <c r="O731" s="222"/>
      <c r="P731" s="222"/>
      <c r="Q731" s="222"/>
      <c r="R731" s="222"/>
      <c r="S731" s="222"/>
      <c r="T731" s="222"/>
      <c r="U731" s="222"/>
      <c r="V731" s="222"/>
      <c r="W731" s="222"/>
      <c r="X731" s="222"/>
      <c r="Y731" s="222"/>
      <c r="Z731" s="222"/>
      <c r="AA731" s="222"/>
    </row>
    <row r="732" spans="1:27" ht="12.75" customHeight="1" x14ac:dyDescent="0.2">
      <c r="A732" s="221"/>
      <c r="B732" s="222"/>
      <c r="C732" s="222"/>
      <c r="D732" s="222"/>
      <c r="E732" s="222"/>
      <c r="F732" s="222"/>
      <c r="G732" s="222"/>
      <c r="H732" s="222"/>
      <c r="I732" s="222"/>
      <c r="J732" s="222"/>
      <c r="K732" s="221"/>
      <c r="L732" s="222"/>
      <c r="M732" s="222"/>
      <c r="N732" s="222"/>
      <c r="O732" s="222"/>
      <c r="P732" s="222"/>
      <c r="Q732" s="222"/>
      <c r="R732" s="222"/>
      <c r="S732" s="222"/>
      <c r="T732" s="222"/>
      <c r="U732" s="222"/>
      <c r="V732" s="222"/>
      <c r="W732" s="222"/>
      <c r="X732" s="222"/>
      <c r="Y732" s="222"/>
      <c r="Z732" s="222"/>
      <c r="AA732" s="222"/>
    </row>
    <row r="733" spans="1:27" ht="12.75" customHeight="1" x14ac:dyDescent="0.2">
      <c r="A733" s="221"/>
      <c r="B733" s="222"/>
      <c r="C733" s="222"/>
      <c r="D733" s="222"/>
      <c r="E733" s="222"/>
      <c r="F733" s="222"/>
      <c r="G733" s="222"/>
      <c r="H733" s="222"/>
      <c r="I733" s="222"/>
      <c r="J733" s="222"/>
      <c r="K733" s="221"/>
      <c r="L733" s="222"/>
      <c r="M733" s="222"/>
      <c r="N733" s="222"/>
      <c r="O733" s="222"/>
      <c r="P733" s="222"/>
      <c r="Q733" s="222"/>
      <c r="R733" s="222"/>
      <c r="S733" s="222"/>
      <c r="T733" s="222"/>
      <c r="U733" s="222"/>
      <c r="V733" s="222"/>
      <c r="W733" s="222"/>
      <c r="X733" s="222"/>
      <c r="Y733" s="222"/>
      <c r="Z733" s="222"/>
      <c r="AA733" s="222"/>
    </row>
    <row r="734" spans="1:27" ht="12.75" customHeight="1" x14ac:dyDescent="0.2">
      <c r="A734" s="221"/>
      <c r="B734" s="222"/>
      <c r="C734" s="222"/>
      <c r="D734" s="222"/>
      <c r="E734" s="222"/>
      <c r="F734" s="222"/>
      <c r="G734" s="222"/>
      <c r="H734" s="222"/>
      <c r="I734" s="222"/>
      <c r="J734" s="222"/>
      <c r="K734" s="221"/>
      <c r="L734" s="222"/>
      <c r="M734" s="222"/>
      <c r="N734" s="222"/>
      <c r="O734" s="222"/>
      <c r="P734" s="222"/>
      <c r="Q734" s="222"/>
      <c r="R734" s="222"/>
      <c r="S734" s="222"/>
      <c r="T734" s="222"/>
      <c r="U734" s="222"/>
      <c r="V734" s="222"/>
      <c r="W734" s="222"/>
      <c r="X734" s="222"/>
      <c r="Y734" s="222"/>
      <c r="Z734" s="222"/>
      <c r="AA734" s="222"/>
    </row>
    <row r="735" spans="1:27" ht="12.75" customHeight="1" x14ac:dyDescent="0.2">
      <c r="A735" s="221"/>
      <c r="B735" s="222"/>
      <c r="C735" s="222"/>
      <c r="D735" s="222"/>
      <c r="E735" s="222"/>
      <c r="F735" s="222"/>
      <c r="G735" s="222"/>
      <c r="H735" s="222"/>
      <c r="I735" s="222"/>
      <c r="J735" s="222"/>
      <c r="K735" s="221"/>
      <c r="L735" s="222"/>
      <c r="M735" s="222"/>
      <c r="N735" s="222"/>
      <c r="O735" s="222"/>
      <c r="P735" s="222"/>
      <c r="Q735" s="222"/>
      <c r="R735" s="222"/>
      <c r="S735" s="222"/>
      <c r="T735" s="222"/>
      <c r="U735" s="222"/>
      <c r="V735" s="222"/>
      <c r="W735" s="222"/>
      <c r="X735" s="222"/>
      <c r="Y735" s="222"/>
      <c r="Z735" s="222"/>
      <c r="AA735" s="222"/>
    </row>
    <row r="736" spans="1:27" ht="12.75" customHeight="1" x14ac:dyDescent="0.2">
      <c r="A736" s="221"/>
      <c r="B736" s="222"/>
      <c r="C736" s="222"/>
      <c r="D736" s="222"/>
      <c r="E736" s="222"/>
      <c r="F736" s="222"/>
      <c r="G736" s="222"/>
      <c r="H736" s="222"/>
      <c r="I736" s="222"/>
      <c r="J736" s="222"/>
      <c r="K736" s="221"/>
      <c r="L736" s="222"/>
      <c r="M736" s="222"/>
      <c r="N736" s="222"/>
      <c r="O736" s="222"/>
      <c r="P736" s="222"/>
      <c r="Q736" s="222"/>
      <c r="R736" s="222"/>
      <c r="S736" s="222"/>
      <c r="T736" s="222"/>
      <c r="U736" s="222"/>
      <c r="V736" s="222"/>
      <c r="W736" s="222"/>
      <c r="X736" s="222"/>
      <c r="Y736" s="222"/>
      <c r="Z736" s="222"/>
      <c r="AA736" s="222"/>
    </row>
    <row r="737" spans="1:27" ht="12.75" customHeight="1" x14ac:dyDescent="0.2">
      <c r="A737" s="221"/>
      <c r="B737" s="222"/>
      <c r="C737" s="222"/>
      <c r="D737" s="222"/>
      <c r="E737" s="222"/>
      <c r="F737" s="222"/>
      <c r="G737" s="222"/>
      <c r="H737" s="222"/>
      <c r="I737" s="222"/>
      <c r="J737" s="222"/>
      <c r="K737" s="221"/>
      <c r="L737" s="222"/>
      <c r="M737" s="222"/>
      <c r="N737" s="222"/>
      <c r="O737" s="222"/>
      <c r="P737" s="222"/>
      <c r="Q737" s="222"/>
      <c r="R737" s="222"/>
      <c r="S737" s="222"/>
      <c r="T737" s="222"/>
      <c r="U737" s="222"/>
      <c r="V737" s="222"/>
      <c r="W737" s="222"/>
      <c r="X737" s="222"/>
      <c r="Y737" s="222"/>
      <c r="Z737" s="222"/>
      <c r="AA737" s="222"/>
    </row>
    <row r="738" spans="1:27" ht="12.75" customHeight="1" x14ac:dyDescent="0.2">
      <c r="A738" s="221"/>
      <c r="B738" s="222"/>
      <c r="C738" s="222"/>
      <c r="D738" s="222"/>
      <c r="E738" s="222"/>
      <c r="F738" s="222"/>
      <c r="G738" s="222"/>
      <c r="H738" s="222"/>
      <c r="I738" s="222"/>
      <c r="J738" s="222"/>
      <c r="K738" s="221"/>
      <c r="L738" s="222"/>
      <c r="M738" s="222"/>
      <c r="N738" s="222"/>
      <c r="O738" s="222"/>
      <c r="P738" s="222"/>
      <c r="Q738" s="222"/>
      <c r="R738" s="222"/>
      <c r="S738" s="222"/>
      <c r="T738" s="222"/>
      <c r="U738" s="222"/>
      <c r="V738" s="222"/>
      <c r="W738" s="222"/>
      <c r="X738" s="222"/>
      <c r="Y738" s="222"/>
      <c r="Z738" s="222"/>
      <c r="AA738" s="222"/>
    </row>
    <row r="739" spans="1:27" ht="12.75" customHeight="1" x14ac:dyDescent="0.2">
      <c r="A739" s="221"/>
      <c r="B739" s="222"/>
      <c r="C739" s="222"/>
      <c r="D739" s="222"/>
      <c r="E739" s="222"/>
      <c r="F739" s="222"/>
      <c r="G739" s="222"/>
      <c r="H739" s="222"/>
      <c r="I739" s="222"/>
      <c r="J739" s="222"/>
      <c r="K739" s="221"/>
      <c r="L739" s="222"/>
      <c r="M739" s="222"/>
      <c r="N739" s="222"/>
      <c r="O739" s="222"/>
      <c r="P739" s="222"/>
      <c r="Q739" s="222"/>
      <c r="R739" s="222"/>
      <c r="S739" s="222"/>
      <c r="T739" s="222"/>
      <c r="U739" s="222"/>
      <c r="V739" s="222"/>
      <c r="W739" s="222"/>
      <c r="X739" s="222"/>
      <c r="Y739" s="222"/>
      <c r="Z739" s="222"/>
      <c r="AA739" s="222"/>
    </row>
    <row r="740" spans="1:27" ht="12.75" customHeight="1" x14ac:dyDescent="0.2">
      <c r="A740" s="221"/>
      <c r="B740" s="222"/>
      <c r="C740" s="222"/>
      <c r="D740" s="222"/>
      <c r="E740" s="222"/>
      <c r="F740" s="222"/>
      <c r="G740" s="222"/>
      <c r="H740" s="222"/>
      <c r="I740" s="222"/>
      <c r="J740" s="222"/>
      <c r="K740" s="221"/>
      <c r="L740" s="222"/>
      <c r="M740" s="222"/>
      <c r="N740" s="222"/>
      <c r="O740" s="222"/>
      <c r="P740" s="222"/>
      <c r="Q740" s="222"/>
      <c r="R740" s="222"/>
      <c r="S740" s="222"/>
      <c r="T740" s="222"/>
      <c r="U740" s="222"/>
      <c r="V740" s="222"/>
      <c r="W740" s="222"/>
      <c r="X740" s="222"/>
      <c r="Y740" s="222"/>
      <c r="Z740" s="222"/>
      <c r="AA740" s="222"/>
    </row>
    <row r="741" spans="1:27" ht="12.75" customHeight="1" x14ac:dyDescent="0.2">
      <c r="A741" s="221"/>
      <c r="B741" s="222"/>
      <c r="C741" s="222"/>
      <c r="D741" s="222"/>
      <c r="E741" s="222"/>
      <c r="F741" s="222"/>
      <c r="G741" s="222"/>
      <c r="H741" s="222"/>
      <c r="I741" s="222"/>
      <c r="J741" s="222"/>
      <c r="K741" s="221"/>
      <c r="L741" s="222"/>
      <c r="M741" s="222"/>
      <c r="N741" s="222"/>
      <c r="O741" s="222"/>
      <c r="P741" s="222"/>
      <c r="Q741" s="222"/>
      <c r="R741" s="222"/>
      <c r="S741" s="222"/>
      <c r="T741" s="222"/>
      <c r="U741" s="222"/>
      <c r="V741" s="222"/>
      <c r="W741" s="222"/>
      <c r="X741" s="222"/>
      <c r="Y741" s="222"/>
      <c r="Z741" s="222"/>
      <c r="AA741" s="222"/>
    </row>
    <row r="742" spans="1:27" ht="12.75" customHeight="1" x14ac:dyDescent="0.2">
      <c r="A742" s="221"/>
      <c r="B742" s="222"/>
      <c r="C742" s="222"/>
      <c r="D742" s="222"/>
      <c r="E742" s="222"/>
      <c r="F742" s="222"/>
      <c r="G742" s="222"/>
      <c r="H742" s="222"/>
      <c r="I742" s="222"/>
      <c r="J742" s="222"/>
      <c r="K742" s="221"/>
      <c r="L742" s="222"/>
      <c r="M742" s="222"/>
      <c r="N742" s="222"/>
      <c r="O742" s="222"/>
      <c r="P742" s="222"/>
      <c r="Q742" s="222"/>
      <c r="R742" s="222"/>
      <c r="S742" s="222"/>
      <c r="T742" s="222"/>
      <c r="U742" s="222"/>
      <c r="V742" s="222"/>
      <c r="W742" s="222"/>
      <c r="X742" s="222"/>
      <c r="Y742" s="222"/>
      <c r="Z742" s="222"/>
      <c r="AA742" s="222"/>
    </row>
    <row r="743" spans="1:27" ht="12.75" customHeight="1" x14ac:dyDescent="0.2">
      <c r="A743" s="221"/>
      <c r="B743" s="222"/>
      <c r="C743" s="222"/>
      <c r="D743" s="222"/>
      <c r="E743" s="222"/>
      <c r="F743" s="222"/>
      <c r="G743" s="222"/>
      <c r="H743" s="222"/>
      <c r="I743" s="222"/>
      <c r="J743" s="222"/>
      <c r="K743" s="221"/>
      <c r="L743" s="222"/>
      <c r="M743" s="222"/>
      <c r="N743" s="222"/>
      <c r="O743" s="222"/>
      <c r="P743" s="222"/>
      <c r="Q743" s="222"/>
      <c r="R743" s="222"/>
      <c r="S743" s="222"/>
      <c r="T743" s="222"/>
      <c r="U743" s="222"/>
      <c r="V743" s="222"/>
      <c r="W743" s="222"/>
      <c r="X743" s="222"/>
      <c r="Y743" s="222"/>
      <c r="Z743" s="222"/>
      <c r="AA743" s="222"/>
    </row>
    <row r="744" spans="1:27" ht="12.75" customHeight="1" x14ac:dyDescent="0.2">
      <c r="A744" s="221"/>
      <c r="B744" s="222"/>
      <c r="C744" s="222"/>
      <c r="D744" s="222"/>
      <c r="E744" s="222"/>
      <c r="F744" s="222"/>
      <c r="G744" s="222"/>
      <c r="H744" s="222"/>
      <c r="I744" s="222"/>
      <c r="J744" s="222"/>
      <c r="K744" s="221"/>
      <c r="L744" s="222"/>
      <c r="M744" s="222"/>
      <c r="N744" s="222"/>
      <c r="O744" s="222"/>
      <c r="P744" s="222"/>
      <c r="Q744" s="222"/>
      <c r="R744" s="222"/>
      <c r="S744" s="222"/>
      <c r="T744" s="222"/>
      <c r="U744" s="222"/>
      <c r="V744" s="222"/>
      <c r="W744" s="222"/>
      <c r="X744" s="222"/>
      <c r="Y744" s="222"/>
      <c r="Z744" s="222"/>
      <c r="AA744" s="222"/>
    </row>
    <row r="745" spans="1:27" ht="12.75" customHeight="1" x14ac:dyDescent="0.2">
      <c r="A745" s="221"/>
      <c r="B745" s="222"/>
      <c r="C745" s="222"/>
      <c r="D745" s="222"/>
      <c r="E745" s="222"/>
      <c r="F745" s="222"/>
      <c r="G745" s="222"/>
      <c r="H745" s="222"/>
      <c r="I745" s="222"/>
      <c r="J745" s="222"/>
      <c r="K745" s="221"/>
      <c r="L745" s="222"/>
      <c r="M745" s="222"/>
      <c r="N745" s="222"/>
      <c r="O745" s="222"/>
      <c r="P745" s="222"/>
      <c r="Q745" s="222"/>
      <c r="R745" s="222"/>
      <c r="S745" s="222"/>
      <c r="T745" s="222"/>
      <c r="U745" s="222"/>
      <c r="V745" s="222"/>
      <c r="W745" s="222"/>
      <c r="X745" s="222"/>
      <c r="Y745" s="222"/>
      <c r="Z745" s="222"/>
      <c r="AA745" s="222"/>
    </row>
    <row r="746" spans="1:27" ht="12.75" customHeight="1" x14ac:dyDescent="0.2">
      <c r="A746" s="221"/>
      <c r="B746" s="222"/>
      <c r="C746" s="222"/>
      <c r="D746" s="222"/>
      <c r="E746" s="222"/>
      <c r="F746" s="222"/>
      <c r="G746" s="222"/>
      <c r="H746" s="222"/>
      <c r="I746" s="222"/>
      <c r="J746" s="222"/>
      <c r="K746" s="221"/>
      <c r="L746" s="222"/>
      <c r="M746" s="222"/>
      <c r="N746" s="222"/>
      <c r="O746" s="222"/>
      <c r="P746" s="222"/>
      <c r="Q746" s="222"/>
      <c r="R746" s="222"/>
      <c r="S746" s="222"/>
      <c r="T746" s="222"/>
      <c r="U746" s="222"/>
      <c r="V746" s="222"/>
      <c r="W746" s="222"/>
      <c r="X746" s="222"/>
      <c r="Y746" s="222"/>
      <c r="Z746" s="222"/>
      <c r="AA746" s="222"/>
    </row>
    <row r="747" spans="1:27" ht="12.75" customHeight="1" x14ac:dyDescent="0.2">
      <c r="A747" s="221"/>
      <c r="B747" s="222"/>
      <c r="C747" s="222"/>
      <c r="D747" s="222"/>
      <c r="E747" s="222"/>
      <c r="F747" s="222"/>
      <c r="G747" s="222"/>
      <c r="H747" s="222"/>
      <c r="I747" s="222"/>
      <c r="J747" s="222"/>
      <c r="K747" s="221"/>
      <c r="L747" s="222"/>
      <c r="M747" s="222"/>
      <c r="N747" s="222"/>
      <c r="O747" s="222"/>
      <c r="P747" s="222"/>
      <c r="Q747" s="222"/>
      <c r="R747" s="222"/>
      <c r="S747" s="222"/>
      <c r="T747" s="222"/>
      <c r="U747" s="222"/>
      <c r="V747" s="222"/>
      <c r="W747" s="222"/>
      <c r="X747" s="222"/>
      <c r="Y747" s="222"/>
      <c r="Z747" s="222"/>
      <c r="AA747" s="222"/>
    </row>
    <row r="748" spans="1:27" ht="12.75" customHeight="1" x14ac:dyDescent="0.2">
      <c r="A748" s="221"/>
      <c r="B748" s="222"/>
      <c r="C748" s="222"/>
      <c r="D748" s="222"/>
      <c r="E748" s="222"/>
      <c r="F748" s="222"/>
      <c r="G748" s="222"/>
      <c r="H748" s="222"/>
      <c r="I748" s="222"/>
      <c r="J748" s="222"/>
      <c r="K748" s="221"/>
      <c r="L748" s="222"/>
      <c r="M748" s="222"/>
      <c r="N748" s="222"/>
      <c r="O748" s="222"/>
      <c r="P748" s="222"/>
      <c r="Q748" s="222"/>
      <c r="R748" s="222"/>
      <c r="S748" s="222"/>
      <c r="T748" s="222"/>
      <c r="U748" s="222"/>
      <c r="V748" s="222"/>
      <c r="W748" s="222"/>
      <c r="X748" s="222"/>
      <c r="Y748" s="222"/>
      <c r="Z748" s="222"/>
      <c r="AA748" s="222"/>
    </row>
    <row r="749" spans="1:27" ht="12.75" customHeight="1" x14ac:dyDescent="0.2">
      <c r="A749" s="221"/>
      <c r="B749" s="222"/>
      <c r="C749" s="222"/>
      <c r="D749" s="222"/>
      <c r="E749" s="222"/>
      <c r="F749" s="222"/>
      <c r="G749" s="222"/>
      <c r="H749" s="222"/>
      <c r="I749" s="222"/>
      <c r="J749" s="222"/>
      <c r="K749" s="221"/>
      <c r="L749" s="222"/>
      <c r="M749" s="222"/>
      <c r="N749" s="222"/>
      <c r="O749" s="222"/>
      <c r="P749" s="222"/>
      <c r="Q749" s="222"/>
      <c r="R749" s="222"/>
      <c r="S749" s="222"/>
      <c r="T749" s="222"/>
      <c r="U749" s="222"/>
      <c r="V749" s="222"/>
      <c r="W749" s="222"/>
      <c r="X749" s="222"/>
      <c r="Y749" s="222"/>
      <c r="Z749" s="222"/>
      <c r="AA749" s="222"/>
    </row>
    <row r="750" spans="1:27" ht="12.75" customHeight="1" x14ac:dyDescent="0.2">
      <c r="A750" s="221"/>
      <c r="B750" s="222"/>
      <c r="C750" s="222"/>
      <c r="D750" s="222"/>
      <c r="E750" s="222"/>
      <c r="F750" s="222"/>
      <c r="G750" s="222"/>
      <c r="H750" s="222"/>
      <c r="I750" s="222"/>
      <c r="J750" s="222"/>
      <c r="K750" s="221"/>
      <c r="L750" s="222"/>
      <c r="M750" s="222"/>
      <c r="N750" s="222"/>
      <c r="O750" s="222"/>
      <c r="P750" s="222"/>
      <c r="Q750" s="222"/>
      <c r="R750" s="222"/>
      <c r="S750" s="222"/>
      <c r="T750" s="222"/>
      <c r="U750" s="222"/>
      <c r="V750" s="222"/>
      <c r="W750" s="222"/>
      <c r="X750" s="222"/>
      <c r="Y750" s="222"/>
      <c r="Z750" s="222"/>
      <c r="AA750" s="222"/>
    </row>
    <row r="751" spans="1:27" ht="12.75" customHeight="1" x14ac:dyDescent="0.2">
      <c r="A751" s="221"/>
      <c r="B751" s="222"/>
      <c r="C751" s="222"/>
      <c r="D751" s="222"/>
      <c r="E751" s="222"/>
      <c r="F751" s="222"/>
      <c r="G751" s="222"/>
      <c r="H751" s="222"/>
      <c r="I751" s="222"/>
      <c r="J751" s="222"/>
      <c r="K751" s="221"/>
      <c r="L751" s="222"/>
      <c r="M751" s="222"/>
      <c r="N751" s="222"/>
      <c r="O751" s="222"/>
      <c r="P751" s="222"/>
      <c r="Q751" s="222"/>
      <c r="R751" s="222"/>
      <c r="S751" s="222"/>
      <c r="T751" s="222"/>
      <c r="U751" s="222"/>
      <c r="V751" s="222"/>
      <c r="W751" s="222"/>
      <c r="X751" s="222"/>
      <c r="Y751" s="222"/>
      <c r="Z751" s="222"/>
      <c r="AA751" s="222"/>
    </row>
    <row r="752" spans="1:27" ht="12.75" customHeight="1" x14ac:dyDescent="0.2">
      <c r="A752" s="221"/>
      <c r="B752" s="222"/>
      <c r="C752" s="222"/>
      <c r="D752" s="222"/>
      <c r="E752" s="222"/>
      <c r="F752" s="222"/>
      <c r="G752" s="222"/>
      <c r="H752" s="222"/>
      <c r="I752" s="222"/>
      <c r="J752" s="222"/>
      <c r="K752" s="221"/>
      <c r="L752" s="222"/>
      <c r="M752" s="222"/>
      <c r="N752" s="222"/>
      <c r="O752" s="222"/>
      <c r="P752" s="222"/>
      <c r="Q752" s="222"/>
      <c r="R752" s="222"/>
      <c r="S752" s="222"/>
      <c r="T752" s="222"/>
      <c r="U752" s="222"/>
      <c r="V752" s="222"/>
      <c r="W752" s="222"/>
      <c r="X752" s="222"/>
      <c r="Y752" s="222"/>
      <c r="Z752" s="222"/>
      <c r="AA752" s="222"/>
    </row>
    <row r="753" spans="1:27" ht="12.75" customHeight="1" x14ac:dyDescent="0.2">
      <c r="A753" s="221"/>
      <c r="B753" s="222"/>
      <c r="C753" s="222"/>
      <c r="D753" s="222"/>
      <c r="E753" s="222"/>
      <c r="F753" s="222"/>
      <c r="G753" s="222"/>
      <c r="H753" s="222"/>
      <c r="I753" s="222"/>
      <c r="J753" s="222"/>
      <c r="K753" s="221"/>
      <c r="L753" s="222"/>
      <c r="M753" s="222"/>
      <c r="N753" s="222"/>
      <c r="O753" s="222"/>
      <c r="P753" s="222"/>
      <c r="Q753" s="222"/>
      <c r="R753" s="222"/>
      <c r="S753" s="222"/>
      <c r="T753" s="222"/>
      <c r="U753" s="222"/>
      <c r="V753" s="222"/>
      <c r="W753" s="222"/>
      <c r="X753" s="222"/>
      <c r="Y753" s="222"/>
      <c r="Z753" s="222"/>
      <c r="AA753" s="222"/>
    </row>
    <row r="754" spans="1:27" ht="12.75" customHeight="1" x14ac:dyDescent="0.2">
      <c r="A754" s="221"/>
      <c r="B754" s="222"/>
      <c r="C754" s="222"/>
      <c r="D754" s="222"/>
      <c r="E754" s="222"/>
      <c r="F754" s="222"/>
      <c r="G754" s="222"/>
      <c r="H754" s="222"/>
      <c r="I754" s="222"/>
      <c r="J754" s="222"/>
      <c r="K754" s="221"/>
      <c r="L754" s="222"/>
      <c r="M754" s="222"/>
      <c r="N754" s="222"/>
      <c r="O754" s="222"/>
      <c r="P754" s="222"/>
      <c r="Q754" s="222"/>
      <c r="R754" s="222"/>
      <c r="S754" s="222"/>
      <c r="T754" s="222"/>
      <c r="U754" s="222"/>
      <c r="V754" s="222"/>
      <c r="W754" s="222"/>
      <c r="X754" s="222"/>
      <c r="Y754" s="222"/>
      <c r="Z754" s="222"/>
      <c r="AA754" s="222"/>
    </row>
    <row r="755" spans="1:27" ht="12.75" customHeight="1" x14ac:dyDescent="0.2">
      <c r="A755" s="221"/>
      <c r="B755" s="222"/>
      <c r="C755" s="222"/>
      <c r="D755" s="222"/>
      <c r="E755" s="222"/>
      <c r="F755" s="222"/>
      <c r="G755" s="222"/>
      <c r="H755" s="222"/>
      <c r="I755" s="222"/>
      <c r="J755" s="222"/>
      <c r="K755" s="221"/>
      <c r="L755" s="222"/>
      <c r="M755" s="222"/>
      <c r="N755" s="222"/>
      <c r="O755" s="222"/>
      <c r="P755" s="222"/>
      <c r="Q755" s="222"/>
      <c r="R755" s="222"/>
      <c r="S755" s="222"/>
      <c r="T755" s="222"/>
      <c r="U755" s="222"/>
      <c r="V755" s="222"/>
      <c r="W755" s="222"/>
      <c r="X755" s="222"/>
      <c r="Y755" s="222"/>
      <c r="Z755" s="222"/>
      <c r="AA755" s="222"/>
    </row>
    <row r="756" spans="1:27" ht="12.75" customHeight="1" x14ac:dyDescent="0.2">
      <c r="A756" s="221"/>
      <c r="B756" s="222"/>
      <c r="C756" s="222"/>
      <c r="D756" s="222"/>
      <c r="E756" s="222"/>
      <c r="F756" s="222"/>
      <c r="G756" s="222"/>
      <c r="H756" s="222"/>
      <c r="I756" s="222"/>
      <c r="J756" s="222"/>
      <c r="K756" s="221"/>
      <c r="L756" s="222"/>
      <c r="M756" s="222"/>
      <c r="N756" s="222"/>
      <c r="O756" s="222"/>
      <c r="P756" s="222"/>
      <c r="Q756" s="222"/>
      <c r="R756" s="222"/>
      <c r="S756" s="222"/>
      <c r="T756" s="222"/>
      <c r="U756" s="222"/>
      <c r="V756" s="222"/>
      <c r="W756" s="222"/>
      <c r="X756" s="222"/>
      <c r="Y756" s="222"/>
      <c r="Z756" s="222"/>
      <c r="AA756" s="222"/>
    </row>
    <row r="757" spans="1:27" ht="12.75" customHeight="1" x14ac:dyDescent="0.2">
      <c r="A757" s="221"/>
      <c r="B757" s="222"/>
      <c r="C757" s="222"/>
      <c r="D757" s="222"/>
      <c r="E757" s="222"/>
      <c r="F757" s="222"/>
      <c r="G757" s="222"/>
      <c r="H757" s="222"/>
      <c r="I757" s="222"/>
      <c r="J757" s="222"/>
      <c r="K757" s="221"/>
      <c r="L757" s="222"/>
      <c r="M757" s="222"/>
      <c r="N757" s="222"/>
      <c r="O757" s="222"/>
      <c r="P757" s="222"/>
      <c r="Q757" s="222"/>
      <c r="R757" s="222"/>
      <c r="S757" s="222"/>
      <c r="T757" s="222"/>
      <c r="U757" s="222"/>
      <c r="V757" s="222"/>
      <c r="W757" s="222"/>
      <c r="X757" s="222"/>
      <c r="Y757" s="222"/>
      <c r="Z757" s="222"/>
      <c r="AA757" s="222"/>
    </row>
    <row r="758" spans="1:27" ht="12.75" customHeight="1" x14ac:dyDescent="0.2">
      <c r="A758" s="221"/>
      <c r="B758" s="222"/>
      <c r="C758" s="222"/>
      <c r="D758" s="222"/>
      <c r="E758" s="222"/>
      <c r="F758" s="222"/>
      <c r="G758" s="222"/>
      <c r="H758" s="222"/>
      <c r="I758" s="222"/>
      <c r="J758" s="222"/>
      <c r="K758" s="221"/>
      <c r="L758" s="222"/>
      <c r="M758" s="222"/>
      <c r="N758" s="222"/>
      <c r="O758" s="222"/>
      <c r="P758" s="222"/>
      <c r="Q758" s="222"/>
      <c r="R758" s="222"/>
      <c r="S758" s="222"/>
      <c r="T758" s="222"/>
      <c r="U758" s="222"/>
      <c r="V758" s="222"/>
      <c r="W758" s="222"/>
      <c r="X758" s="222"/>
      <c r="Y758" s="222"/>
      <c r="Z758" s="222"/>
      <c r="AA758" s="222"/>
    </row>
    <row r="759" spans="1:27" ht="12.75" customHeight="1" x14ac:dyDescent="0.2">
      <c r="A759" s="221"/>
      <c r="B759" s="222"/>
      <c r="C759" s="222"/>
      <c r="D759" s="222"/>
      <c r="E759" s="222"/>
      <c r="F759" s="222"/>
      <c r="G759" s="222"/>
      <c r="H759" s="222"/>
      <c r="I759" s="222"/>
      <c r="J759" s="222"/>
      <c r="K759" s="221"/>
      <c r="L759" s="222"/>
      <c r="M759" s="222"/>
      <c r="N759" s="222"/>
      <c r="O759" s="222"/>
      <c r="P759" s="222"/>
      <c r="Q759" s="222"/>
      <c r="R759" s="222"/>
      <c r="S759" s="222"/>
      <c r="T759" s="222"/>
      <c r="U759" s="222"/>
      <c r="V759" s="222"/>
      <c r="W759" s="222"/>
      <c r="X759" s="222"/>
      <c r="Y759" s="222"/>
      <c r="Z759" s="222"/>
      <c r="AA759" s="222"/>
    </row>
    <row r="760" spans="1:27" ht="12.75" customHeight="1" x14ac:dyDescent="0.2">
      <c r="A760" s="221"/>
      <c r="B760" s="222"/>
      <c r="C760" s="222"/>
      <c r="D760" s="222"/>
      <c r="E760" s="222"/>
      <c r="F760" s="222"/>
      <c r="G760" s="222"/>
      <c r="H760" s="222"/>
      <c r="I760" s="222"/>
      <c r="J760" s="222"/>
      <c r="K760" s="221"/>
      <c r="L760" s="222"/>
      <c r="M760" s="222"/>
      <c r="N760" s="222"/>
      <c r="O760" s="222"/>
      <c r="P760" s="222"/>
      <c r="Q760" s="222"/>
      <c r="R760" s="222"/>
      <c r="S760" s="222"/>
      <c r="T760" s="222"/>
      <c r="U760" s="222"/>
      <c r="V760" s="222"/>
      <c r="W760" s="222"/>
      <c r="X760" s="222"/>
      <c r="Y760" s="222"/>
      <c r="Z760" s="222"/>
      <c r="AA760" s="222"/>
    </row>
    <row r="761" spans="1:27" ht="12.75" customHeight="1" x14ac:dyDescent="0.2">
      <c r="A761" s="221"/>
      <c r="B761" s="222"/>
      <c r="C761" s="222"/>
      <c r="D761" s="222"/>
      <c r="E761" s="222"/>
      <c r="F761" s="222"/>
      <c r="G761" s="222"/>
      <c r="H761" s="222"/>
      <c r="I761" s="222"/>
      <c r="J761" s="222"/>
      <c r="K761" s="221"/>
      <c r="L761" s="222"/>
      <c r="M761" s="222"/>
      <c r="N761" s="222"/>
      <c r="O761" s="222"/>
      <c r="P761" s="222"/>
      <c r="Q761" s="222"/>
      <c r="R761" s="222"/>
      <c r="S761" s="222"/>
      <c r="T761" s="222"/>
      <c r="U761" s="222"/>
      <c r="V761" s="222"/>
      <c r="W761" s="222"/>
      <c r="X761" s="222"/>
      <c r="Y761" s="222"/>
      <c r="Z761" s="222"/>
      <c r="AA761" s="222"/>
    </row>
    <row r="762" spans="1:27" ht="12.75" customHeight="1" x14ac:dyDescent="0.2">
      <c r="A762" s="221"/>
      <c r="B762" s="222"/>
      <c r="C762" s="222"/>
      <c r="D762" s="222"/>
      <c r="E762" s="222"/>
      <c r="F762" s="222"/>
      <c r="G762" s="222"/>
      <c r="H762" s="222"/>
      <c r="I762" s="222"/>
      <c r="J762" s="222"/>
      <c r="K762" s="221"/>
      <c r="L762" s="222"/>
      <c r="M762" s="222"/>
      <c r="N762" s="222"/>
      <c r="O762" s="222"/>
      <c r="P762" s="222"/>
      <c r="Q762" s="222"/>
      <c r="R762" s="222"/>
      <c r="S762" s="222"/>
      <c r="T762" s="222"/>
      <c r="U762" s="222"/>
      <c r="V762" s="222"/>
      <c r="W762" s="222"/>
      <c r="X762" s="222"/>
      <c r="Y762" s="222"/>
      <c r="Z762" s="222"/>
      <c r="AA762" s="222"/>
    </row>
    <row r="763" spans="1:27" ht="12.75" customHeight="1" x14ac:dyDescent="0.2">
      <c r="A763" s="221"/>
      <c r="B763" s="222"/>
      <c r="C763" s="222"/>
      <c r="D763" s="222"/>
      <c r="E763" s="222"/>
      <c r="F763" s="222"/>
      <c r="G763" s="222"/>
      <c r="H763" s="222"/>
      <c r="I763" s="222"/>
      <c r="J763" s="222"/>
      <c r="K763" s="221"/>
      <c r="L763" s="222"/>
      <c r="M763" s="222"/>
      <c r="N763" s="222"/>
      <c r="O763" s="222"/>
      <c r="P763" s="222"/>
      <c r="Q763" s="222"/>
      <c r="R763" s="222"/>
      <c r="S763" s="222"/>
      <c r="T763" s="222"/>
      <c r="U763" s="222"/>
      <c r="V763" s="222"/>
      <c r="W763" s="222"/>
      <c r="X763" s="222"/>
      <c r="Y763" s="222"/>
      <c r="Z763" s="222"/>
      <c r="AA763" s="222"/>
    </row>
    <row r="764" spans="1:27" ht="12.75" customHeight="1" x14ac:dyDescent="0.2">
      <c r="A764" s="221"/>
      <c r="B764" s="222"/>
      <c r="C764" s="222"/>
      <c r="D764" s="222"/>
      <c r="E764" s="222"/>
      <c r="F764" s="222"/>
      <c r="G764" s="222"/>
      <c r="H764" s="222"/>
      <c r="I764" s="222"/>
      <c r="J764" s="222"/>
      <c r="K764" s="221"/>
      <c r="L764" s="222"/>
      <c r="M764" s="222"/>
      <c r="N764" s="222"/>
      <c r="O764" s="222"/>
      <c r="P764" s="222"/>
      <c r="Q764" s="222"/>
      <c r="R764" s="222"/>
      <c r="S764" s="222"/>
      <c r="T764" s="222"/>
      <c r="U764" s="222"/>
      <c r="V764" s="222"/>
      <c r="W764" s="222"/>
      <c r="X764" s="222"/>
      <c r="Y764" s="222"/>
      <c r="Z764" s="222"/>
      <c r="AA764" s="222"/>
    </row>
    <row r="765" spans="1:27" ht="12.75" customHeight="1" x14ac:dyDescent="0.2">
      <c r="A765" s="221"/>
      <c r="B765" s="222"/>
      <c r="C765" s="222"/>
      <c r="D765" s="222"/>
      <c r="E765" s="222"/>
      <c r="F765" s="222"/>
      <c r="G765" s="222"/>
      <c r="H765" s="222"/>
      <c r="I765" s="222"/>
      <c r="J765" s="222"/>
      <c r="K765" s="221"/>
      <c r="L765" s="222"/>
      <c r="M765" s="222"/>
      <c r="N765" s="222"/>
      <c r="O765" s="222"/>
      <c r="P765" s="222"/>
      <c r="Q765" s="222"/>
      <c r="R765" s="222"/>
      <c r="S765" s="222"/>
      <c r="T765" s="222"/>
      <c r="U765" s="222"/>
      <c r="V765" s="222"/>
      <c r="W765" s="222"/>
      <c r="X765" s="222"/>
      <c r="Y765" s="222"/>
      <c r="Z765" s="222"/>
      <c r="AA765" s="222"/>
    </row>
    <row r="766" spans="1:27" ht="12.75" customHeight="1" x14ac:dyDescent="0.2">
      <c r="A766" s="221"/>
      <c r="B766" s="222"/>
      <c r="C766" s="222"/>
      <c r="D766" s="222"/>
      <c r="E766" s="222"/>
      <c r="F766" s="222"/>
      <c r="G766" s="222"/>
      <c r="H766" s="222"/>
      <c r="I766" s="222"/>
      <c r="J766" s="222"/>
      <c r="K766" s="221"/>
      <c r="L766" s="222"/>
      <c r="M766" s="222"/>
      <c r="N766" s="222"/>
      <c r="O766" s="222"/>
      <c r="P766" s="222"/>
      <c r="Q766" s="222"/>
      <c r="R766" s="222"/>
      <c r="S766" s="222"/>
      <c r="T766" s="222"/>
      <c r="U766" s="222"/>
      <c r="V766" s="222"/>
      <c r="W766" s="222"/>
      <c r="X766" s="222"/>
      <c r="Y766" s="222"/>
      <c r="Z766" s="222"/>
      <c r="AA766" s="222"/>
    </row>
    <row r="767" spans="1:27" ht="12.75" customHeight="1" x14ac:dyDescent="0.2">
      <c r="A767" s="221"/>
      <c r="B767" s="222"/>
      <c r="C767" s="222"/>
      <c r="D767" s="222"/>
      <c r="E767" s="222"/>
      <c r="F767" s="222"/>
      <c r="G767" s="222"/>
      <c r="H767" s="222"/>
      <c r="I767" s="222"/>
      <c r="J767" s="222"/>
      <c r="K767" s="221"/>
      <c r="L767" s="222"/>
      <c r="M767" s="222"/>
      <c r="N767" s="222"/>
      <c r="O767" s="222"/>
      <c r="P767" s="222"/>
      <c r="Q767" s="222"/>
      <c r="R767" s="222"/>
      <c r="S767" s="222"/>
      <c r="T767" s="222"/>
      <c r="U767" s="222"/>
      <c r="V767" s="222"/>
      <c r="W767" s="222"/>
      <c r="X767" s="222"/>
      <c r="Y767" s="222"/>
      <c r="Z767" s="222"/>
      <c r="AA767" s="222"/>
    </row>
    <row r="768" spans="1:27" ht="12.75" customHeight="1" x14ac:dyDescent="0.2">
      <c r="A768" s="221"/>
      <c r="B768" s="222"/>
      <c r="C768" s="222"/>
      <c r="D768" s="222"/>
      <c r="E768" s="222"/>
      <c r="F768" s="222"/>
      <c r="G768" s="222"/>
      <c r="H768" s="222"/>
      <c r="I768" s="222"/>
      <c r="J768" s="222"/>
      <c r="K768" s="221"/>
      <c r="L768" s="222"/>
      <c r="M768" s="222"/>
      <c r="N768" s="222"/>
      <c r="O768" s="222"/>
      <c r="P768" s="222"/>
      <c r="Q768" s="222"/>
      <c r="R768" s="222"/>
      <c r="S768" s="222"/>
      <c r="T768" s="222"/>
      <c r="U768" s="222"/>
      <c r="V768" s="222"/>
      <c r="W768" s="222"/>
      <c r="X768" s="222"/>
      <c r="Y768" s="222"/>
      <c r="Z768" s="222"/>
      <c r="AA768" s="222"/>
    </row>
    <row r="769" spans="1:27" ht="12.75" customHeight="1" x14ac:dyDescent="0.2">
      <c r="A769" s="221"/>
      <c r="B769" s="222"/>
      <c r="C769" s="222"/>
      <c r="D769" s="222"/>
      <c r="E769" s="222"/>
      <c r="F769" s="222"/>
      <c r="G769" s="222"/>
      <c r="H769" s="222"/>
      <c r="I769" s="222"/>
      <c r="J769" s="222"/>
      <c r="K769" s="221"/>
      <c r="L769" s="222"/>
      <c r="M769" s="222"/>
      <c r="N769" s="222"/>
      <c r="O769" s="222"/>
      <c r="P769" s="222"/>
      <c r="Q769" s="222"/>
      <c r="R769" s="222"/>
      <c r="S769" s="222"/>
      <c r="T769" s="222"/>
      <c r="U769" s="222"/>
      <c r="V769" s="222"/>
      <c r="W769" s="222"/>
      <c r="X769" s="222"/>
      <c r="Y769" s="222"/>
      <c r="Z769" s="222"/>
      <c r="AA769" s="222"/>
    </row>
    <row r="770" spans="1:27" ht="12.75" customHeight="1" x14ac:dyDescent="0.2">
      <c r="A770" s="221"/>
      <c r="B770" s="222"/>
      <c r="C770" s="222"/>
      <c r="D770" s="222"/>
      <c r="E770" s="222"/>
      <c r="F770" s="222"/>
      <c r="G770" s="222"/>
      <c r="H770" s="222"/>
      <c r="I770" s="222"/>
      <c r="J770" s="222"/>
      <c r="K770" s="221"/>
      <c r="L770" s="222"/>
      <c r="M770" s="222"/>
      <c r="N770" s="222"/>
      <c r="O770" s="222"/>
      <c r="P770" s="222"/>
      <c r="Q770" s="222"/>
      <c r="R770" s="222"/>
      <c r="S770" s="222"/>
      <c r="T770" s="222"/>
      <c r="U770" s="222"/>
      <c r="V770" s="222"/>
      <c r="W770" s="222"/>
      <c r="X770" s="222"/>
      <c r="Y770" s="222"/>
      <c r="Z770" s="222"/>
      <c r="AA770" s="222"/>
    </row>
    <row r="771" spans="1:27" ht="12.75" customHeight="1" x14ac:dyDescent="0.2">
      <c r="A771" s="221"/>
      <c r="B771" s="222"/>
      <c r="C771" s="222"/>
      <c r="D771" s="222"/>
      <c r="E771" s="222"/>
      <c r="F771" s="222"/>
      <c r="G771" s="222"/>
      <c r="H771" s="222"/>
      <c r="I771" s="222"/>
      <c r="J771" s="222"/>
      <c r="K771" s="221"/>
      <c r="L771" s="222"/>
      <c r="M771" s="222"/>
      <c r="N771" s="222"/>
      <c r="O771" s="222"/>
      <c r="P771" s="222"/>
      <c r="Q771" s="222"/>
      <c r="R771" s="222"/>
      <c r="S771" s="222"/>
      <c r="T771" s="222"/>
      <c r="U771" s="222"/>
      <c r="V771" s="222"/>
      <c r="W771" s="222"/>
      <c r="X771" s="222"/>
      <c r="Y771" s="222"/>
      <c r="Z771" s="222"/>
      <c r="AA771" s="222"/>
    </row>
    <row r="772" spans="1:27" ht="12.75" customHeight="1" x14ac:dyDescent="0.2">
      <c r="A772" s="221"/>
      <c r="B772" s="222"/>
      <c r="C772" s="222"/>
      <c r="D772" s="222"/>
      <c r="E772" s="222"/>
      <c r="F772" s="222"/>
      <c r="G772" s="222"/>
      <c r="H772" s="222"/>
      <c r="I772" s="222"/>
      <c r="J772" s="222"/>
      <c r="K772" s="221"/>
      <c r="L772" s="222"/>
      <c r="M772" s="222"/>
      <c r="N772" s="222"/>
      <c r="O772" s="222"/>
      <c r="P772" s="222"/>
      <c r="Q772" s="222"/>
      <c r="R772" s="222"/>
      <c r="S772" s="222"/>
      <c r="T772" s="222"/>
      <c r="U772" s="222"/>
      <c r="V772" s="222"/>
      <c r="W772" s="222"/>
      <c r="X772" s="222"/>
      <c r="Y772" s="222"/>
      <c r="Z772" s="222"/>
      <c r="AA772" s="222"/>
    </row>
    <row r="773" spans="1:27" ht="12.75" customHeight="1" x14ac:dyDescent="0.2">
      <c r="A773" s="221"/>
      <c r="B773" s="222"/>
      <c r="C773" s="222"/>
      <c r="D773" s="222"/>
      <c r="E773" s="222"/>
      <c r="F773" s="222"/>
      <c r="G773" s="222"/>
      <c r="H773" s="222"/>
      <c r="I773" s="222"/>
      <c r="J773" s="222"/>
      <c r="K773" s="221"/>
      <c r="L773" s="222"/>
      <c r="M773" s="222"/>
      <c r="N773" s="222"/>
      <c r="O773" s="222"/>
      <c r="P773" s="222"/>
      <c r="Q773" s="222"/>
      <c r="R773" s="222"/>
      <c r="S773" s="222"/>
      <c r="T773" s="222"/>
      <c r="U773" s="222"/>
      <c r="V773" s="222"/>
      <c r="W773" s="222"/>
      <c r="X773" s="222"/>
      <c r="Y773" s="222"/>
      <c r="Z773" s="222"/>
      <c r="AA773" s="222"/>
    </row>
    <row r="774" spans="1:27" ht="12.75" customHeight="1" x14ac:dyDescent="0.2">
      <c r="A774" s="221"/>
      <c r="B774" s="222"/>
      <c r="C774" s="222"/>
      <c r="D774" s="222"/>
      <c r="E774" s="222"/>
      <c r="F774" s="222"/>
      <c r="G774" s="222"/>
      <c r="H774" s="222"/>
      <c r="I774" s="222"/>
      <c r="J774" s="222"/>
      <c r="K774" s="221"/>
      <c r="L774" s="222"/>
      <c r="M774" s="222"/>
      <c r="N774" s="222"/>
      <c r="O774" s="222"/>
      <c r="P774" s="222"/>
      <c r="Q774" s="222"/>
      <c r="R774" s="222"/>
      <c r="S774" s="222"/>
      <c r="T774" s="222"/>
      <c r="U774" s="222"/>
      <c r="V774" s="222"/>
      <c r="W774" s="222"/>
      <c r="X774" s="222"/>
      <c r="Y774" s="222"/>
      <c r="Z774" s="222"/>
      <c r="AA774" s="222"/>
    </row>
    <row r="775" spans="1:27" ht="12.75" customHeight="1" x14ac:dyDescent="0.2">
      <c r="A775" s="221"/>
      <c r="B775" s="222"/>
      <c r="C775" s="222"/>
      <c r="D775" s="222"/>
      <c r="E775" s="222"/>
      <c r="F775" s="222"/>
      <c r="G775" s="222"/>
      <c r="H775" s="222"/>
      <c r="I775" s="222"/>
      <c r="J775" s="222"/>
      <c r="K775" s="221"/>
      <c r="L775" s="222"/>
      <c r="M775" s="222"/>
      <c r="N775" s="222"/>
      <c r="O775" s="222"/>
      <c r="P775" s="222"/>
      <c r="Q775" s="222"/>
      <c r="R775" s="222"/>
      <c r="S775" s="222"/>
      <c r="T775" s="222"/>
      <c r="U775" s="222"/>
      <c r="V775" s="222"/>
      <c r="W775" s="222"/>
      <c r="X775" s="222"/>
      <c r="Y775" s="222"/>
      <c r="Z775" s="222"/>
      <c r="AA775" s="222"/>
    </row>
    <row r="776" spans="1:27" ht="12.75" customHeight="1" x14ac:dyDescent="0.2">
      <c r="A776" s="221"/>
      <c r="B776" s="222"/>
      <c r="C776" s="222"/>
      <c r="D776" s="222"/>
      <c r="E776" s="222"/>
      <c r="F776" s="222"/>
      <c r="G776" s="222"/>
      <c r="H776" s="222"/>
      <c r="I776" s="222"/>
      <c r="J776" s="222"/>
      <c r="K776" s="221"/>
      <c r="L776" s="222"/>
      <c r="M776" s="222"/>
      <c r="N776" s="222"/>
      <c r="O776" s="222"/>
      <c r="P776" s="222"/>
      <c r="Q776" s="222"/>
      <c r="R776" s="222"/>
      <c r="S776" s="222"/>
      <c r="T776" s="222"/>
      <c r="U776" s="222"/>
      <c r="V776" s="222"/>
      <c r="W776" s="222"/>
      <c r="X776" s="222"/>
      <c r="Y776" s="222"/>
      <c r="Z776" s="222"/>
      <c r="AA776" s="222"/>
    </row>
    <row r="777" spans="1:27" ht="12.75" customHeight="1" x14ac:dyDescent="0.2">
      <c r="A777" s="221"/>
      <c r="B777" s="222"/>
      <c r="C777" s="222"/>
      <c r="D777" s="222"/>
      <c r="E777" s="222"/>
      <c r="F777" s="222"/>
      <c r="G777" s="222"/>
      <c r="H777" s="222"/>
      <c r="I777" s="222"/>
      <c r="J777" s="222"/>
      <c r="K777" s="221"/>
      <c r="L777" s="222"/>
      <c r="M777" s="222"/>
      <c r="N777" s="222"/>
      <c r="O777" s="222"/>
      <c r="P777" s="222"/>
      <c r="Q777" s="222"/>
      <c r="R777" s="222"/>
      <c r="S777" s="222"/>
      <c r="T777" s="222"/>
      <c r="U777" s="222"/>
      <c r="V777" s="222"/>
      <c r="W777" s="222"/>
      <c r="X777" s="222"/>
      <c r="Y777" s="222"/>
      <c r="Z777" s="222"/>
      <c r="AA777" s="222"/>
    </row>
    <row r="778" spans="1:27" ht="12.75" customHeight="1" x14ac:dyDescent="0.2">
      <c r="A778" s="221"/>
      <c r="B778" s="222"/>
      <c r="C778" s="222"/>
      <c r="D778" s="222"/>
      <c r="E778" s="222"/>
      <c r="F778" s="222"/>
      <c r="G778" s="222"/>
      <c r="H778" s="222"/>
      <c r="I778" s="222"/>
      <c r="J778" s="222"/>
      <c r="K778" s="221"/>
      <c r="L778" s="222"/>
      <c r="M778" s="222"/>
      <c r="N778" s="222"/>
      <c r="O778" s="222"/>
      <c r="P778" s="222"/>
      <c r="Q778" s="222"/>
      <c r="R778" s="222"/>
      <c r="S778" s="222"/>
      <c r="T778" s="222"/>
      <c r="U778" s="222"/>
      <c r="V778" s="222"/>
      <c r="W778" s="222"/>
      <c r="X778" s="222"/>
      <c r="Y778" s="222"/>
      <c r="Z778" s="222"/>
      <c r="AA778" s="222"/>
    </row>
    <row r="779" spans="1:27" ht="12.75" customHeight="1" x14ac:dyDescent="0.2">
      <c r="A779" s="221"/>
      <c r="B779" s="222"/>
      <c r="C779" s="222"/>
      <c r="D779" s="222"/>
      <c r="E779" s="222"/>
      <c r="F779" s="222"/>
      <c r="G779" s="222"/>
      <c r="H779" s="222"/>
      <c r="I779" s="222"/>
      <c r="J779" s="222"/>
      <c r="K779" s="221"/>
      <c r="L779" s="222"/>
      <c r="M779" s="222"/>
      <c r="N779" s="222"/>
      <c r="O779" s="222"/>
      <c r="P779" s="222"/>
      <c r="Q779" s="222"/>
      <c r="R779" s="222"/>
      <c r="S779" s="222"/>
      <c r="T779" s="222"/>
      <c r="U779" s="222"/>
      <c r="V779" s="222"/>
      <c r="W779" s="222"/>
      <c r="X779" s="222"/>
      <c r="Y779" s="222"/>
      <c r="Z779" s="222"/>
      <c r="AA779" s="222"/>
    </row>
    <row r="780" spans="1:27" ht="12.75" customHeight="1" x14ac:dyDescent="0.2">
      <c r="A780" s="221"/>
      <c r="B780" s="222"/>
      <c r="C780" s="222"/>
      <c r="D780" s="222"/>
      <c r="E780" s="222"/>
      <c r="F780" s="222"/>
      <c r="G780" s="222"/>
      <c r="H780" s="222"/>
      <c r="I780" s="222"/>
      <c r="J780" s="222"/>
      <c r="K780" s="221"/>
      <c r="L780" s="222"/>
      <c r="M780" s="222"/>
      <c r="N780" s="222"/>
      <c r="O780" s="222"/>
      <c r="P780" s="222"/>
      <c r="Q780" s="222"/>
      <c r="R780" s="222"/>
      <c r="S780" s="222"/>
      <c r="T780" s="222"/>
      <c r="U780" s="222"/>
      <c r="V780" s="222"/>
      <c r="W780" s="222"/>
      <c r="X780" s="222"/>
      <c r="Y780" s="222"/>
      <c r="Z780" s="222"/>
      <c r="AA780" s="222"/>
    </row>
    <row r="781" spans="1:27" ht="12.75" customHeight="1" x14ac:dyDescent="0.2">
      <c r="A781" s="221"/>
      <c r="B781" s="222"/>
      <c r="C781" s="222"/>
      <c r="D781" s="222"/>
      <c r="E781" s="222"/>
      <c r="F781" s="222"/>
      <c r="G781" s="222"/>
      <c r="H781" s="222"/>
      <c r="I781" s="222"/>
      <c r="J781" s="222"/>
      <c r="K781" s="221"/>
      <c r="L781" s="222"/>
      <c r="M781" s="222"/>
      <c r="N781" s="222"/>
      <c r="O781" s="222"/>
      <c r="P781" s="222"/>
      <c r="Q781" s="222"/>
      <c r="R781" s="222"/>
      <c r="S781" s="222"/>
      <c r="T781" s="222"/>
      <c r="U781" s="222"/>
      <c r="V781" s="222"/>
      <c r="W781" s="222"/>
      <c r="X781" s="222"/>
      <c r="Y781" s="222"/>
      <c r="Z781" s="222"/>
      <c r="AA781" s="222"/>
    </row>
    <row r="782" spans="1:27" ht="12.75" customHeight="1" x14ac:dyDescent="0.2">
      <c r="A782" s="221"/>
      <c r="B782" s="222"/>
      <c r="C782" s="222"/>
      <c r="D782" s="222"/>
      <c r="E782" s="222"/>
      <c r="F782" s="222"/>
      <c r="G782" s="222"/>
      <c r="H782" s="222"/>
      <c r="I782" s="222"/>
      <c r="J782" s="222"/>
      <c r="K782" s="221"/>
      <c r="L782" s="222"/>
      <c r="M782" s="222"/>
      <c r="N782" s="222"/>
      <c r="O782" s="222"/>
      <c r="P782" s="222"/>
      <c r="Q782" s="222"/>
      <c r="R782" s="222"/>
      <c r="S782" s="222"/>
      <c r="T782" s="222"/>
      <c r="U782" s="222"/>
      <c r="V782" s="222"/>
      <c r="W782" s="222"/>
      <c r="X782" s="222"/>
      <c r="Y782" s="222"/>
      <c r="Z782" s="222"/>
      <c r="AA782" s="222"/>
    </row>
    <row r="783" spans="1:27" ht="12.75" customHeight="1" x14ac:dyDescent="0.2">
      <c r="A783" s="221"/>
      <c r="B783" s="222"/>
      <c r="C783" s="222"/>
      <c r="D783" s="222"/>
      <c r="E783" s="222"/>
      <c r="F783" s="222"/>
      <c r="G783" s="222"/>
      <c r="H783" s="222"/>
      <c r="I783" s="222"/>
      <c r="J783" s="222"/>
      <c r="K783" s="221"/>
      <c r="L783" s="222"/>
      <c r="M783" s="222"/>
      <c r="N783" s="222"/>
      <c r="O783" s="222"/>
      <c r="P783" s="222"/>
      <c r="Q783" s="222"/>
      <c r="R783" s="222"/>
      <c r="S783" s="222"/>
      <c r="T783" s="222"/>
      <c r="U783" s="222"/>
      <c r="V783" s="222"/>
      <c r="W783" s="222"/>
      <c r="X783" s="222"/>
      <c r="Y783" s="222"/>
      <c r="Z783" s="222"/>
      <c r="AA783" s="222"/>
    </row>
    <row r="784" spans="1:27" ht="12.75" customHeight="1" x14ac:dyDescent="0.2">
      <c r="A784" s="221"/>
      <c r="B784" s="222"/>
      <c r="C784" s="222"/>
      <c r="D784" s="222"/>
      <c r="E784" s="222"/>
      <c r="F784" s="222"/>
      <c r="G784" s="222"/>
      <c r="H784" s="222"/>
      <c r="I784" s="222"/>
      <c r="J784" s="222"/>
      <c r="K784" s="221"/>
      <c r="L784" s="222"/>
      <c r="M784" s="222"/>
      <c r="N784" s="222"/>
      <c r="O784" s="222"/>
      <c r="P784" s="222"/>
      <c r="Q784" s="222"/>
      <c r="R784" s="222"/>
      <c r="S784" s="222"/>
      <c r="T784" s="222"/>
      <c r="U784" s="222"/>
      <c r="V784" s="222"/>
      <c r="W784" s="222"/>
      <c r="X784" s="222"/>
      <c r="Y784" s="222"/>
      <c r="Z784" s="222"/>
      <c r="AA784" s="222"/>
    </row>
    <row r="785" spans="1:27" ht="12.75" customHeight="1" x14ac:dyDescent="0.2">
      <c r="A785" s="221"/>
      <c r="B785" s="222"/>
      <c r="C785" s="222"/>
      <c r="D785" s="222"/>
      <c r="E785" s="222"/>
      <c r="F785" s="222"/>
      <c r="G785" s="222"/>
      <c r="H785" s="222"/>
      <c r="I785" s="222"/>
      <c r="J785" s="222"/>
      <c r="K785" s="221"/>
      <c r="L785" s="222"/>
      <c r="M785" s="222"/>
      <c r="N785" s="222"/>
      <c r="O785" s="222"/>
      <c r="P785" s="222"/>
      <c r="Q785" s="222"/>
      <c r="R785" s="222"/>
      <c r="S785" s="222"/>
      <c r="T785" s="222"/>
      <c r="U785" s="222"/>
      <c r="V785" s="222"/>
      <c r="W785" s="222"/>
      <c r="X785" s="222"/>
      <c r="Y785" s="222"/>
      <c r="Z785" s="222"/>
      <c r="AA785" s="222"/>
    </row>
    <row r="786" spans="1:27" ht="12.75" customHeight="1" x14ac:dyDescent="0.2">
      <c r="A786" s="221"/>
      <c r="B786" s="222"/>
      <c r="C786" s="222"/>
      <c r="D786" s="222"/>
      <c r="E786" s="222"/>
      <c r="F786" s="222"/>
      <c r="G786" s="222"/>
      <c r="H786" s="222"/>
      <c r="I786" s="222"/>
      <c r="J786" s="222"/>
      <c r="K786" s="221"/>
      <c r="L786" s="222"/>
      <c r="M786" s="222"/>
      <c r="N786" s="222"/>
      <c r="O786" s="222"/>
      <c r="P786" s="222"/>
      <c r="Q786" s="222"/>
      <c r="R786" s="222"/>
      <c r="S786" s="222"/>
      <c r="T786" s="222"/>
      <c r="U786" s="222"/>
      <c r="V786" s="222"/>
      <c r="W786" s="222"/>
      <c r="X786" s="222"/>
      <c r="Y786" s="222"/>
      <c r="Z786" s="222"/>
      <c r="AA786" s="222"/>
    </row>
    <row r="787" spans="1:27" ht="12.75" customHeight="1" x14ac:dyDescent="0.2">
      <c r="A787" s="221"/>
      <c r="B787" s="222"/>
      <c r="C787" s="222"/>
      <c r="D787" s="222"/>
      <c r="E787" s="222"/>
      <c r="F787" s="222"/>
      <c r="G787" s="222"/>
      <c r="H787" s="222"/>
      <c r="I787" s="222"/>
      <c r="J787" s="222"/>
      <c r="K787" s="221"/>
      <c r="L787" s="222"/>
      <c r="M787" s="222"/>
      <c r="N787" s="222"/>
      <c r="O787" s="222"/>
      <c r="P787" s="222"/>
      <c r="Q787" s="222"/>
      <c r="R787" s="222"/>
      <c r="S787" s="222"/>
      <c r="T787" s="222"/>
      <c r="U787" s="222"/>
      <c r="V787" s="222"/>
      <c r="W787" s="222"/>
      <c r="X787" s="222"/>
      <c r="Y787" s="222"/>
      <c r="Z787" s="222"/>
      <c r="AA787" s="222"/>
    </row>
    <row r="788" spans="1:27" ht="12.75" customHeight="1" x14ac:dyDescent="0.2">
      <c r="A788" s="221"/>
      <c r="B788" s="222"/>
      <c r="C788" s="222"/>
      <c r="D788" s="222"/>
      <c r="E788" s="222"/>
      <c r="F788" s="222"/>
      <c r="G788" s="222"/>
      <c r="H788" s="222"/>
      <c r="I788" s="222"/>
      <c r="J788" s="222"/>
      <c r="K788" s="221"/>
      <c r="L788" s="222"/>
      <c r="M788" s="222"/>
      <c r="N788" s="222"/>
      <c r="O788" s="222"/>
      <c r="P788" s="222"/>
      <c r="Q788" s="222"/>
      <c r="R788" s="222"/>
      <c r="S788" s="222"/>
      <c r="T788" s="222"/>
      <c r="U788" s="222"/>
      <c r="V788" s="222"/>
      <c r="W788" s="222"/>
      <c r="X788" s="222"/>
      <c r="Y788" s="222"/>
      <c r="Z788" s="222"/>
      <c r="AA788" s="222"/>
    </row>
    <row r="789" spans="1:27" ht="12.75" customHeight="1" x14ac:dyDescent="0.2">
      <c r="A789" s="221"/>
      <c r="B789" s="222"/>
      <c r="C789" s="222"/>
      <c r="D789" s="222"/>
      <c r="E789" s="222"/>
      <c r="F789" s="222"/>
      <c r="G789" s="222"/>
      <c r="H789" s="222"/>
      <c r="I789" s="222"/>
      <c r="J789" s="222"/>
      <c r="K789" s="221"/>
      <c r="L789" s="222"/>
      <c r="M789" s="222"/>
      <c r="N789" s="222"/>
      <c r="O789" s="222"/>
      <c r="P789" s="222"/>
      <c r="Q789" s="222"/>
      <c r="R789" s="222"/>
      <c r="S789" s="222"/>
      <c r="T789" s="222"/>
      <c r="U789" s="222"/>
      <c r="V789" s="222"/>
      <c r="W789" s="222"/>
      <c r="X789" s="222"/>
      <c r="Y789" s="222"/>
      <c r="Z789" s="222"/>
      <c r="AA789" s="222"/>
    </row>
    <row r="790" spans="1:27" ht="12.75" customHeight="1" x14ac:dyDescent="0.2">
      <c r="A790" s="221"/>
      <c r="B790" s="222"/>
      <c r="C790" s="222"/>
      <c r="D790" s="222"/>
      <c r="E790" s="222"/>
      <c r="F790" s="222"/>
      <c r="G790" s="222"/>
      <c r="H790" s="222"/>
      <c r="I790" s="222"/>
      <c r="J790" s="222"/>
      <c r="K790" s="221"/>
      <c r="L790" s="222"/>
      <c r="M790" s="222"/>
      <c r="N790" s="222"/>
      <c r="O790" s="222"/>
      <c r="P790" s="222"/>
      <c r="Q790" s="222"/>
      <c r="R790" s="222"/>
      <c r="S790" s="222"/>
      <c r="T790" s="222"/>
      <c r="U790" s="222"/>
      <c r="V790" s="222"/>
      <c r="W790" s="222"/>
      <c r="X790" s="222"/>
      <c r="Y790" s="222"/>
      <c r="Z790" s="222"/>
      <c r="AA790" s="222"/>
    </row>
    <row r="791" spans="1:27" ht="12.75" customHeight="1" x14ac:dyDescent="0.2">
      <c r="A791" s="221"/>
      <c r="B791" s="222"/>
      <c r="C791" s="222"/>
      <c r="D791" s="222"/>
      <c r="E791" s="222"/>
      <c r="F791" s="222"/>
      <c r="G791" s="222"/>
      <c r="H791" s="222"/>
      <c r="I791" s="222"/>
      <c r="J791" s="222"/>
      <c r="K791" s="221"/>
      <c r="L791" s="222"/>
      <c r="M791" s="222"/>
      <c r="N791" s="222"/>
      <c r="O791" s="222"/>
      <c r="P791" s="222"/>
      <c r="Q791" s="222"/>
      <c r="R791" s="222"/>
      <c r="S791" s="222"/>
      <c r="T791" s="222"/>
      <c r="U791" s="222"/>
      <c r="V791" s="222"/>
      <c r="W791" s="222"/>
      <c r="X791" s="222"/>
      <c r="Y791" s="222"/>
      <c r="Z791" s="222"/>
      <c r="AA791" s="222"/>
    </row>
    <row r="792" spans="1:27" ht="12.75" customHeight="1" x14ac:dyDescent="0.2">
      <c r="A792" s="221"/>
      <c r="B792" s="222"/>
      <c r="C792" s="222"/>
      <c r="D792" s="222"/>
      <c r="E792" s="222"/>
      <c r="F792" s="222"/>
      <c r="G792" s="222"/>
      <c r="H792" s="222"/>
      <c r="I792" s="222"/>
      <c r="J792" s="222"/>
      <c r="K792" s="221"/>
      <c r="L792" s="222"/>
      <c r="M792" s="222"/>
      <c r="N792" s="222"/>
      <c r="O792" s="222"/>
      <c r="P792" s="222"/>
      <c r="Q792" s="222"/>
      <c r="R792" s="222"/>
      <c r="S792" s="222"/>
      <c r="T792" s="222"/>
      <c r="U792" s="222"/>
      <c r="V792" s="222"/>
      <c r="W792" s="222"/>
      <c r="X792" s="222"/>
      <c r="Y792" s="222"/>
      <c r="Z792" s="222"/>
      <c r="AA792" s="222"/>
    </row>
    <row r="793" spans="1:27" ht="12.75" customHeight="1" x14ac:dyDescent="0.2">
      <c r="A793" s="221"/>
      <c r="B793" s="222"/>
      <c r="C793" s="222"/>
      <c r="D793" s="222"/>
      <c r="E793" s="222"/>
      <c r="F793" s="222"/>
      <c r="G793" s="222"/>
      <c r="H793" s="222"/>
      <c r="I793" s="222"/>
      <c r="J793" s="222"/>
      <c r="K793" s="221"/>
      <c r="L793" s="222"/>
      <c r="M793" s="222"/>
      <c r="N793" s="222"/>
      <c r="O793" s="222"/>
      <c r="P793" s="222"/>
      <c r="Q793" s="222"/>
      <c r="R793" s="222"/>
      <c r="S793" s="222"/>
      <c r="T793" s="222"/>
      <c r="U793" s="222"/>
      <c r="V793" s="222"/>
      <c r="W793" s="222"/>
      <c r="X793" s="222"/>
      <c r="Y793" s="222"/>
      <c r="Z793" s="222"/>
      <c r="AA793" s="222"/>
    </row>
    <row r="794" spans="1:27" ht="12.75" customHeight="1" x14ac:dyDescent="0.2">
      <c r="A794" s="221"/>
      <c r="B794" s="222"/>
      <c r="C794" s="222"/>
      <c r="D794" s="222"/>
      <c r="E794" s="222"/>
      <c r="F794" s="222"/>
      <c r="G794" s="222"/>
      <c r="H794" s="222"/>
      <c r="I794" s="222"/>
      <c r="J794" s="222"/>
      <c r="K794" s="221"/>
      <c r="L794" s="222"/>
      <c r="M794" s="222"/>
      <c r="N794" s="222"/>
      <c r="O794" s="222"/>
      <c r="P794" s="222"/>
      <c r="Q794" s="222"/>
      <c r="R794" s="222"/>
      <c r="S794" s="222"/>
      <c r="T794" s="222"/>
      <c r="U794" s="222"/>
      <c r="V794" s="222"/>
      <c r="W794" s="222"/>
      <c r="X794" s="222"/>
      <c r="Y794" s="222"/>
      <c r="Z794" s="222"/>
      <c r="AA794" s="222"/>
    </row>
    <row r="795" spans="1:27" ht="12.75" customHeight="1" x14ac:dyDescent="0.2">
      <c r="A795" s="221"/>
      <c r="B795" s="222"/>
      <c r="C795" s="222"/>
      <c r="D795" s="222"/>
      <c r="E795" s="222"/>
      <c r="F795" s="222"/>
      <c r="G795" s="222"/>
      <c r="H795" s="222"/>
      <c r="I795" s="222"/>
      <c r="J795" s="222"/>
      <c r="K795" s="221"/>
      <c r="L795" s="222"/>
      <c r="M795" s="222"/>
      <c r="N795" s="222"/>
      <c r="O795" s="222"/>
      <c r="P795" s="222"/>
      <c r="Q795" s="222"/>
      <c r="R795" s="222"/>
      <c r="S795" s="222"/>
      <c r="T795" s="222"/>
      <c r="U795" s="222"/>
      <c r="V795" s="222"/>
      <c r="W795" s="222"/>
      <c r="X795" s="222"/>
      <c r="Y795" s="222"/>
      <c r="Z795" s="222"/>
      <c r="AA795" s="222"/>
    </row>
    <row r="796" spans="1:27" ht="12.75" customHeight="1" x14ac:dyDescent="0.2">
      <c r="A796" s="221"/>
      <c r="B796" s="222"/>
      <c r="C796" s="222"/>
      <c r="D796" s="222"/>
      <c r="E796" s="222"/>
      <c r="F796" s="222"/>
      <c r="G796" s="222"/>
      <c r="H796" s="222"/>
      <c r="I796" s="222"/>
      <c r="J796" s="222"/>
      <c r="K796" s="221"/>
      <c r="L796" s="222"/>
      <c r="M796" s="222"/>
      <c r="N796" s="222"/>
      <c r="O796" s="222"/>
      <c r="P796" s="222"/>
      <c r="Q796" s="222"/>
      <c r="R796" s="222"/>
      <c r="S796" s="222"/>
      <c r="T796" s="222"/>
      <c r="U796" s="222"/>
      <c r="V796" s="222"/>
      <c r="W796" s="222"/>
      <c r="X796" s="222"/>
      <c r="Y796" s="222"/>
      <c r="Z796" s="222"/>
      <c r="AA796" s="222"/>
    </row>
    <row r="797" spans="1:27" ht="12.75" customHeight="1" x14ac:dyDescent="0.2">
      <c r="A797" s="221"/>
      <c r="B797" s="222"/>
      <c r="C797" s="222"/>
      <c r="D797" s="222"/>
      <c r="E797" s="222"/>
      <c r="F797" s="222"/>
      <c r="G797" s="222"/>
      <c r="H797" s="222"/>
      <c r="I797" s="222"/>
      <c r="J797" s="222"/>
      <c r="K797" s="221"/>
      <c r="L797" s="222"/>
      <c r="M797" s="222"/>
      <c r="N797" s="222"/>
      <c r="O797" s="222"/>
      <c r="P797" s="222"/>
      <c r="Q797" s="222"/>
      <c r="R797" s="222"/>
      <c r="S797" s="222"/>
      <c r="T797" s="222"/>
      <c r="U797" s="222"/>
      <c r="V797" s="222"/>
      <c r="W797" s="222"/>
      <c r="X797" s="222"/>
      <c r="Y797" s="222"/>
      <c r="Z797" s="222"/>
      <c r="AA797" s="222"/>
    </row>
    <row r="798" spans="1:27" ht="12.75" customHeight="1" x14ac:dyDescent="0.2">
      <c r="A798" s="221"/>
      <c r="B798" s="222"/>
      <c r="C798" s="222"/>
      <c r="D798" s="222"/>
      <c r="E798" s="222"/>
      <c r="F798" s="222"/>
      <c r="G798" s="222"/>
      <c r="H798" s="222"/>
      <c r="I798" s="222"/>
      <c r="J798" s="222"/>
      <c r="K798" s="221"/>
      <c r="L798" s="222"/>
      <c r="M798" s="222"/>
      <c r="N798" s="222"/>
      <c r="O798" s="222"/>
      <c r="P798" s="222"/>
      <c r="Q798" s="222"/>
      <c r="R798" s="222"/>
      <c r="S798" s="222"/>
      <c r="T798" s="222"/>
      <c r="U798" s="222"/>
      <c r="V798" s="222"/>
      <c r="W798" s="222"/>
      <c r="X798" s="222"/>
      <c r="Y798" s="222"/>
      <c r="Z798" s="222"/>
      <c r="AA798" s="222"/>
    </row>
    <row r="799" spans="1:27" ht="12.75" customHeight="1" x14ac:dyDescent="0.2">
      <c r="A799" s="221"/>
      <c r="B799" s="222"/>
      <c r="C799" s="222"/>
      <c r="D799" s="222"/>
      <c r="E799" s="222"/>
      <c r="F799" s="222"/>
      <c r="G799" s="222"/>
      <c r="H799" s="222"/>
      <c r="I799" s="222"/>
      <c r="J799" s="222"/>
      <c r="K799" s="221"/>
      <c r="L799" s="222"/>
      <c r="M799" s="222"/>
      <c r="N799" s="222"/>
      <c r="O799" s="222"/>
      <c r="P799" s="222"/>
      <c r="Q799" s="222"/>
      <c r="R799" s="222"/>
      <c r="S799" s="222"/>
      <c r="T799" s="222"/>
      <c r="U799" s="222"/>
      <c r="V799" s="222"/>
      <c r="W799" s="222"/>
      <c r="X799" s="222"/>
      <c r="Y799" s="222"/>
      <c r="Z799" s="222"/>
      <c r="AA799" s="222"/>
    </row>
    <row r="800" spans="1:27" ht="12.75" customHeight="1" x14ac:dyDescent="0.2">
      <c r="A800" s="221"/>
      <c r="B800" s="222"/>
      <c r="C800" s="222"/>
      <c r="D800" s="222"/>
      <c r="E800" s="222"/>
      <c r="F800" s="222"/>
      <c r="G800" s="222"/>
      <c r="H800" s="222"/>
      <c r="I800" s="222"/>
      <c r="J800" s="222"/>
      <c r="K800" s="221"/>
      <c r="L800" s="222"/>
      <c r="M800" s="222"/>
      <c r="N800" s="222"/>
      <c r="O800" s="222"/>
      <c r="P800" s="222"/>
      <c r="Q800" s="222"/>
      <c r="R800" s="222"/>
      <c r="S800" s="222"/>
      <c r="T800" s="222"/>
      <c r="U800" s="222"/>
      <c r="V800" s="222"/>
      <c r="W800" s="222"/>
      <c r="X800" s="222"/>
      <c r="Y800" s="222"/>
      <c r="Z800" s="222"/>
      <c r="AA800" s="222"/>
    </row>
    <row r="801" spans="1:27" ht="12.75" customHeight="1" x14ac:dyDescent="0.2">
      <c r="A801" s="221"/>
      <c r="B801" s="222"/>
      <c r="C801" s="222"/>
      <c r="D801" s="222"/>
      <c r="E801" s="222"/>
      <c r="F801" s="222"/>
      <c r="G801" s="222"/>
      <c r="H801" s="222"/>
      <c r="I801" s="222"/>
      <c r="J801" s="222"/>
      <c r="K801" s="221"/>
      <c r="L801" s="222"/>
      <c r="M801" s="222"/>
      <c r="N801" s="222"/>
      <c r="O801" s="222"/>
      <c r="P801" s="222"/>
      <c r="Q801" s="222"/>
      <c r="R801" s="222"/>
      <c r="S801" s="222"/>
      <c r="T801" s="222"/>
      <c r="U801" s="222"/>
      <c r="V801" s="222"/>
      <c r="W801" s="222"/>
      <c r="X801" s="222"/>
      <c r="Y801" s="222"/>
      <c r="Z801" s="222"/>
      <c r="AA801" s="222"/>
    </row>
    <row r="802" spans="1:27" ht="12.75" customHeight="1" x14ac:dyDescent="0.2">
      <c r="A802" s="221"/>
      <c r="B802" s="222"/>
      <c r="C802" s="222"/>
      <c r="D802" s="222"/>
      <c r="E802" s="222"/>
      <c r="F802" s="222"/>
      <c r="G802" s="222"/>
      <c r="H802" s="222"/>
      <c r="I802" s="222"/>
      <c r="J802" s="222"/>
      <c r="K802" s="221"/>
      <c r="L802" s="222"/>
      <c r="M802" s="222"/>
      <c r="N802" s="222"/>
      <c r="O802" s="222"/>
      <c r="P802" s="222"/>
      <c r="Q802" s="222"/>
      <c r="R802" s="222"/>
      <c r="S802" s="222"/>
      <c r="T802" s="222"/>
      <c r="U802" s="222"/>
      <c r="V802" s="222"/>
      <c r="W802" s="222"/>
      <c r="X802" s="222"/>
      <c r="Y802" s="222"/>
      <c r="Z802" s="222"/>
      <c r="AA802" s="222"/>
    </row>
    <row r="803" spans="1:27" ht="12.75" customHeight="1" x14ac:dyDescent="0.2">
      <c r="A803" s="221"/>
      <c r="B803" s="222"/>
      <c r="C803" s="222"/>
      <c r="D803" s="222"/>
      <c r="E803" s="222"/>
      <c r="F803" s="222"/>
      <c r="G803" s="222"/>
      <c r="H803" s="222"/>
      <c r="I803" s="222"/>
      <c r="J803" s="222"/>
      <c r="K803" s="221"/>
      <c r="L803" s="222"/>
      <c r="M803" s="222"/>
      <c r="N803" s="222"/>
      <c r="O803" s="222"/>
      <c r="P803" s="222"/>
      <c r="Q803" s="222"/>
      <c r="R803" s="222"/>
      <c r="S803" s="222"/>
      <c r="T803" s="222"/>
      <c r="U803" s="222"/>
      <c r="V803" s="222"/>
      <c r="W803" s="222"/>
      <c r="X803" s="222"/>
      <c r="Y803" s="222"/>
      <c r="Z803" s="222"/>
      <c r="AA803" s="222"/>
    </row>
    <row r="804" spans="1:27" ht="12.75" customHeight="1" x14ac:dyDescent="0.2">
      <c r="A804" s="221"/>
      <c r="B804" s="222"/>
      <c r="C804" s="222"/>
      <c r="D804" s="222"/>
      <c r="E804" s="222"/>
      <c r="F804" s="222"/>
      <c r="G804" s="222"/>
      <c r="H804" s="222"/>
      <c r="I804" s="222"/>
      <c r="J804" s="222"/>
      <c r="K804" s="221"/>
      <c r="L804" s="222"/>
      <c r="M804" s="222"/>
      <c r="N804" s="222"/>
      <c r="O804" s="222"/>
      <c r="P804" s="222"/>
      <c r="Q804" s="222"/>
      <c r="R804" s="222"/>
      <c r="S804" s="222"/>
      <c r="T804" s="222"/>
      <c r="U804" s="222"/>
      <c r="V804" s="222"/>
      <c r="W804" s="222"/>
      <c r="X804" s="222"/>
      <c r="Y804" s="222"/>
      <c r="Z804" s="222"/>
      <c r="AA804" s="222"/>
    </row>
    <row r="805" spans="1:27" ht="12.75" customHeight="1" x14ac:dyDescent="0.2">
      <c r="A805" s="221"/>
      <c r="B805" s="222"/>
      <c r="C805" s="222"/>
      <c r="D805" s="222"/>
      <c r="E805" s="222"/>
      <c r="F805" s="222"/>
      <c r="G805" s="222"/>
      <c r="H805" s="222"/>
      <c r="I805" s="222"/>
      <c r="J805" s="222"/>
      <c r="K805" s="221"/>
      <c r="L805" s="222"/>
      <c r="M805" s="222"/>
      <c r="N805" s="222"/>
      <c r="O805" s="222"/>
      <c r="P805" s="222"/>
      <c r="Q805" s="222"/>
      <c r="R805" s="222"/>
      <c r="S805" s="222"/>
      <c r="T805" s="222"/>
      <c r="U805" s="222"/>
      <c r="V805" s="222"/>
      <c r="W805" s="222"/>
      <c r="X805" s="222"/>
      <c r="Y805" s="222"/>
      <c r="Z805" s="222"/>
      <c r="AA805" s="222"/>
    </row>
    <row r="806" spans="1:27" ht="12.75" customHeight="1" x14ac:dyDescent="0.2">
      <c r="A806" s="221"/>
      <c r="B806" s="222"/>
      <c r="C806" s="222"/>
      <c r="D806" s="222"/>
      <c r="E806" s="222"/>
      <c r="F806" s="222"/>
      <c r="G806" s="222"/>
      <c r="H806" s="222"/>
      <c r="I806" s="222"/>
      <c r="J806" s="222"/>
      <c r="K806" s="221"/>
      <c r="L806" s="222"/>
      <c r="M806" s="222"/>
      <c r="N806" s="222"/>
      <c r="O806" s="222"/>
      <c r="P806" s="222"/>
      <c r="Q806" s="222"/>
      <c r="R806" s="222"/>
      <c r="S806" s="222"/>
      <c r="T806" s="222"/>
      <c r="U806" s="222"/>
      <c r="V806" s="222"/>
      <c r="W806" s="222"/>
      <c r="X806" s="222"/>
      <c r="Y806" s="222"/>
      <c r="Z806" s="222"/>
      <c r="AA806" s="222"/>
    </row>
    <row r="807" spans="1:27" ht="12.75" customHeight="1" x14ac:dyDescent="0.2">
      <c r="A807" s="221"/>
      <c r="B807" s="222"/>
      <c r="C807" s="222"/>
      <c r="D807" s="222"/>
      <c r="E807" s="222"/>
      <c r="F807" s="222"/>
      <c r="G807" s="222"/>
      <c r="H807" s="222"/>
      <c r="I807" s="222"/>
      <c r="J807" s="222"/>
      <c r="K807" s="221"/>
      <c r="L807" s="222"/>
      <c r="M807" s="222"/>
      <c r="N807" s="222"/>
      <c r="O807" s="222"/>
      <c r="P807" s="222"/>
      <c r="Q807" s="222"/>
      <c r="R807" s="222"/>
      <c r="S807" s="222"/>
      <c r="T807" s="222"/>
      <c r="U807" s="222"/>
      <c r="V807" s="222"/>
      <c r="W807" s="222"/>
      <c r="X807" s="222"/>
      <c r="Y807" s="222"/>
      <c r="Z807" s="222"/>
      <c r="AA807" s="222"/>
    </row>
    <row r="808" spans="1:27" ht="12.75" customHeight="1" x14ac:dyDescent="0.2">
      <c r="A808" s="221"/>
      <c r="B808" s="222"/>
      <c r="C808" s="222"/>
      <c r="D808" s="222"/>
      <c r="E808" s="222"/>
      <c r="F808" s="222"/>
      <c r="G808" s="222"/>
      <c r="H808" s="222"/>
      <c r="I808" s="222"/>
      <c r="J808" s="222"/>
      <c r="K808" s="221"/>
      <c r="L808" s="222"/>
      <c r="M808" s="222"/>
      <c r="N808" s="222"/>
      <c r="O808" s="222"/>
      <c r="P808" s="222"/>
      <c r="Q808" s="222"/>
      <c r="R808" s="222"/>
      <c r="S808" s="222"/>
      <c r="T808" s="222"/>
      <c r="U808" s="222"/>
      <c r="V808" s="222"/>
      <c r="W808" s="222"/>
      <c r="X808" s="222"/>
      <c r="Y808" s="222"/>
      <c r="Z808" s="222"/>
      <c r="AA808" s="222"/>
    </row>
    <row r="809" spans="1:27" ht="12.75" customHeight="1" x14ac:dyDescent="0.2">
      <c r="A809" s="221"/>
      <c r="B809" s="222"/>
      <c r="C809" s="222"/>
      <c r="D809" s="222"/>
      <c r="E809" s="222"/>
      <c r="F809" s="222"/>
      <c r="G809" s="222"/>
      <c r="H809" s="222"/>
      <c r="I809" s="222"/>
      <c r="J809" s="222"/>
      <c r="K809" s="221"/>
      <c r="L809" s="222"/>
      <c r="M809" s="222"/>
      <c r="N809" s="222"/>
      <c r="O809" s="222"/>
      <c r="P809" s="222"/>
      <c r="Q809" s="222"/>
      <c r="R809" s="222"/>
      <c r="S809" s="222"/>
      <c r="T809" s="222"/>
      <c r="U809" s="222"/>
      <c r="V809" s="222"/>
      <c r="W809" s="222"/>
      <c r="X809" s="222"/>
      <c r="Y809" s="222"/>
      <c r="Z809" s="222"/>
      <c r="AA809" s="222"/>
    </row>
    <row r="810" spans="1:27" ht="12.75" customHeight="1" x14ac:dyDescent="0.2">
      <c r="A810" s="221"/>
      <c r="B810" s="222"/>
      <c r="C810" s="222"/>
      <c r="D810" s="222"/>
      <c r="E810" s="222"/>
      <c r="F810" s="222"/>
      <c r="G810" s="222"/>
      <c r="H810" s="222"/>
      <c r="I810" s="222"/>
      <c r="J810" s="222"/>
      <c r="K810" s="221"/>
      <c r="L810" s="222"/>
      <c r="M810" s="222"/>
      <c r="N810" s="222"/>
      <c r="O810" s="222"/>
      <c r="P810" s="222"/>
      <c r="Q810" s="222"/>
      <c r="R810" s="222"/>
      <c r="S810" s="222"/>
      <c r="T810" s="222"/>
      <c r="U810" s="222"/>
      <c r="V810" s="222"/>
      <c r="W810" s="222"/>
      <c r="X810" s="222"/>
      <c r="Y810" s="222"/>
      <c r="Z810" s="222"/>
      <c r="AA810" s="222"/>
    </row>
    <row r="811" spans="1:27" ht="12.75" customHeight="1" x14ac:dyDescent="0.2">
      <c r="A811" s="221"/>
      <c r="B811" s="222"/>
      <c r="C811" s="222"/>
      <c r="D811" s="222"/>
      <c r="E811" s="222"/>
      <c r="F811" s="222"/>
      <c r="G811" s="222"/>
      <c r="H811" s="222"/>
      <c r="I811" s="222"/>
      <c r="J811" s="222"/>
      <c r="K811" s="221"/>
      <c r="L811" s="222"/>
      <c r="M811" s="222"/>
      <c r="N811" s="222"/>
      <c r="O811" s="222"/>
      <c r="P811" s="222"/>
      <c r="Q811" s="222"/>
      <c r="R811" s="222"/>
      <c r="S811" s="222"/>
      <c r="T811" s="222"/>
      <c r="U811" s="222"/>
      <c r="V811" s="222"/>
      <c r="W811" s="222"/>
      <c r="X811" s="222"/>
      <c r="Y811" s="222"/>
      <c r="Z811" s="222"/>
      <c r="AA811" s="222"/>
    </row>
    <row r="812" spans="1:27" ht="12.75" customHeight="1" x14ac:dyDescent="0.2">
      <c r="A812" s="221"/>
      <c r="B812" s="222"/>
      <c r="C812" s="222"/>
      <c r="D812" s="222"/>
      <c r="E812" s="222"/>
      <c r="F812" s="222"/>
      <c r="G812" s="222"/>
      <c r="H812" s="222"/>
      <c r="I812" s="222"/>
      <c r="J812" s="222"/>
      <c r="K812" s="221"/>
      <c r="L812" s="222"/>
      <c r="M812" s="222"/>
      <c r="N812" s="222"/>
      <c r="O812" s="222"/>
      <c r="P812" s="222"/>
      <c r="Q812" s="222"/>
      <c r="R812" s="222"/>
      <c r="S812" s="222"/>
      <c r="T812" s="222"/>
      <c r="U812" s="222"/>
      <c r="V812" s="222"/>
      <c r="W812" s="222"/>
      <c r="X812" s="222"/>
      <c r="Y812" s="222"/>
      <c r="Z812" s="222"/>
      <c r="AA812" s="222"/>
    </row>
    <row r="813" spans="1:27" ht="12.75" customHeight="1" x14ac:dyDescent="0.2">
      <c r="A813" s="221"/>
      <c r="B813" s="222"/>
      <c r="C813" s="222"/>
      <c r="D813" s="222"/>
      <c r="E813" s="222"/>
      <c r="F813" s="222"/>
      <c r="G813" s="222"/>
      <c r="H813" s="222"/>
      <c r="I813" s="222"/>
      <c r="J813" s="222"/>
      <c r="K813" s="221"/>
      <c r="L813" s="222"/>
      <c r="M813" s="222"/>
      <c r="N813" s="222"/>
      <c r="O813" s="222"/>
      <c r="P813" s="222"/>
      <c r="Q813" s="222"/>
      <c r="R813" s="222"/>
      <c r="S813" s="222"/>
      <c r="T813" s="222"/>
      <c r="U813" s="222"/>
      <c r="V813" s="222"/>
      <c r="W813" s="222"/>
      <c r="X813" s="222"/>
      <c r="Y813" s="222"/>
      <c r="Z813" s="222"/>
      <c r="AA813" s="222"/>
    </row>
    <row r="814" spans="1:27" ht="12.75" customHeight="1" x14ac:dyDescent="0.2">
      <c r="A814" s="221"/>
      <c r="B814" s="222"/>
      <c r="C814" s="222"/>
      <c r="D814" s="222"/>
      <c r="E814" s="222"/>
      <c r="F814" s="222"/>
      <c r="G814" s="222"/>
      <c r="H814" s="222"/>
      <c r="I814" s="222"/>
      <c r="J814" s="222"/>
      <c r="K814" s="221"/>
      <c r="L814" s="222"/>
      <c r="M814" s="222"/>
      <c r="N814" s="222"/>
      <c r="O814" s="222"/>
      <c r="P814" s="222"/>
      <c r="Q814" s="222"/>
      <c r="R814" s="222"/>
      <c r="S814" s="222"/>
      <c r="T814" s="222"/>
      <c r="U814" s="222"/>
      <c r="V814" s="222"/>
      <c r="W814" s="222"/>
      <c r="X814" s="222"/>
      <c r="Y814" s="222"/>
      <c r="Z814" s="222"/>
      <c r="AA814" s="222"/>
    </row>
    <row r="815" spans="1:27" ht="12.75" customHeight="1" x14ac:dyDescent="0.2">
      <c r="A815" s="221"/>
      <c r="B815" s="222"/>
      <c r="C815" s="222"/>
      <c r="D815" s="222"/>
      <c r="E815" s="222"/>
      <c r="F815" s="222"/>
      <c r="G815" s="222"/>
      <c r="H815" s="222"/>
      <c r="I815" s="222"/>
      <c r="J815" s="222"/>
      <c r="K815" s="221"/>
      <c r="L815" s="222"/>
      <c r="M815" s="222"/>
      <c r="N815" s="222"/>
      <c r="O815" s="222"/>
      <c r="P815" s="222"/>
      <c r="Q815" s="222"/>
      <c r="R815" s="222"/>
      <c r="S815" s="222"/>
      <c r="T815" s="222"/>
      <c r="U815" s="222"/>
      <c r="V815" s="222"/>
      <c r="W815" s="222"/>
      <c r="X815" s="222"/>
      <c r="Y815" s="222"/>
      <c r="Z815" s="222"/>
      <c r="AA815" s="222"/>
    </row>
    <row r="816" spans="1:27" ht="12.75" customHeight="1" x14ac:dyDescent="0.2">
      <c r="A816" s="221"/>
      <c r="B816" s="222"/>
      <c r="C816" s="222"/>
      <c r="D816" s="222"/>
      <c r="E816" s="222"/>
      <c r="F816" s="222"/>
      <c r="G816" s="222"/>
      <c r="H816" s="222"/>
      <c r="I816" s="222"/>
      <c r="J816" s="222"/>
      <c r="K816" s="221"/>
      <c r="L816" s="222"/>
      <c r="M816" s="222"/>
      <c r="N816" s="222"/>
      <c r="O816" s="222"/>
      <c r="P816" s="222"/>
      <c r="Q816" s="222"/>
      <c r="R816" s="222"/>
      <c r="S816" s="222"/>
      <c r="T816" s="222"/>
      <c r="U816" s="222"/>
      <c r="V816" s="222"/>
      <c r="W816" s="222"/>
      <c r="X816" s="222"/>
      <c r="Y816" s="222"/>
      <c r="Z816" s="222"/>
      <c r="AA816" s="222"/>
    </row>
    <row r="817" spans="1:27" ht="12.75" customHeight="1" x14ac:dyDescent="0.2">
      <c r="A817" s="221"/>
      <c r="B817" s="222"/>
      <c r="C817" s="222"/>
      <c r="D817" s="222"/>
      <c r="E817" s="222"/>
      <c r="F817" s="222"/>
      <c r="G817" s="222"/>
      <c r="H817" s="222"/>
      <c r="I817" s="222"/>
      <c r="J817" s="222"/>
      <c r="K817" s="221"/>
      <c r="L817" s="222"/>
      <c r="M817" s="222"/>
      <c r="N817" s="222"/>
      <c r="O817" s="222"/>
      <c r="P817" s="222"/>
      <c r="Q817" s="222"/>
      <c r="R817" s="222"/>
      <c r="S817" s="222"/>
      <c r="T817" s="222"/>
      <c r="U817" s="222"/>
      <c r="V817" s="222"/>
      <c r="W817" s="222"/>
      <c r="X817" s="222"/>
      <c r="Y817" s="222"/>
      <c r="Z817" s="222"/>
      <c r="AA817" s="222"/>
    </row>
    <row r="818" spans="1:27" ht="12.75" customHeight="1" x14ac:dyDescent="0.2">
      <c r="A818" s="221"/>
      <c r="B818" s="222"/>
      <c r="C818" s="222"/>
      <c r="D818" s="222"/>
      <c r="E818" s="222"/>
      <c r="F818" s="222"/>
      <c r="G818" s="222"/>
      <c r="H818" s="222"/>
      <c r="I818" s="222"/>
      <c r="J818" s="222"/>
      <c r="K818" s="221"/>
      <c r="L818" s="222"/>
      <c r="M818" s="222"/>
      <c r="N818" s="222"/>
      <c r="O818" s="222"/>
      <c r="P818" s="222"/>
      <c r="Q818" s="222"/>
      <c r="R818" s="222"/>
      <c r="S818" s="222"/>
      <c r="T818" s="222"/>
      <c r="U818" s="222"/>
      <c r="V818" s="222"/>
      <c r="W818" s="222"/>
      <c r="X818" s="222"/>
      <c r="Y818" s="222"/>
      <c r="Z818" s="222"/>
      <c r="AA818" s="222"/>
    </row>
    <row r="819" spans="1:27" ht="12.75" customHeight="1" x14ac:dyDescent="0.2">
      <c r="A819" s="221"/>
      <c r="B819" s="222"/>
      <c r="C819" s="222"/>
      <c r="D819" s="222"/>
      <c r="E819" s="222"/>
      <c r="F819" s="222"/>
      <c r="G819" s="222"/>
      <c r="H819" s="222"/>
      <c r="I819" s="222"/>
      <c r="J819" s="222"/>
      <c r="K819" s="221"/>
      <c r="L819" s="222"/>
      <c r="M819" s="222"/>
      <c r="N819" s="222"/>
      <c r="O819" s="222"/>
      <c r="P819" s="222"/>
      <c r="Q819" s="222"/>
      <c r="R819" s="222"/>
      <c r="S819" s="222"/>
      <c r="T819" s="222"/>
      <c r="U819" s="222"/>
      <c r="V819" s="222"/>
      <c r="W819" s="222"/>
      <c r="X819" s="222"/>
      <c r="Y819" s="222"/>
      <c r="Z819" s="222"/>
      <c r="AA819" s="222"/>
    </row>
    <row r="820" spans="1:27" ht="12.75" customHeight="1" x14ac:dyDescent="0.2">
      <c r="A820" s="221"/>
      <c r="B820" s="222"/>
      <c r="C820" s="222"/>
      <c r="D820" s="222"/>
      <c r="E820" s="222"/>
      <c r="F820" s="222"/>
      <c r="G820" s="222"/>
      <c r="H820" s="222"/>
      <c r="I820" s="222"/>
      <c r="J820" s="222"/>
      <c r="K820" s="221"/>
      <c r="L820" s="222"/>
      <c r="M820" s="222"/>
      <c r="N820" s="222"/>
      <c r="O820" s="222"/>
      <c r="P820" s="222"/>
      <c r="Q820" s="222"/>
      <c r="R820" s="222"/>
      <c r="S820" s="222"/>
      <c r="T820" s="222"/>
      <c r="U820" s="222"/>
      <c r="V820" s="222"/>
      <c r="W820" s="222"/>
      <c r="X820" s="222"/>
      <c r="Y820" s="222"/>
      <c r="Z820" s="222"/>
      <c r="AA820" s="222"/>
    </row>
    <row r="821" spans="1:27" ht="12.75" customHeight="1" x14ac:dyDescent="0.2">
      <c r="A821" s="221"/>
      <c r="B821" s="222"/>
      <c r="C821" s="222"/>
      <c r="D821" s="222"/>
      <c r="E821" s="222"/>
      <c r="F821" s="222"/>
      <c r="G821" s="222"/>
      <c r="H821" s="222"/>
      <c r="I821" s="222"/>
      <c r="J821" s="222"/>
      <c r="K821" s="221"/>
      <c r="L821" s="222"/>
      <c r="M821" s="222"/>
      <c r="N821" s="222"/>
      <c r="O821" s="222"/>
      <c r="P821" s="222"/>
      <c r="Q821" s="222"/>
      <c r="R821" s="222"/>
      <c r="S821" s="222"/>
      <c r="T821" s="222"/>
      <c r="U821" s="222"/>
      <c r="V821" s="222"/>
      <c r="W821" s="222"/>
      <c r="X821" s="222"/>
      <c r="Y821" s="222"/>
      <c r="Z821" s="222"/>
      <c r="AA821" s="222"/>
    </row>
    <row r="822" spans="1:27" ht="12.75" customHeight="1" x14ac:dyDescent="0.2">
      <c r="A822" s="221"/>
      <c r="B822" s="222"/>
      <c r="C822" s="222"/>
      <c r="D822" s="222"/>
      <c r="E822" s="222"/>
      <c r="F822" s="222"/>
      <c r="G822" s="222"/>
      <c r="H822" s="222"/>
      <c r="I822" s="222"/>
      <c r="J822" s="222"/>
      <c r="K822" s="221"/>
      <c r="L822" s="222"/>
      <c r="M822" s="222"/>
      <c r="N822" s="222"/>
      <c r="O822" s="222"/>
      <c r="P822" s="222"/>
      <c r="Q822" s="222"/>
      <c r="R822" s="222"/>
      <c r="S822" s="222"/>
      <c r="T822" s="222"/>
      <c r="U822" s="222"/>
      <c r="V822" s="222"/>
      <c r="W822" s="222"/>
      <c r="X822" s="222"/>
      <c r="Y822" s="222"/>
      <c r="Z822" s="222"/>
      <c r="AA822" s="222"/>
    </row>
    <row r="823" spans="1:27" ht="12.75" customHeight="1" x14ac:dyDescent="0.2">
      <c r="A823" s="221"/>
      <c r="B823" s="222"/>
      <c r="C823" s="222"/>
      <c r="D823" s="222"/>
      <c r="E823" s="222"/>
      <c r="F823" s="222"/>
      <c r="G823" s="222"/>
      <c r="H823" s="222"/>
      <c r="I823" s="222"/>
      <c r="J823" s="222"/>
      <c r="K823" s="221"/>
      <c r="L823" s="222"/>
      <c r="M823" s="222"/>
      <c r="N823" s="222"/>
      <c r="O823" s="222"/>
      <c r="P823" s="222"/>
      <c r="Q823" s="222"/>
      <c r="R823" s="222"/>
      <c r="S823" s="222"/>
      <c r="T823" s="222"/>
      <c r="U823" s="222"/>
      <c r="V823" s="222"/>
      <c r="W823" s="222"/>
      <c r="X823" s="222"/>
      <c r="Y823" s="222"/>
      <c r="Z823" s="222"/>
      <c r="AA823" s="222"/>
    </row>
    <row r="824" spans="1:27" ht="12.75" customHeight="1" x14ac:dyDescent="0.2">
      <c r="A824" s="221"/>
      <c r="B824" s="222"/>
      <c r="C824" s="222"/>
      <c r="D824" s="222"/>
      <c r="E824" s="222"/>
      <c r="F824" s="222"/>
      <c r="G824" s="222"/>
      <c r="H824" s="222"/>
      <c r="I824" s="222"/>
      <c r="J824" s="222"/>
      <c r="K824" s="221"/>
      <c r="L824" s="222"/>
      <c r="M824" s="222"/>
      <c r="N824" s="222"/>
      <c r="O824" s="222"/>
      <c r="P824" s="222"/>
      <c r="Q824" s="222"/>
      <c r="R824" s="222"/>
      <c r="S824" s="222"/>
      <c r="T824" s="222"/>
      <c r="U824" s="222"/>
      <c r="V824" s="222"/>
      <c r="W824" s="222"/>
      <c r="X824" s="222"/>
      <c r="Y824" s="222"/>
      <c r="Z824" s="222"/>
      <c r="AA824" s="222"/>
    </row>
    <row r="825" spans="1:27" ht="12.75" customHeight="1" x14ac:dyDescent="0.2">
      <c r="A825" s="221"/>
      <c r="B825" s="222"/>
      <c r="C825" s="222"/>
      <c r="D825" s="222"/>
      <c r="E825" s="222"/>
      <c r="F825" s="222"/>
      <c r="G825" s="222"/>
      <c r="H825" s="222"/>
      <c r="I825" s="222"/>
      <c r="J825" s="222"/>
      <c r="K825" s="221"/>
      <c r="L825" s="222"/>
      <c r="M825" s="222"/>
      <c r="N825" s="222"/>
      <c r="O825" s="222"/>
      <c r="P825" s="222"/>
      <c r="Q825" s="222"/>
      <c r="R825" s="222"/>
      <c r="S825" s="222"/>
      <c r="T825" s="222"/>
      <c r="U825" s="222"/>
      <c r="V825" s="222"/>
      <c r="W825" s="222"/>
      <c r="X825" s="222"/>
      <c r="Y825" s="222"/>
      <c r="Z825" s="222"/>
      <c r="AA825" s="222"/>
    </row>
    <row r="826" spans="1:27" ht="12.75" customHeight="1" x14ac:dyDescent="0.2">
      <c r="A826" s="221"/>
      <c r="B826" s="222"/>
      <c r="C826" s="222"/>
      <c r="D826" s="222"/>
      <c r="E826" s="222"/>
      <c r="F826" s="222"/>
      <c r="G826" s="222"/>
      <c r="H826" s="222"/>
      <c r="I826" s="222"/>
      <c r="J826" s="222"/>
      <c r="K826" s="221"/>
      <c r="L826" s="222"/>
      <c r="M826" s="222"/>
      <c r="N826" s="222"/>
      <c r="O826" s="222"/>
      <c r="P826" s="222"/>
      <c r="Q826" s="222"/>
      <c r="R826" s="222"/>
      <c r="S826" s="222"/>
      <c r="T826" s="222"/>
      <c r="U826" s="222"/>
      <c r="V826" s="222"/>
      <c r="W826" s="222"/>
      <c r="X826" s="222"/>
      <c r="Y826" s="222"/>
      <c r="Z826" s="222"/>
      <c r="AA826" s="222"/>
    </row>
    <row r="827" spans="1:27" ht="12.75" customHeight="1" x14ac:dyDescent="0.2">
      <c r="A827" s="221"/>
      <c r="B827" s="222"/>
      <c r="C827" s="222"/>
      <c r="D827" s="222"/>
      <c r="E827" s="222"/>
      <c r="F827" s="222"/>
      <c r="G827" s="222"/>
      <c r="H827" s="222"/>
      <c r="I827" s="222"/>
      <c r="J827" s="222"/>
      <c r="K827" s="221"/>
      <c r="L827" s="222"/>
      <c r="M827" s="222"/>
      <c r="N827" s="222"/>
      <c r="O827" s="222"/>
      <c r="P827" s="222"/>
      <c r="Q827" s="222"/>
      <c r="R827" s="222"/>
      <c r="S827" s="222"/>
      <c r="T827" s="222"/>
      <c r="U827" s="222"/>
      <c r="V827" s="222"/>
      <c r="W827" s="222"/>
      <c r="X827" s="222"/>
      <c r="Y827" s="222"/>
      <c r="Z827" s="222"/>
      <c r="AA827" s="222"/>
    </row>
    <row r="828" spans="1:27" ht="12.75" customHeight="1" x14ac:dyDescent="0.2">
      <c r="A828" s="221"/>
      <c r="B828" s="222"/>
      <c r="C828" s="222"/>
      <c r="D828" s="222"/>
      <c r="E828" s="222"/>
      <c r="F828" s="222"/>
      <c r="G828" s="222"/>
      <c r="H828" s="222"/>
      <c r="I828" s="222"/>
      <c r="J828" s="222"/>
      <c r="K828" s="221"/>
      <c r="L828" s="222"/>
      <c r="M828" s="222"/>
      <c r="N828" s="222"/>
      <c r="O828" s="222"/>
      <c r="P828" s="222"/>
      <c r="Q828" s="222"/>
      <c r="R828" s="222"/>
      <c r="S828" s="222"/>
      <c r="T828" s="222"/>
      <c r="U828" s="222"/>
      <c r="V828" s="222"/>
      <c r="W828" s="222"/>
      <c r="X828" s="222"/>
      <c r="Y828" s="222"/>
      <c r="Z828" s="222"/>
      <c r="AA828" s="222"/>
    </row>
    <row r="829" spans="1:27" ht="12.75" customHeight="1" x14ac:dyDescent="0.2">
      <c r="A829" s="221"/>
      <c r="B829" s="222"/>
      <c r="C829" s="222"/>
      <c r="D829" s="222"/>
      <c r="E829" s="222"/>
      <c r="F829" s="222"/>
      <c r="G829" s="222"/>
      <c r="H829" s="222"/>
      <c r="I829" s="222"/>
      <c r="J829" s="222"/>
      <c r="K829" s="221"/>
      <c r="L829" s="222"/>
      <c r="M829" s="222"/>
      <c r="N829" s="222"/>
      <c r="O829" s="222"/>
      <c r="P829" s="222"/>
      <c r="Q829" s="222"/>
      <c r="R829" s="222"/>
      <c r="S829" s="222"/>
      <c r="T829" s="222"/>
      <c r="U829" s="222"/>
      <c r="V829" s="222"/>
      <c r="W829" s="222"/>
      <c r="X829" s="222"/>
      <c r="Y829" s="222"/>
      <c r="Z829" s="222"/>
      <c r="AA829" s="222"/>
    </row>
    <row r="830" spans="1:27" ht="12.75" customHeight="1" x14ac:dyDescent="0.2">
      <c r="A830" s="221"/>
      <c r="B830" s="222"/>
      <c r="C830" s="222"/>
      <c r="D830" s="222"/>
      <c r="E830" s="222"/>
      <c r="F830" s="222"/>
      <c r="G830" s="222"/>
      <c r="H830" s="222"/>
      <c r="I830" s="222"/>
      <c r="J830" s="222"/>
      <c r="K830" s="221"/>
      <c r="L830" s="222"/>
      <c r="M830" s="222"/>
      <c r="N830" s="222"/>
      <c r="O830" s="222"/>
      <c r="P830" s="222"/>
      <c r="Q830" s="222"/>
      <c r="R830" s="222"/>
      <c r="S830" s="222"/>
      <c r="T830" s="222"/>
      <c r="U830" s="222"/>
      <c r="V830" s="222"/>
      <c r="W830" s="222"/>
      <c r="X830" s="222"/>
      <c r="Y830" s="222"/>
      <c r="Z830" s="222"/>
      <c r="AA830" s="222"/>
    </row>
    <row r="831" spans="1:27" ht="12.75" customHeight="1" x14ac:dyDescent="0.2">
      <c r="A831" s="221"/>
      <c r="B831" s="222"/>
      <c r="C831" s="222"/>
      <c r="D831" s="222"/>
      <c r="E831" s="222"/>
      <c r="F831" s="222"/>
      <c r="G831" s="222"/>
      <c r="H831" s="222"/>
      <c r="I831" s="222"/>
      <c r="J831" s="222"/>
      <c r="K831" s="221"/>
      <c r="L831" s="222"/>
      <c r="M831" s="222"/>
      <c r="N831" s="222"/>
      <c r="O831" s="222"/>
      <c r="P831" s="222"/>
      <c r="Q831" s="222"/>
      <c r="R831" s="222"/>
      <c r="S831" s="222"/>
      <c r="T831" s="222"/>
      <c r="U831" s="222"/>
      <c r="V831" s="222"/>
      <c r="W831" s="222"/>
      <c r="X831" s="222"/>
      <c r="Y831" s="222"/>
      <c r="Z831" s="222"/>
      <c r="AA831" s="222"/>
    </row>
    <row r="832" spans="1:27" ht="12.75" customHeight="1" x14ac:dyDescent="0.2">
      <c r="A832" s="221"/>
      <c r="B832" s="222"/>
      <c r="C832" s="222"/>
      <c r="D832" s="222"/>
      <c r="E832" s="222"/>
      <c r="F832" s="222"/>
      <c r="G832" s="222"/>
      <c r="H832" s="222"/>
      <c r="I832" s="222"/>
      <c r="J832" s="222"/>
      <c r="K832" s="221"/>
      <c r="L832" s="222"/>
      <c r="M832" s="222"/>
      <c r="N832" s="222"/>
      <c r="O832" s="222"/>
      <c r="P832" s="222"/>
      <c r="Q832" s="222"/>
      <c r="R832" s="222"/>
      <c r="S832" s="222"/>
      <c r="T832" s="222"/>
      <c r="U832" s="222"/>
      <c r="V832" s="222"/>
      <c r="W832" s="222"/>
      <c r="X832" s="222"/>
      <c r="Y832" s="222"/>
      <c r="Z832" s="222"/>
      <c r="AA832" s="222"/>
    </row>
    <row r="833" spans="1:27" ht="12.75" customHeight="1" x14ac:dyDescent="0.2">
      <c r="A833" s="221"/>
      <c r="B833" s="222"/>
      <c r="C833" s="222"/>
      <c r="D833" s="222"/>
      <c r="E833" s="222"/>
      <c r="F833" s="222"/>
      <c r="G833" s="222"/>
      <c r="H833" s="222"/>
      <c r="I833" s="222"/>
      <c r="J833" s="222"/>
      <c r="K833" s="221"/>
      <c r="L833" s="222"/>
      <c r="M833" s="222"/>
      <c r="N833" s="222"/>
      <c r="O833" s="222"/>
      <c r="P833" s="222"/>
      <c r="Q833" s="222"/>
      <c r="R833" s="222"/>
      <c r="S833" s="222"/>
      <c r="T833" s="222"/>
      <c r="U833" s="222"/>
      <c r="V833" s="222"/>
      <c r="W833" s="222"/>
      <c r="X833" s="222"/>
      <c r="Y833" s="222"/>
      <c r="Z833" s="222"/>
      <c r="AA833" s="222"/>
    </row>
    <row r="834" spans="1:27" ht="12.75" customHeight="1" x14ac:dyDescent="0.2">
      <c r="A834" s="221"/>
      <c r="B834" s="222"/>
      <c r="C834" s="222"/>
      <c r="D834" s="222"/>
      <c r="E834" s="222"/>
      <c r="F834" s="222"/>
      <c r="G834" s="222"/>
      <c r="H834" s="222"/>
      <c r="I834" s="222"/>
      <c r="J834" s="222"/>
      <c r="K834" s="221"/>
      <c r="L834" s="222"/>
      <c r="M834" s="222"/>
      <c r="N834" s="222"/>
      <c r="O834" s="222"/>
      <c r="P834" s="222"/>
      <c r="Q834" s="222"/>
      <c r="R834" s="222"/>
      <c r="S834" s="222"/>
      <c r="T834" s="222"/>
      <c r="U834" s="222"/>
      <c r="V834" s="222"/>
      <c r="W834" s="222"/>
      <c r="X834" s="222"/>
      <c r="Y834" s="222"/>
      <c r="Z834" s="222"/>
      <c r="AA834" s="222"/>
    </row>
    <row r="835" spans="1:27" ht="12.75" customHeight="1" x14ac:dyDescent="0.2">
      <c r="A835" s="221"/>
      <c r="B835" s="222"/>
      <c r="C835" s="222"/>
      <c r="D835" s="222"/>
      <c r="E835" s="222"/>
      <c r="F835" s="222"/>
      <c r="G835" s="222"/>
      <c r="H835" s="222"/>
      <c r="I835" s="222"/>
      <c r="J835" s="222"/>
      <c r="K835" s="221"/>
      <c r="L835" s="222"/>
      <c r="M835" s="222"/>
      <c r="N835" s="222"/>
      <c r="O835" s="222"/>
      <c r="P835" s="222"/>
      <c r="Q835" s="222"/>
      <c r="R835" s="222"/>
      <c r="S835" s="222"/>
      <c r="T835" s="222"/>
      <c r="U835" s="222"/>
      <c r="V835" s="222"/>
      <c r="W835" s="222"/>
      <c r="X835" s="222"/>
      <c r="Y835" s="222"/>
      <c r="Z835" s="222"/>
      <c r="AA835" s="222"/>
    </row>
    <row r="836" spans="1:27" ht="12.75" customHeight="1" x14ac:dyDescent="0.2">
      <c r="A836" s="221"/>
      <c r="B836" s="222"/>
      <c r="C836" s="222"/>
      <c r="D836" s="222"/>
      <c r="E836" s="222"/>
      <c r="F836" s="222"/>
      <c r="G836" s="222"/>
      <c r="H836" s="222"/>
      <c r="I836" s="222"/>
      <c r="J836" s="222"/>
      <c r="K836" s="221"/>
      <c r="L836" s="222"/>
      <c r="M836" s="222"/>
      <c r="N836" s="222"/>
      <c r="O836" s="222"/>
      <c r="P836" s="222"/>
      <c r="Q836" s="222"/>
      <c r="R836" s="222"/>
      <c r="S836" s="222"/>
      <c r="T836" s="222"/>
      <c r="U836" s="222"/>
      <c r="V836" s="222"/>
      <c r="W836" s="222"/>
      <c r="X836" s="222"/>
      <c r="Y836" s="222"/>
      <c r="Z836" s="222"/>
      <c r="AA836" s="222"/>
    </row>
    <row r="837" spans="1:27" ht="12.75" customHeight="1" x14ac:dyDescent="0.2">
      <c r="A837" s="221"/>
      <c r="B837" s="222"/>
      <c r="C837" s="222"/>
      <c r="D837" s="222"/>
      <c r="E837" s="222"/>
      <c r="F837" s="222"/>
      <c r="G837" s="222"/>
      <c r="H837" s="222"/>
      <c r="I837" s="222"/>
      <c r="J837" s="222"/>
      <c r="K837" s="221"/>
      <c r="L837" s="222"/>
      <c r="M837" s="222"/>
      <c r="N837" s="222"/>
      <c r="O837" s="222"/>
      <c r="P837" s="222"/>
      <c r="Q837" s="222"/>
      <c r="R837" s="222"/>
      <c r="S837" s="222"/>
      <c r="T837" s="222"/>
      <c r="U837" s="222"/>
      <c r="V837" s="222"/>
      <c r="W837" s="222"/>
      <c r="X837" s="222"/>
      <c r="Y837" s="222"/>
      <c r="Z837" s="222"/>
      <c r="AA837" s="222"/>
    </row>
    <row r="838" spans="1:27" ht="12.75" customHeight="1" x14ac:dyDescent="0.2">
      <c r="A838" s="221"/>
      <c r="B838" s="222"/>
      <c r="C838" s="222"/>
      <c r="D838" s="222"/>
      <c r="E838" s="222"/>
      <c r="F838" s="222"/>
      <c r="G838" s="222"/>
      <c r="H838" s="222"/>
      <c r="I838" s="222"/>
      <c r="J838" s="222"/>
      <c r="K838" s="221"/>
      <c r="L838" s="222"/>
      <c r="M838" s="222"/>
      <c r="N838" s="222"/>
      <c r="O838" s="222"/>
      <c r="P838" s="222"/>
      <c r="Q838" s="222"/>
      <c r="R838" s="222"/>
      <c r="S838" s="222"/>
      <c r="T838" s="222"/>
      <c r="U838" s="222"/>
      <c r="V838" s="222"/>
      <c r="W838" s="222"/>
      <c r="X838" s="222"/>
      <c r="Y838" s="222"/>
      <c r="Z838" s="222"/>
      <c r="AA838" s="222"/>
    </row>
    <row r="839" spans="1:27" ht="12.75" customHeight="1" x14ac:dyDescent="0.2">
      <c r="A839" s="221"/>
      <c r="B839" s="222"/>
      <c r="C839" s="222"/>
      <c r="D839" s="222"/>
      <c r="E839" s="222"/>
      <c r="F839" s="222"/>
      <c r="G839" s="222"/>
      <c r="H839" s="222"/>
      <c r="I839" s="222"/>
      <c r="J839" s="222"/>
      <c r="K839" s="221"/>
      <c r="L839" s="222"/>
      <c r="M839" s="222"/>
      <c r="N839" s="222"/>
      <c r="O839" s="222"/>
      <c r="P839" s="222"/>
      <c r="Q839" s="222"/>
      <c r="R839" s="222"/>
      <c r="S839" s="222"/>
      <c r="T839" s="222"/>
      <c r="U839" s="222"/>
      <c r="V839" s="222"/>
      <c r="W839" s="222"/>
      <c r="X839" s="222"/>
      <c r="Y839" s="222"/>
      <c r="Z839" s="222"/>
      <c r="AA839" s="222"/>
    </row>
    <row r="840" spans="1:27" ht="12.75" customHeight="1" x14ac:dyDescent="0.2">
      <c r="A840" s="221"/>
      <c r="B840" s="222"/>
      <c r="C840" s="222"/>
      <c r="D840" s="222"/>
      <c r="E840" s="222"/>
      <c r="F840" s="222"/>
      <c r="G840" s="222"/>
      <c r="H840" s="222"/>
      <c r="I840" s="222"/>
      <c r="J840" s="222"/>
      <c r="K840" s="221"/>
      <c r="L840" s="222"/>
      <c r="M840" s="222"/>
      <c r="N840" s="222"/>
      <c r="O840" s="222"/>
      <c r="P840" s="222"/>
      <c r="Q840" s="222"/>
      <c r="R840" s="222"/>
      <c r="S840" s="222"/>
      <c r="T840" s="222"/>
      <c r="U840" s="222"/>
      <c r="V840" s="222"/>
      <c r="W840" s="222"/>
      <c r="X840" s="222"/>
      <c r="Y840" s="222"/>
      <c r="Z840" s="222"/>
      <c r="AA840" s="222"/>
    </row>
    <row r="841" spans="1:27" ht="12.75" customHeight="1" x14ac:dyDescent="0.2">
      <c r="A841" s="221"/>
      <c r="B841" s="222"/>
      <c r="C841" s="222"/>
      <c r="D841" s="222"/>
      <c r="E841" s="222"/>
      <c r="F841" s="222"/>
      <c r="G841" s="222"/>
      <c r="H841" s="222"/>
      <c r="I841" s="222"/>
      <c r="J841" s="222"/>
      <c r="K841" s="221"/>
      <c r="L841" s="222"/>
      <c r="M841" s="222"/>
      <c r="N841" s="222"/>
      <c r="O841" s="222"/>
      <c r="P841" s="222"/>
      <c r="Q841" s="222"/>
      <c r="R841" s="222"/>
      <c r="S841" s="222"/>
      <c r="T841" s="222"/>
      <c r="U841" s="222"/>
      <c r="V841" s="222"/>
      <c r="W841" s="222"/>
      <c r="X841" s="222"/>
      <c r="Y841" s="222"/>
      <c r="Z841" s="222"/>
      <c r="AA841" s="222"/>
    </row>
    <row r="842" spans="1:27" ht="12.75" customHeight="1" x14ac:dyDescent="0.2">
      <c r="A842" s="221"/>
      <c r="B842" s="222"/>
      <c r="C842" s="222"/>
      <c r="D842" s="222"/>
      <c r="E842" s="222"/>
      <c r="F842" s="222"/>
      <c r="G842" s="222"/>
      <c r="H842" s="222"/>
      <c r="I842" s="222"/>
      <c r="J842" s="222"/>
      <c r="K842" s="221"/>
      <c r="L842" s="222"/>
      <c r="M842" s="222"/>
      <c r="N842" s="222"/>
      <c r="O842" s="222"/>
      <c r="P842" s="222"/>
      <c r="Q842" s="222"/>
      <c r="R842" s="222"/>
      <c r="S842" s="222"/>
      <c r="T842" s="222"/>
      <c r="U842" s="222"/>
      <c r="V842" s="222"/>
      <c r="W842" s="222"/>
      <c r="X842" s="222"/>
      <c r="Y842" s="222"/>
      <c r="Z842" s="222"/>
      <c r="AA842" s="222"/>
    </row>
    <row r="843" spans="1:27" ht="12.75" customHeight="1" x14ac:dyDescent="0.2">
      <c r="A843" s="221"/>
      <c r="B843" s="222"/>
      <c r="C843" s="222"/>
      <c r="D843" s="222"/>
      <c r="E843" s="222"/>
      <c r="F843" s="222"/>
      <c r="G843" s="222"/>
      <c r="H843" s="222"/>
      <c r="I843" s="222"/>
      <c r="J843" s="222"/>
      <c r="K843" s="221"/>
      <c r="L843" s="222"/>
      <c r="M843" s="222"/>
      <c r="N843" s="222"/>
      <c r="O843" s="222"/>
      <c r="P843" s="222"/>
      <c r="Q843" s="222"/>
      <c r="R843" s="222"/>
      <c r="S843" s="222"/>
      <c r="T843" s="222"/>
      <c r="U843" s="222"/>
      <c r="V843" s="222"/>
      <c r="W843" s="222"/>
      <c r="X843" s="222"/>
      <c r="Y843" s="222"/>
      <c r="Z843" s="222"/>
      <c r="AA843" s="222"/>
    </row>
    <row r="844" spans="1:27" ht="12.75" customHeight="1" x14ac:dyDescent="0.2">
      <c r="A844" s="221"/>
      <c r="B844" s="222"/>
      <c r="C844" s="222"/>
      <c r="D844" s="222"/>
      <c r="E844" s="222"/>
      <c r="F844" s="222"/>
      <c r="G844" s="222"/>
      <c r="H844" s="222"/>
      <c r="I844" s="222"/>
      <c r="J844" s="222"/>
      <c r="K844" s="221"/>
      <c r="L844" s="222"/>
      <c r="M844" s="222"/>
      <c r="N844" s="222"/>
      <c r="O844" s="222"/>
      <c r="P844" s="222"/>
      <c r="Q844" s="222"/>
      <c r="R844" s="222"/>
      <c r="S844" s="222"/>
      <c r="T844" s="222"/>
      <c r="U844" s="222"/>
      <c r="V844" s="222"/>
      <c r="W844" s="222"/>
      <c r="X844" s="222"/>
      <c r="Y844" s="222"/>
      <c r="Z844" s="222"/>
      <c r="AA844" s="222"/>
    </row>
    <row r="845" spans="1:27" ht="12.75" customHeight="1" x14ac:dyDescent="0.2">
      <c r="A845" s="221"/>
      <c r="B845" s="222"/>
      <c r="C845" s="222"/>
      <c r="D845" s="222"/>
      <c r="E845" s="222"/>
      <c r="F845" s="222"/>
      <c r="G845" s="222"/>
      <c r="H845" s="222"/>
      <c r="I845" s="222"/>
      <c r="J845" s="222"/>
      <c r="K845" s="221"/>
      <c r="L845" s="222"/>
      <c r="M845" s="222"/>
      <c r="N845" s="222"/>
      <c r="O845" s="222"/>
      <c r="P845" s="222"/>
      <c r="Q845" s="222"/>
      <c r="R845" s="222"/>
      <c r="S845" s="222"/>
      <c r="T845" s="222"/>
      <c r="U845" s="222"/>
      <c r="V845" s="222"/>
      <c r="W845" s="222"/>
      <c r="X845" s="222"/>
      <c r="Y845" s="222"/>
      <c r="Z845" s="222"/>
      <c r="AA845" s="222"/>
    </row>
    <row r="846" spans="1:27" ht="12.75" customHeight="1" x14ac:dyDescent="0.2">
      <c r="A846" s="221"/>
      <c r="B846" s="222"/>
      <c r="C846" s="222"/>
      <c r="D846" s="222"/>
      <c r="E846" s="222"/>
      <c r="F846" s="222"/>
      <c r="G846" s="222"/>
      <c r="H846" s="222"/>
      <c r="I846" s="222"/>
      <c r="J846" s="222"/>
      <c r="K846" s="221"/>
      <c r="L846" s="222"/>
      <c r="M846" s="222"/>
      <c r="N846" s="222"/>
      <c r="O846" s="222"/>
      <c r="P846" s="222"/>
      <c r="Q846" s="222"/>
      <c r="R846" s="222"/>
      <c r="S846" s="222"/>
      <c r="T846" s="222"/>
      <c r="U846" s="222"/>
      <c r="V846" s="222"/>
      <c r="W846" s="222"/>
      <c r="X846" s="222"/>
      <c r="Y846" s="222"/>
      <c r="Z846" s="222"/>
      <c r="AA846" s="222"/>
    </row>
    <row r="847" spans="1:27" ht="12.75" customHeight="1" x14ac:dyDescent="0.2">
      <c r="A847" s="221"/>
      <c r="B847" s="222"/>
      <c r="C847" s="222"/>
      <c r="D847" s="222"/>
      <c r="E847" s="222"/>
      <c r="F847" s="222"/>
      <c r="G847" s="222"/>
      <c r="H847" s="222"/>
      <c r="I847" s="222"/>
      <c r="J847" s="222"/>
      <c r="K847" s="221"/>
      <c r="L847" s="222"/>
      <c r="M847" s="222"/>
      <c r="N847" s="222"/>
      <c r="O847" s="222"/>
      <c r="P847" s="222"/>
      <c r="Q847" s="222"/>
      <c r="R847" s="222"/>
      <c r="S847" s="222"/>
      <c r="T847" s="222"/>
      <c r="U847" s="222"/>
      <c r="V847" s="222"/>
      <c r="W847" s="222"/>
      <c r="X847" s="222"/>
      <c r="Y847" s="222"/>
      <c r="Z847" s="222"/>
      <c r="AA847" s="222"/>
    </row>
    <row r="848" spans="1:27" ht="12.75" customHeight="1" x14ac:dyDescent="0.2">
      <c r="A848" s="221"/>
      <c r="B848" s="222"/>
      <c r="C848" s="222"/>
      <c r="D848" s="222"/>
      <c r="E848" s="222"/>
      <c r="F848" s="222"/>
      <c r="G848" s="222"/>
      <c r="H848" s="222"/>
      <c r="I848" s="222"/>
      <c r="J848" s="222"/>
      <c r="K848" s="221"/>
      <c r="L848" s="222"/>
      <c r="M848" s="222"/>
      <c r="N848" s="222"/>
      <c r="O848" s="222"/>
      <c r="P848" s="222"/>
      <c r="Q848" s="222"/>
      <c r="R848" s="222"/>
      <c r="S848" s="222"/>
      <c r="T848" s="222"/>
      <c r="U848" s="222"/>
      <c r="V848" s="222"/>
      <c r="W848" s="222"/>
      <c r="X848" s="222"/>
      <c r="Y848" s="222"/>
      <c r="Z848" s="222"/>
      <c r="AA848" s="222"/>
    </row>
    <row r="849" spans="1:27" ht="12.75" customHeight="1" x14ac:dyDescent="0.2">
      <c r="A849" s="221"/>
      <c r="B849" s="222"/>
      <c r="C849" s="222"/>
      <c r="D849" s="222"/>
      <c r="E849" s="222"/>
      <c r="F849" s="222"/>
      <c r="G849" s="222"/>
      <c r="H849" s="222"/>
      <c r="I849" s="222"/>
      <c r="J849" s="222"/>
      <c r="K849" s="221"/>
      <c r="L849" s="222"/>
      <c r="M849" s="222"/>
      <c r="N849" s="222"/>
      <c r="O849" s="222"/>
      <c r="P849" s="222"/>
      <c r="Q849" s="222"/>
      <c r="R849" s="222"/>
      <c r="S849" s="222"/>
      <c r="T849" s="222"/>
      <c r="U849" s="222"/>
      <c r="V849" s="222"/>
      <c r="W849" s="222"/>
      <c r="X849" s="222"/>
      <c r="Y849" s="222"/>
      <c r="Z849" s="222"/>
      <c r="AA849" s="222"/>
    </row>
    <row r="850" spans="1:27" ht="12.75" customHeight="1" x14ac:dyDescent="0.2">
      <c r="A850" s="221"/>
      <c r="B850" s="222"/>
      <c r="C850" s="222"/>
      <c r="D850" s="222"/>
      <c r="E850" s="222"/>
      <c r="F850" s="222"/>
      <c r="G850" s="222"/>
      <c r="H850" s="222"/>
      <c r="I850" s="222"/>
      <c r="J850" s="222"/>
      <c r="K850" s="221"/>
      <c r="L850" s="222"/>
      <c r="M850" s="222"/>
      <c r="N850" s="222"/>
      <c r="O850" s="222"/>
      <c r="P850" s="222"/>
      <c r="Q850" s="222"/>
      <c r="R850" s="222"/>
      <c r="S850" s="222"/>
      <c r="T850" s="222"/>
      <c r="U850" s="222"/>
      <c r="V850" s="222"/>
      <c r="W850" s="222"/>
      <c r="X850" s="222"/>
      <c r="Y850" s="222"/>
      <c r="Z850" s="222"/>
      <c r="AA850" s="222"/>
    </row>
    <row r="851" spans="1:27" ht="12.75" customHeight="1" x14ac:dyDescent="0.2">
      <c r="A851" s="221"/>
      <c r="B851" s="222"/>
      <c r="C851" s="222"/>
      <c r="D851" s="222"/>
      <c r="E851" s="222"/>
      <c r="F851" s="222"/>
      <c r="G851" s="222"/>
      <c r="H851" s="222"/>
      <c r="I851" s="222"/>
      <c r="J851" s="222"/>
      <c r="K851" s="221"/>
      <c r="L851" s="222"/>
      <c r="M851" s="222"/>
      <c r="N851" s="222"/>
      <c r="O851" s="222"/>
      <c r="P851" s="222"/>
      <c r="Q851" s="222"/>
      <c r="R851" s="222"/>
      <c r="S851" s="222"/>
      <c r="T851" s="222"/>
      <c r="U851" s="222"/>
      <c r="V851" s="222"/>
      <c r="W851" s="222"/>
      <c r="X851" s="222"/>
      <c r="Y851" s="222"/>
      <c r="Z851" s="222"/>
      <c r="AA851" s="222"/>
    </row>
    <row r="852" spans="1:27" ht="12.75" customHeight="1" x14ac:dyDescent="0.2">
      <c r="A852" s="221"/>
      <c r="B852" s="222"/>
      <c r="C852" s="222"/>
      <c r="D852" s="222"/>
      <c r="E852" s="222"/>
      <c r="F852" s="222"/>
      <c r="G852" s="222"/>
      <c r="H852" s="222"/>
      <c r="I852" s="222"/>
      <c r="J852" s="222"/>
      <c r="K852" s="221"/>
      <c r="L852" s="222"/>
      <c r="M852" s="222"/>
      <c r="N852" s="222"/>
      <c r="O852" s="222"/>
      <c r="P852" s="222"/>
      <c r="Q852" s="222"/>
      <c r="R852" s="222"/>
      <c r="S852" s="222"/>
      <c r="T852" s="222"/>
      <c r="U852" s="222"/>
      <c r="V852" s="222"/>
      <c r="W852" s="222"/>
      <c r="X852" s="222"/>
      <c r="Y852" s="222"/>
      <c r="Z852" s="222"/>
      <c r="AA852" s="222"/>
    </row>
    <row r="853" spans="1:27" ht="12.75" customHeight="1" x14ac:dyDescent="0.2">
      <c r="A853" s="221"/>
      <c r="B853" s="222"/>
      <c r="C853" s="222"/>
      <c r="D853" s="222"/>
      <c r="E853" s="222"/>
      <c r="F853" s="222"/>
      <c r="G853" s="222"/>
      <c r="H853" s="222"/>
      <c r="I853" s="222"/>
      <c r="J853" s="222"/>
      <c r="K853" s="221"/>
      <c r="L853" s="222"/>
      <c r="M853" s="222"/>
      <c r="N853" s="222"/>
      <c r="O853" s="222"/>
      <c r="P853" s="222"/>
      <c r="Q853" s="222"/>
      <c r="R853" s="222"/>
      <c r="S853" s="222"/>
      <c r="T853" s="222"/>
      <c r="U853" s="222"/>
      <c r="V853" s="222"/>
      <c r="W853" s="222"/>
      <c r="X853" s="222"/>
      <c r="Y853" s="222"/>
      <c r="Z853" s="222"/>
      <c r="AA853" s="222"/>
    </row>
    <row r="854" spans="1:27" ht="12.75" customHeight="1" x14ac:dyDescent="0.2">
      <c r="A854" s="221"/>
      <c r="B854" s="222"/>
      <c r="C854" s="222"/>
      <c r="D854" s="222"/>
      <c r="E854" s="222"/>
      <c r="F854" s="222"/>
      <c r="G854" s="222"/>
      <c r="H854" s="222"/>
      <c r="I854" s="222"/>
      <c r="J854" s="222"/>
      <c r="K854" s="221"/>
      <c r="L854" s="222"/>
      <c r="M854" s="222"/>
      <c r="N854" s="222"/>
      <c r="O854" s="222"/>
      <c r="P854" s="222"/>
      <c r="Q854" s="222"/>
      <c r="R854" s="222"/>
      <c r="S854" s="222"/>
      <c r="T854" s="222"/>
      <c r="U854" s="222"/>
      <c r="V854" s="222"/>
      <c r="W854" s="222"/>
      <c r="X854" s="222"/>
      <c r="Y854" s="222"/>
      <c r="Z854" s="222"/>
      <c r="AA854" s="222"/>
    </row>
    <row r="855" spans="1:27" ht="12.75" customHeight="1" x14ac:dyDescent="0.2">
      <c r="A855" s="221"/>
      <c r="B855" s="222"/>
      <c r="C855" s="222"/>
      <c r="D855" s="222"/>
      <c r="E855" s="222"/>
      <c r="F855" s="222"/>
      <c r="G855" s="222"/>
      <c r="H855" s="222"/>
      <c r="I855" s="222"/>
      <c r="J855" s="222"/>
      <c r="K855" s="221"/>
      <c r="L855" s="222"/>
      <c r="M855" s="222"/>
      <c r="N855" s="222"/>
      <c r="O855" s="222"/>
      <c r="P855" s="222"/>
      <c r="Q855" s="222"/>
      <c r="R855" s="222"/>
      <c r="S855" s="222"/>
      <c r="T855" s="222"/>
      <c r="U855" s="222"/>
      <c r="V855" s="222"/>
      <c r="W855" s="222"/>
      <c r="X855" s="222"/>
      <c r="Y855" s="222"/>
      <c r="Z855" s="222"/>
      <c r="AA855" s="222"/>
    </row>
    <row r="856" spans="1:27" ht="12.75" customHeight="1" x14ac:dyDescent="0.2">
      <c r="A856" s="221"/>
      <c r="B856" s="222"/>
      <c r="C856" s="222"/>
      <c r="D856" s="222"/>
      <c r="E856" s="222"/>
      <c r="F856" s="222"/>
      <c r="G856" s="222"/>
      <c r="H856" s="222"/>
      <c r="I856" s="222"/>
      <c r="J856" s="222"/>
      <c r="K856" s="221"/>
      <c r="L856" s="222"/>
      <c r="M856" s="222"/>
      <c r="N856" s="222"/>
      <c r="O856" s="222"/>
      <c r="P856" s="222"/>
      <c r="Q856" s="222"/>
      <c r="R856" s="222"/>
      <c r="S856" s="222"/>
      <c r="T856" s="222"/>
      <c r="U856" s="222"/>
      <c r="V856" s="222"/>
      <c r="W856" s="222"/>
      <c r="X856" s="222"/>
      <c r="Y856" s="222"/>
      <c r="Z856" s="222"/>
      <c r="AA856" s="222"/>
    </row>
    <row r="857" spans="1:27" ht="12.75" customHeight="1" x14ac:dyDescent="0.2">
      <c r="A857" s="221"/>
      <c r="B857" s="222"/>
      <c r="C857" s="222"/>
      <c r="D857" s="222"/>
      <c r="E857" s="222"/>
      <c r="F857" s="222"/>
      <c r="G857" s="222"/>
      <c r="H857" s="222"/>
      <c r="I857" s="222"/>
      <c r="J857" s="222"/>
      <c r="K857" s="221"/>
      <c r="L857" s="222"/>
      <c r="M857" s="222"/>
      <c r="N857" s="222"/>
      <c r="O857" s="222"/>
      <c r="P857" s="222"/>
      <c r="Q857" s="222"/>
      <c r="R857" s="222"/>
      <c r="S857" s="222"/>
      <c r="T857" s="222"/>
      <c r="U857" s="222"/>
      <c r="V857" s="222"/>
      <c r="W857" s="222"/>
      <c r="X857" s="222"/>
      <c r="Y857" s="222"/>
      <c r="Z857" s="222"/>
      <c r="AA857" s="222"/>
    </row>
    <row r="858" spans="1:27" ht="12.75" customHeight="1" x14ac:dyDescent="0.2">
      <c r="A858" s="221"/>
      <c r="B858" s="222"/>
      <c r="C858" s="222"/>
      <c r="D858" s="222"/>
      <c r="E858" s="222"/>
      <c r="F858" s="222"/>
      <c r="G858" s="222"/>
      <c r="H858" s="222"/>
      <c r="I858" s="222"/>
      <c r="J858" s="222"/>
      <c r="K858" s="221"/>
      <c r="L858" s="222"/>
      <c r="M858" s="222"/>
      <c r="N858" s="222"/>
      <c r="O858" s="222"/>
      <c r="P858" s="222"/>
      <c r="Q858" s="222"/>
      <c r="R858" s="222"/>
      <c r="S858" s="222"/>
      <c r="T858" s="222"/>
      <c r="U858" s="222"/>
      <c r="V858" s="222"/>
      <c r="W858" s="222"/>
      <c r="X858" s="222"/>
      <c r="Y858" s="222"/>
      <c r="Z858" s="222"/>
      <c r="AA858" s="222"/>
    </row>
    <row r="859" spans="1:27" ht="12.75" customHeight="1" x14ac:dyDescent="0.2">
      <c r="A859" s="221"/>
      <c r="B859" s="222"/>
      <c r="C859" s="222"/>
      <c r="D859" s="222"/>
      <c r="E859" s="222"/>
      <c r="F859" s="222"/>
      <c r="G859" s="222"/>
      <c r="H859" s="222"/>
      <c r="I859" s="222"/>
      <c r="J859" s="222"/>
      <c r="K859" s="221"/>
      <c r="L859" s="222"/>
      <c r="M859" s="222"/>
      <c r="N859" s="222"/>
      <c r="O859" s="222"/>
      <c r="P859" s="222"/>
      <c r="Q859" s="222"/>
      <c r="R859" s="222"/>
      <c r="S859" s="222"/>
      <c r="T859" s="222"/>
      <c r="U859" s="222"/>
      <c r="V859" s="222"/>
      <c r="W859" s="222"/>
      <c r="X859" s="222"/>
      <c r="Y859" s="222"/>
      <c r="Z859" s="222"/>
      <c r="AA859" s="222"/>
    </row>
    <row r="860" spans="1:27" ht="12.75" customHeight="1" x14ac:dyDescent="0.2">
      <c r="A860" s="221"/>
      <c r="B860" s="222"/>
      <c r="C860" s="222"/>
      <c r="D860" s="222"/>
      <c r="E860" s="222"/>
      <c r="F860" s="222"/>
      <c r="G860" s="222"/>
      <c r="H860" s="222"/>
      <c r="I860" s="222"/>
      <c r="J860" s="222"/>
      <c r="K860" s="221"/>
      <c r="L860" s="222"/>
      <c r="M860" s="222"/>
      <c r="N860" s="222"/>
      <c r="O860" s="222"/>
      <c r="P860" s="222"/>
      <c r="Q860" s="222"/>
      <c r="R860" s="222"/>
      <c r="S860" s="222"/>
      <c r="T860" s="222"/>
      <c r="U860" s="222"/>
      <c r="V860" s="222"/>
      <c r="W860" s="222"/>
      <c r="X860" s="222"/>
      <c r="Y860" s="222"/>
      <c r="Z860" s="222"/>
      <c r="AA860" s="222"/>
    </row>
    <row r="861" spans="1:27" ht="12.75" customHeight="1" x14ac:dyDescent="0.2">
      <c r="A861" s="221"/>
      <c r="B861" s="222"/>
      <c r="C861" s="222"/>
      <c r="D861" s="222"/>
      <c r="E861" s="222"/>
      <c r="F861" s="222"/>
      <c r="G861" s="222"/>
      <c r="H861" s="222"/>
      <c r="I861" s="222"/>
      <c r="J861" s="222"/>
      <c r="K861" s="221"/>
      <c r="L861" s="222"/>
      <c r="M861" s="222"/>
      <c r="N861" s="222"/>
      <c r="O861" s="222"/>
      <c r="P861" s="222"/>
      <c r="Q861" s="222"/>
      <c r="R861" s="222"/>
      <c r="S861" s="222"/>
      <c r="T861" s="222"/>
      <c r="U861" s="222"/>
      <c r="V861" s="222"/>
      <c r="W861" s="222"/>
      <c r="X861" s="222"/>
      <c r="Y861" s="222"/>
      <c r="Z861" s="222"/>
      <c r="AA861" s="222"/>
    </row>
    <row r="862" spans="1:27" ht="12.75" customHeight="1" x14ac:dyDescent="0.2">
      <c r="A862" s="221"/>
      <c r="B862" s="222"/>
      <c r="C862" s="222"/>
      <c r="D862" s="222"/>
      <c r="E862" s="222"/>
      <c r="F862" s="222"/>
      <c r="G862" s="222"/>
      <c r="H862" s="222"/>
      <c r="I862" s="222"/>
      <c r="J862" s="222"/>
      <c r="K862" s="221"/>
      <c r="L862" s="222"/>
      <c r="M862" s="222"/>
      <c r="N862" s="222"/>
      <c r="O862" s="222"/>
      <c r="P862" s="222"/>
      <c r="Q862" s="222"/>
      <c r="R862" s="222"/>
      <c r="S862" s="222"/>
      <c r="T862" s="222"/>
      <c r="U862" s="222"/>
      <c r="V862" s="222"/>
      <c r="W862" s="222"/>
      <c r="X862" s="222"/>
      <c r="Y862" s="222"/>
      <c r="Z862" s="222"/>
      <c r="AA862" s="222"/>
    </row>
    <row r="863" spans="1:27" ht="12.75" customHeight="1" x14ac:dyDescent="0.2">
      <c r="A863" s="221"/>
      <c r="B863" s="222"/>
      <c r="C863" s="222"/>
      <c r="D863" s="222"/>
      <c r="E863" s="222"/>
      <c r="F863" s="222"/>
      <c r="G863" s="222"/>
      <c r="H863" s="222"/>
      <c r="I863" s="222"/>
      <c r="J863" s="222"/>
      <c r="K863" s="221"/>
      <c r="L863" s="222"/>
      <c r="M863" s="222"/>
      <c r="N863" s="222"/>
      <c r="O863" s="222"/>
      <c r="P863" s="222"/>
      <c r="Q863" s="222"/>
      <c r="R863" s="222"/>
      <c r="S863" s="222"/>
      <c r="T863" s="222"/>
      <c r="U863" s="222"/>
      <c r="V863" s="222"/>
      <c r="W863" s="222"/>
      <c r="X863" s="222"/>
      <c r="Y863" s="222"/>
      <c r="Z863" s="222"/>
      <c r="AA863" s="222"/>
    </row>
    <row r="864" spans="1:27" ht="12.75" customHeight="1" x14ac:dyDescent="0.2">
      <c r="A864" s="221"/>
      <c r="B864" s="222"/>
      <c r="C864" s="222"/>
      <c r="D864" s="222"/>
      <c r="E864" s="222"/>
      <c r="F864" s="222"/>
      <c r="G864" s="222"/>
      <c r="H864" s="222"/>
      <c r="I864" s="222"/>
      <c r="J864" s="222"/>
      <c r="K864" s="221"/>
      <c r="L864" s="222"/>
      <c r="M864" s="222"/>
      <c r="N864" s="222"/>
      <c r="O864" s="222"/>
      <c r="P864" s="222"/>
      <c r="Q864" s="222"/>
      <c r="R864" s="222"/>
      <c r="S864" s="222"/>
      <c r="T864" s="222"/>
      <c r="U864" s="222"/>
      <c r="V864" s="222"/>
      <c r="W864" s="222"/>
      <c r="X864" s="222"/>
      <c r="Y864" s="222"/>
      <c r="Z864" s="222"/>
      <c r="AA864" s="222"/>
    </row>
    <row r="865" spans="1:27" ht="12.75" customHeight="1" x14ac:dyDescent="0.2">
      <c r="A865" s="221"/>
      <c r="B865" s="222"/>
      <c r="C865" s="222"/>
      <c r="D865" s="222"/>
      <c r="E865" s="222"/>
      <c r="F865" s="222"/>
      <c r="G865" s="222"/>
      <c r="H865" s="222"/>
      <c r="I865" s="222"/>
      <c r="J865" s="222"/>
      <c r="K865" s="221"/>
      <c r="L865" s="222"/>
      <c r="M865" s="222"/>
      <c r="N865" s="222"/>
      <c r="O865" s="222"/>
      <c r="P865" s="222"/>
      <c r="Q865" s="222"/>
      <c r="R865" s="222"/>
      <c r="S865" s="222"/>
      <c r="T865" s="222"/>
      <c r="U865" s="222"/>
      <c r="V865" s="222"/>
      <c r="W865" s="222"/>
      <c r="X865" s="222"/>
      <c r="Y865" s="222"/>
      <c r="Z865" s="222"/>
      <c r="AA865" s="222"/>
    </row>
    <row r="866" spans="1:27" ht="12.75" customHeight="1" x14ac:dyDescent="0.2">
      <c r="A866" s="221"/>
      <c r="B866" s="222"/>
      <c r="C866" s="222"/>
      <c r="D866" s="222"/>
      <c r="E866" s="222"/>
      <c r="F866" s="222"/>
      <c r="G866" s="222"/>
      <c r="H866" s="222"/>
      <c r="I866" s="222"/>
      <c r="J866" s="222"/>
      <c r="K866" s="221"/>
      <c r="L866" s="222"/>
      <c r="M866" s="222"/>
      <c r="N866" s="222"/>
      <c r="O866" s="222"/>
      <c r="P866" s="222"/>
      <c r="Q866" s="222"/>
      <c r="R866" s="222"/>
      <c r="S866" s="222"/>
      <c r="T866" s="222"/>
      <c r="U866" s="222"/>
      <c r="V866" s="222"/>
      <c r="W866" s="222"/>
      <c r="X866" s="222"/>
      <c r="Y866" s="222"/>
      <c r="Z866" s="222"/>
      <c r="AA866" s="222"/>
    </row>
    <row r="867" spans="1:27" ht="12.75" customHeight="1" x14ac:dyDescent="0.2">
      <c r="A867" s="221"/>
      <c r="B867" s="222"/>
      <c r="C867" s="222"/>
      <c r="D867" s="222"/>
      <c r="E867" s="222"/>
      <c r="F867" s="222"/>
      <c r="G867" s="222"/>
      <c r="H867" s="222"/>
      <c r="I867" s="222"/>
      <c r="J867" s="222"/>
      <c r="K867" s="221"/>
      <c r="L867" s="222"/>
      <c r="M867" s="222"/>
      <c r="N867" s="222"/>
      <c r="O867" s="222"/>
      <c r="P867" s="222"/>
      <c r="Q867" s="222"/>
      <c r="R867" s="222"/>
      <c r="S867" s="222"/>
      <c r="T867" s="222"/>
      <c r="U867" s="222"/>
      <c r="V867" s="222"/>
      <c r="W867" s="222"/>
      <c r="X867" s="222"/>
      <c r="Y867" s="222"/>
      <c r="Z867" s="222"/>
      <c r="AA867" s="222"/>
    </row>
    <row r="868" spans="1:27" ht="12.75" customHeight="1" x14ac:dyDescent="0.2">
      <c r="A868" s="221"/>
      <c r="B868" s="222"/>
      <c r="C868" s="222"/>
      <c r="D868" s="222"/>
      <c r="E868" s="222"/>
      <c r="F868" s="222"/>
      <c r="G868" s="222"/>
      <c r="H868" s="222"/>
      <c r="I868" s="222"/>
      <c r="J868" s="222"/>
      <c r="K868" s="221"/>
      <c r="L868" s="222"/>
      <c r="M868" s="222"/>
      <c r="N868" s="222"/>
      <c r="O868" s="222"/>
      <c r="P868" s="222"/>
      <c r="Q868" s="222"/>
      <c r="R868" s="222"/>
      <c r="S868" s="222"/>
      <c r="T868" s="222"/>
      <c r="U868" s="222"/>
      <c r="V868" s="222"/>
      <c r="W868" s="222"/>
      <c r="X868" s="222"/>
      <c r="Y868" s="222"/>
      <c r="Z868" s="222"/>
      <c r="AA868" s="222"/>
    </row>
    <row r="869" spans="1:27" ht="12.75" customHeight="1" x14ac:dyDescent="0.2">
      <c r="A869" s="221"/>
      <c r="B869" s="222"/>
      <c r="C869" s="222"/>
      <c r="D869" s="222"/>
      <c r="E869" s="222"/>
      <c r="F869" s="222"/>
      <c r="G869" s="222"/>
      <c r="H869" s="222"/>
      <c r="I869" s="222"/>
      <c r="J869" s="222"/>
      <c r="K869" s="221"/>
      <c r="L869" s="222"/>
      <c r="M869" s="222"/>
      <c r="N869" s="222"/>
      <c r="O869" s="222"/>
      <c r="P869" s="222"/>
      <c r="Q869" s="222"/>
      <c r="R869" s="222"/>
      <c r="S869" s="222"/>
      <c r="T869" s="222"/>
      <c r="U869" s="222"/>
      <c r="V869" s="222"/>
      <c r="W869" s="222"/>
      <c r="X869" s="222"/>
      <c r="Y869" s="222"/>
      <c r="Z869" s="222"/>
      <c r="AA869" s="222"/>
    </row>
    <row r="870" spans="1:27" ht="12.75" customHeight="1" x14ac:dyDescent="0.2">
      <c r="A870" s="221"/>
      <c r="B870" s="222"/>
      <c r="C870" s="222"/>
      <c r="D870" s="222"/>
      <c r="E870" s="222"/>
      <c r="F870" s="222"/>
      <c r="G870" s="222"/>
      <c r="H870" s="222"/>
      <c r="I870" s="222"/>
      <c r="J870" s="222"/>
      <c r="K870" s="221"/>
      <c r="L870" s="222"/>
      <c r="M870" s="222"/>
      <c r="N870" s="222"/>
      <c r="O870" s="222"/>
      <c r="P870" s="222"/>
      <c r="Q870" s="222"/>
      <c r="R870" s="222"/>
      <c r="S870" s="222"/>
      <c r="T870" s="222"/>
      <c r="U870" s="222"/>
      <c r="V870" s="222"/>
      <c r="W870" s="222"/>
      <c r="X870" s="222"/>
      <c r="Y870" s="222"/>
      <c r="Z870" s="222"/>
      <c r="AA870" s="222"/>
    </row>
    <row r="871" spans="1:27" ht="12.75" customHeight="1" x14ac:dyDescent="0.2">
      <c r="A871" s="221"/>
      <c r="B871" s="222"/>
      <c r="C871" s="222"/>
      <c r="D871" s="222"/>
      <c r="E871" s="222"/>
      <c r="F871" s="222"/>
      <c r="G871" s="222"/>
      <c r="H871" s="222"/>
      <c r="I871" s="222"/>
      <c r="J871" s="222"/>
      <c r="K871" s="221"/>
      <c r="L871" s="222"/>
      <c r="M871" s="222"/>
      <c r="N871" s="222"/>
      <c r="O871" s="222"/>
      <c r="P871" s="222"/>
      <c r="Q871" s="222"/>
      <c r="R871" s="222"/>
      <c r="S871" s="222"/>
      <c r="T871" s="222"/>
      <c r="U871" s="222"/>
      <c r="V871" s="222"/>
      <c r="W871" s="222"/>
      <c r="X871" s="222"/>
      <c r="Y871" s="222"/>
      <c r="Z871" s="222"/>
      <c r="AA871" s="222"/>
    </row>
    <row r="872" spans="1:27" ht="12.75" customHeight="1" x14ac:dyDescent="0.2">
      <c r="A872" s="221"/>
      <c r="B872" s="222"/>
      <c r="C872" s="222"/>
      <c r="D872" s="222"/>
      <c r="E872" s="222"/>
      <c r="F872" s="222"/>
      <c r="G872" s="222"/>
      <c r="H872" s="222"/>
      <c r="I872" s="222"/>
      <c r="J872" s="222"/>
      <c r="K872" s="221"/>
      <c r="L872" s="222"/>
      <c r="M872" s="222"/>
      <c r="N872" s="222"/>
      <c r="O872" s="222"/>
      <c r="P872" s="222"/>
      <c r="Q872" s="222"/>
      <c r="R872" s="222"/>
      <c r="S872" s="222"/>
      <c r="T872" s="222"/>
      <c r="U872" s="222"/>
      <c r="V872" s="222"/>
      <c r="W872" s="222"/>
      <c r="X872" s="222"/>
      <c r="Y872" s="222"/>
      <c r="Z872" s="222"/>
      <c r="AA872" s="222"/>
    </row>
    <row r="873" spans="1:27" ht="12.75" customHeight="1" x14ac:dyDescent="0.2">
      <c r="A873" s="221"/>
      <c r="B873" s="222"/>
      <c r="C873" s="222"/>
      <c r="D873" s="222"/>
      <c r="E873" s="222"/>
      <c r="F873" s="222"/>
      <c r="G873" s="222"/>
      <c r="H873" s="222"/>
      <c r="I873" s="222"/>
      <c r="J873" s="222"/>
      <c r="K873" s="221"/>
      <c r="L873" s="222"/>
      <c r="M873" s="222"/>
      <c r="N873" s="222"/>
      <c r="O873" s="222"/>
      <c r="P873" s="222"/>
      <c r="Q873" s="222"/>
      <c r="R873" s="222"/>
      <c r="S873" s="222"/>
      <c r="T873" s="222"/>
      <c r="U873" s="222"/>
      <c r="V873" s="222"/>
      <c r="W873" s="222"/>
      <c r="X873" s="222"/>
      <c r="Y873" s="222"/>
      <c r="Z873" s="222"/>
      <c r="AA873" s="222"/>
    </row>
    <row r="874" spans="1:27" ht="12.75" customHeight="1" x14ac:dyDescent="0.2">
      <c r="A874" s="221"/>
      <c r="B874" s="222"/>
      <c r="C874" s="222"/>
      <c r="D874" s="222"/>
      <c r="E874" s="222"/>
      <c r="F874" s="222"/>
      <c r="G874" s="222"/>
      <c r="H874" s="222"/>
      <c r="I874" s="222"/>
      <c r="J874" s="222"/>
      <c r="K874" s="221"/>
      <c r="L874" s="222"/>
      <c r="M874" s="222"/>
      <c r="N874" s="222"/>
      <c r="O874" s="222"/>
      <c r="P874" s="222"/>
      <c r="Q874" s="222"/>
      <c r="R874" s="222"/>
      <c r="S874" s="222"/>
      <c r="T874" s="222"/>
      <c r="U874" s="222"/>
      <c r="V874" s="222"/>
      <c r="W874" s="222"/>
      <c r="X874" s="222"/>
      <c r="Y874" s="222"/>
      <c r="Z874" s="222"/>
      <c r="AA874" s="222"/>
    </row>
    <row r="875" spans="1:27" ht="12.75" customHeight="1" x14ac:dyDescent="0.2">
      <c r="A875" s="221"/>
      <c r="B875" s="222"/>
      <c r="C875" s="222"/>
      <c r="D875" s="222"/>
      <c r="E875" s="222"/>
      <c r="F875" s="222"/>
      <c r="G875" s="222"/>
      <c r="H875" s="222"/>
      <c r="I875" s="222"/>
      <c r="J875" s="222"/>
      <c r="K875" s="221"/>
      <c r="L875" s="222"/>
      <c r="M875" s="222"/>
      <c r="N875" s="222"/>
      <c r="O875" s="222"/>
      <c r="P875" s="222"/>
      <c r="Q875" s="222"/>
      <c r="R875" s="222"/>
      <c r="S875" s="222"/>
      <c r="T875" s="222"/>
      <c r="U875" s="222"/>
      <c r="V875" s="222"/>
      <c r="W875" s="222"/>
      <c r="X875" s="222"/>
      <c r="Y875" s="222"/>
      <c r="Z875" s="222"/>
      <c r="AA875" s="222"/>
    </row>
    <row r="876" spans="1:27" ht="12.75" customHeight="1" x14ac:dyDescent="0.2">
      <c r="A876" s="221"/>
      <c r="B876" s="222"/>
      <c r="C876" s="222"/>
      <c r="D876" s="222"/>
      <c r="E876" s="222"/>
      <c r="F876" s="222"/>
      <c r="G876" s="222"/>
      <c r="H876" s="222"/>
      <c r="I876" s="222"/>
      <c r="J876" s="222"/>
      <c r="K876" s="221"/>
      <c r="L876" s="222"/>
      <c r="M876" s="222"/>
      <c r="N876" s="222"/>
      <c r="O876" s="222"/>
      <c r="P876" s="222"/>
      <c r="Q876" s="222"/>
      <c r="R876" s="222"/>
      <c r="S876" s="222"/>
      <c r="T876" s="222"/>
      <c r="U876" s="222"/>
      <c r="V876" s="222"/>
      <c r="W876" s="222"/>
      <c r="X876" s="222"/>
      <c r="Y876" s="222"/>
      <c r="Z876" s="222"/>
      <c r="AA876" s="222"/>
    </row>
    <row r="877" spans="1:27" ht="12.75" customHeight="1" x14ac:dyDescent="0.2">
      <c r="A877" s="221"/>
      <c r="B877" s="222"/>
      <c r="C877" s="222"/>
      <c r="D877" s="222"/>
      <c r="E877" s="222"/>
      <c r="F877" s="222"/>
      <c r="G877" s="222"/>
      <c r="H877" s="222"/>
      <c r="I877" s="222"/>
      <c r="J877" s="222"/>
      <c r="K877" s="221"/>
      <c r="L877" s="222"/>
      <c r="M877" s="222"/>
      <c r="N877" s="222"/>
      <c r="O877" s="222"/>
      <c r="P877" s="222"/>
      <c r="Q877" s="222"/>
      <c r="R877" s="222"/>
      <c r="S877" s="222"/>
      <c r="T877" s="222"/>
      <c r="U877" s="222"/>
      <c r="V877" s="222"/>
      <c r="W877" s="222"/>
      <c r="X877" s="222"/>
      <c r="Y877" s="222"/>
      <c r="Z877" s="222"/>
      <c r="AA877" s="222"/>
    </row>
    <row r="878" spans="1:27" ht="12.75" customHeight="1" x14ac:dyDescent="0.2">
      <c r="A878" s="221"/>
      <c r="B878" s="222"/>
      <c r="C878" s="222"/>
      <c r="D878" s="222"/>
      <c r="E878" s="222"/>
      <c r="F878" s="222"/>
      <c r="G878" s="222"/>
      <c r="H878" s="222"/>
      <c r="I878" s="222"/>
      <c r="J878" s="222"/>
      <c r="K878" s="221"/>
      <c r="L878" s="222"/>
      <c r="M878" s="222"/>
      <c r="N878" s="222"/>
      <c r="O878" s="222"/>
      <c r="P878" s="222"/>
      <c r="Q878" s="222"/>
      <c r="R878" s="222"/>
      <c r="S878" s="222"/>
      <c r="T878" s="222"/>
      <c r="U878" s="222"/>
      <c r="V878" s="222"/>
      <c r="W878" s="222"/>
      <c r="X878" s="222"/>
      <c r="Y878" s="222"/>
      <c r="Z878" s="222"/>
      <c r="AA878" s="222"/>
    </row>
    <row r="879" spans="1:27" ht="12.75" customHeight="1" x14ac:dyDescent="0.2">
      <c r="A879" s="221"/>
      <c r="B879" s="222"/>
      <c r="C879" s="222"/>
      <c r="D879" s="222"/>
      <c r="E879" s="222"/>
      <c r="F879" s="222"/>
      <c r="G879" s="222"/>
      <c r="H879" s="222"/>
      <c r="I879" s="222"/>
      <c r="J879" s="222"/>
      <c r="K879" s="221"/>
      <c r="L879" s="222"/>
      <c r="M879" s="222"/>
      <c r="N879" s="222"/>
      <c r="O879" s="222"/>
      <c r="P879" s="222"/>
      <c r="Q879" s="222"/>
      <c r="R879" s="222"/>
      <c r="S879" s="222"/>
      <c r="T879" s="222"/>
      <c r="U879" s="222"/>
      <c r="V879" s="222"/>
      <c r="W879" s="222"/>
      <c r="X879" s="222"/>
      <c r="Y879" s="222"/>
      <c r="Z879" s="222"/>
      <c r="AA879" s="222"/>
    </row>
    <row r="880" spans="1:27" ht="12.75" customHeight="1" x14ac:dyDescent="0.2">
      <c r="A880" s="221"/>
      <c r="B880" s="222"/>
      <c r="C880" s="222"/>
      <c r="D880" s="222"/>
      <c r="E880" s="222"/>
      <c r="F880" s="222"/>
      <c r="G880" s="222"/>
      <c r="H880" s="222"/>
      <c r="I880" s="222"/>
      <c r="J880" s="222"/>
      <c r="K880" s="221"/>
      <c r="L880" s="222"/>
      <c r="M880" s="222"/>
      <c r="N880" s="222"/>
      <c r="O880" s="222"/>
      <c r="P880" s="222"/>
      <c r="Q880" s="222"/>
      <c r="R880" s="222"/>
      <c r="S880" s="222"/>
      <c r="T880" s="222"/>
      <c r="U880" s="222"/>
      <c r="V880" s="222"/>
      <c r="W880" s="222"/>
      <c r="X880" s="222"/>
      <c r="Y880" s="222"/>
      <c r="Z880" s="222"/>
      <c r="AA880" s="222"/>
    </row>
    <row r="881" spans="1:27" ht="12.75" customHeight="1" x14ac:dyDescent="0.2">
      <c r="A881" s="221"/>
      <c r="B881" s="222"/>
      <c r="C881" s="222"/>
      <c r="D881" s="222"/>
      <c r="E881" s="222"/>
      <c r="F881" s="222"/>
      <c r="G881" s="222"/>
      <c r="H881" s="222"/>
      <c r="I881" s="222"/>
      <c r="J881" s="222"/>
      <c r="K881" s="221"/>
      <c r="L881" s="222"/>
      <c r="M881" s="222"/>
      <c r="N881" s="222"/>
      <c r="O881" s="222"/>
      <c r="P881" s="222"/>
      <c r="Q881" s="222"/>
      <c r="R881" s="222"/>
      <c r="S881" s="222"/>
      <c r="T881" s="222"/>
      <c r="U881" s="222"/>
      <c r="V881" s="222"/>
      <c r="W881" s="222"/>
      <c r="X881" s="222"/>
      <c r="Y881" s="222"/>
      <c r="Z881" s="222"/>
      <c r="AA881" s="222"/>
    </row>
    <row r="882" spans="1:27" ht="12.75" customHeight="1" x14ac:dyDescent="0.2">
      <c r="A882" s="221"/>
      <c r="B882" s="222"/>
      <c r="C882" s="222"/>
      <c r="D882" s="222"/>
      <c r="E882" s="222"/>
      <c r="F882" s="222"/>
      <c r="G882" s="222"/>
      <c r="H882" s="222"/>
      <c r="I882" s="222"/>
      <c r="J882" s="222"/>
      <c r="K882" s="221"/>
      <c r="L882" s="222"/>
      <c r="M882" s="222"/>
      <c r="N882" s="222"/>
      <c r="O882" s="222"/>
      <c r="P882" s="222"/>
      <c r="Q882" s="222"/>
      <c r="R882" s="222"/>
      <c r="S882" s="222"/>
      <c r="T882" s="222"/>
      <c r="U882" s="222"/>
      <c r="V882" s="222"/>
      <c r="W882" s="222"/>
      <c r="X882" s="222"/>
      <c r="Y882" s="222"/>
      <c r="Z882" s="222"/>
      <c r="AA882" s="222"/>
    </row>
    <row r="883" spans="1:27" ht="12.75" customHeight="1" x14ac:dyDescent="0.2">
      <c r="A883" s="221"/>
      <c r="B883" s="222"/>
      <c r="C883" s="222"/>
      <c r="D883" s="222"/>
      <c r="E883" s="222"/>
      <c r="F883" s="222"/>
      <c r="G883" s="222"/>
      <c r="H883" s="222"/>
      <c r="I883" s="222"/>
      <c r="J883" s="222"/>
      <c r="K883" s="221"/>
      <c r="L883" s="222"/>
      <c r="M883" s="222"/>
      <c r="N883" s="222"/>
      <c r="O883" s="222"/>
      <c r="P883" s="222"/>
      <c r="Q883" s="222"/>
      <c r="R883" s="222"/>
      <c r="S883" s="222"/>
      <c r="T883" s="222"/>
      <c r="U883" s="222"/>
      <c r="V883" s="222"/>
      <c r="W883" s="222"/>
      <c r="X883" s="222"/>
      <c r="Y883" s="222"/>
      <c r="Z883" s="222"/>
      <c r="AA883" s="222"/>
    </row>
    <row r="884" spans="1:27" ht="12.75" customHeight="1" x14ac:dyDescent="0.2">
      <c r="A884" s="221"/>
      <c r="B884" s="222"/>
      <c r="C884" s="222"/>
      <c r="D884" s="222"/>
      <c r="E884" s="222"/>
      <c r="F884" s="222"/>
      <c r="G884" s="222"/>
      <c r="H884" s="222"/>
      <c r="I884" s="222"/>
      <c r="J884" s="222"/>
      <c r="K884" s="221"/>
      <c r="L884" s="222"/>
      <c r="M884" s="222"/>
      <c r="N884" s="222"/>
      <c r="O884" s="222"/>
      <c r="P884" s="222"/>
      <c r="Q884" s="222"/>
      <c r="R884" s="222"/>
      <c r="S884" s="222"/>
      <c r="T884" s="222"/>
      <c r="U884" s="222"/>
      <c r="V884" s="222"/>
      <c r="W884" s="222"/>
      <c r="X884" s="222"/>
      <c r="Y884" s="222"/>
      <c r="Z884" s="222"/>
      <c r="AA884" s="222"/>
    </row>
    <row r="885" spans="1:27" ht="12.75" customHeight="1" x14ac:dyDescent="0.2">
      <c r="A885" s="221"/>
      <c r="B885" s="222"/>
      <c r="C885" s="222"/>
      <c r="D885" s="222"/>
      <c r="E885" s="222"/>
      <c r="F885" s="222"/>
      <c r="G885" s="222"/>
      <c r="H885" s="222"/>
      <c r="I885" s="222"/>
      <c r="J885" s="222"/>
      <c r="K885" s="221"/>
      <c r="L885" s="222"/>
      <c r="M885" s="222"/>
      <c r="N885" s="222"/>
      <c r="O885" s="222"/>
      <c r="P885" s="222"/>
      <c r="Q885" s="222"/>
      <c r="R885" s="222"/>
      <c r="S885" s="222"/>
      <c r="T885" s="222"/>
      <c r="U885" s="222"/>
      <c r="V885" s="222"/>
      <c r="W885" s="222"/>
      <c r="X885" s="222"/>
      <c r="Y885" s="222"/>
      <c r="Z885" s="222"/>
      <c r="AA885" s="222"/>
    </row>
    <row r="886" spans="1:27" ht="12.75" customHeight="1" x14ac:dyDescent="0.2">
      <c r="A886" s="221"/>
      <c r="B886" s="222"/>
      <c r="C886" s="222"/>
      <c r="D886" s="222"/>
      <c r="E886" s="222"/>
      <c r="F886" s="222"/>
      <c r="G886" s="222"/>
      <c r="H886" s="222"/>
      <c r="I886" s="222"/>
      <c r="J886" s="222"/>
      <c r="K886" s="221"/>
      <c r="L886" s="222"/>
      <c r="M886" s="222"/>
      <c r="N886" s="222"/>
      <c r="O886" s="222"/>
      <c r="P886" s="222"/>
      <c r="Q886" s="222"/>
      <c r="R886" s="222"/>
      <c r="S886" s="222"/>
      <c r="T886" s="222"/>
      <c r="U886" s="222"/>
      <c r="V886" s="222"/>
      <c r="W886" s="222"/>
      <c r="X886" s="222"/>
      <c r="Y886" s="222"/>
      <c r="Z886" s="222"/>
      <c r="AA886" s="222"/>
    </row>
    <row r="887" spans="1:27" ht="12.75" customHeight="1" x14ac:dyDescent="0.2">
      <c r="A887" s="221"/>
      <c r="B887" s="222"/>
      <c r="C887" s="222"/>
      <c r="D887" s="222"/>
      <c r="E887" s="222"/>
      <c r="F887" s="222"/>
      <c r="G887" s="222"/>
      <c r="H887" s="222"/>
      <c r="I887" s="222"/>
      <c r="J887" s="222"/>
      <c r="K887" s="221"/>
      <c r="L887" s="222"/>
      <c r="M887" s="222"/>
      <c r="N887" s="222"/>
      <c r="O887" s="222"/>
      <c r="P887" s="222"/>
      <c r="Q887" s="222"/>
      <c r="R887" s="222"/>
      <c r="S887" s="222"/>
      <c r="T887" s="222"/>
      <c r="U887" s="222"/>
      <c r="V887" s="222"/>
      <c r="W887" s="222"/>
      <c r="X887" s="222"/>
      <c r="Y887" s="222"/>
      <c r="Z887" s="222"/>
      <c r="AA887" s="222"/>
    </row>
    <row r="888" spans="1:27" ht="12.75" customHeight="1" x14ac:dyDescent="0.2">
      <c r="A888" s="221"/>
      <c r="B888" s="222"/>
      <c r="C888" s="222"/>
      <c r="D888" s="222"/>
      <c r="E888" s="222"/>
      <c r="F888" s="222"/>
      <c r="G888" s="222"/>
      <c r="H888" s="222"/>
      <c r="I888" s="222"/>
      <c r="J888" s="222"/>
      <c r="K888" s="221"/>
      <c r="L888" s="222"/>
      <c r="M888" s="222"/>
      <c r="N888" s="222"/>
      <c r="O888" s="222"/>
      <c r="P888" s="222"/>
      <c r="Q888" s="222"/>
      <c r="R888" s="222"/>
      <c r="S888" s="222"/>
      <c r="T888" s="222"/>
      <c r="U888" s="222"/>
      <c r="V888" s="222"/>
      <c r="W888" s="222"/>
      <c r="X888" s="222"/>
      <c r="Y888" s="222"/>
      <c r="Z888" s="222"/>
      <c r="AA888" s="222"/>
    </row>
    <row r="889" spans="1:27" ht="12.75" customHeight="1" x14ac:dyDescent="0.2">
      <c r="A889" s="221"/>
      <c r="B889" s="222"/>
      <c r="C889" s="222"/>
      <c r="D889" s="222"/>
      <c r="E889" s="222"/>
      <c r="F889" s="222"/>
      <c r="G889" s="222"/>
      <c r="H889" s="222"/>
      <c r="I889" s="222"/>
      <c r="J889" s="222"/>
      <c r="K889" s="221"/>
      <c r="L889" s="222"/>
      <c r="M889" s="222"/>
      <c r="N889" s="222"/>
      <c r="O889" s="222"/>
      <c r="P889" s="222"/>
      <c r="Q889" s="222"/>
      <c r="R889" s="222"/>
      <c r="S889" s="222"/>
      <c r="T889" s="222"/>
      <c r="U889" s="222"/>
      <c r="V889" s="222"/>
      <c r="W889" s="222"/>
      <c r="X889" s="222"/>
      <c r="Y889" s="222"/>
      <c r="Z889" s="222"/>
      <c r="AA889" s="222"/>
    </row>
    <row r="890" spans="1:27" ht="12.75" customHeight="1" x14ac:dyDescent="0.2">
      <c r="A890" s="221"/>
      <c r="B890" s="222"/>
      <c r="C890" s="222"/>
      <c r="D890" s="222"/>
      <c r="E890" s="222"/>
      <c r="F890" s="222"/>
      <c r="G890" s="222"/>
      <c r="H890" s="222"/>
      <c r="I890" s="222"/>
      <c r="J890" s="222"/>
      <c r="K890" s="221"/>
      <c r="L890" s="222"/>
      <c r="M890" s="222"/>
      <c r="N890" s="222"/>
      <c r="O890" s="222"/>
      <c r="P890" s="222"/>
      <c r="Q890" s="222"/>
      <c r="R890" s="222"/>
      <c r="S890" s="222"/>
      <c r="T890" s="222"/>
      <c r="U890" s="222"/>
      <c r="V890" s="222"/>
      <c r="W890" s="222"/>
      <c r="X890" s="222"/>
      <c r="Y890" s="222"/>
      <c r="Z890" s="222"/>
      <c r="AA890" s="222"/>
    </row>
    <row r="891" spans="1:27" ht="12.75" customHeight="1" x14ac:dyDescent="0.2">
      <c r="A891" s="221"/>
      <c r="B891" s="222"/>
      <c r="C891" s="222"/>
      <c r="D891" s="222"/>
      <c r="E891" s="222"/>
      <c r="F891" s="222"/>
      <c r="G891" s="222"/>
      <c r="H891" s="222"/>
      <c r="I891" s="222"/>
      <c r="J891" s="222"/>
      <c r="K891" s="221"/>
      <c r="L891" s="222"/>
      <c r="M891" s="222"/>
      <c r="N891" s="222"/>
      <c r="O891" s="222"/>
      <c r="P891" s="222"/>
      <c r="Q891" s="222"/>
      <c r="R891" s="222"/>
      <c r="S891" s="222"/>
      <c r="T891" s="222"/>
      <c r="U891" s="222"/>
      <c r="V891" s="222"/>
      <c r="W891" s="222"/>
      <c r="X891" s="222"/>
      <c r="Y891" s="222"/>
      <c r="Z891" s="222"/>
      <c r="AA891" s="222"/>
    </row>
    <row r="892" spans="1:27" ht="12.75" customHeight="1" x14ac:dyDescent="0.2">
      <c r="A892" s="221"/>
      <c r="B892" s="222"/>
      <c r="C892" s="222"/>
      <c r="D892" s="222"/>
      <c r="E892" s="222"/>
      <c r="F892" s="222"/>
      <c r="G892" s="222"/>
      <c r="H892" s="222"/>
      <c r="I892" s="222"/>
      <c r="J892" s="222"/>
      <c r="K892" s="221"/>
      <c r="L892" s="222"/>
      <c r="M892" s="222"/>
      <c r="N892" s="222"/>
      <c r="O892" s="222"/>
      <c r="P892" s="222"/>
      <c r="Q892" s="222"/>
      <c r="R892" s="222"/>
      <c r="S892" s="222"/>
      <c r="T892" s="222"/>
      <c r="U892" s="222"/>
      <c r="V892" s="222"/>
      <c r="W892" s="222"/>
      <c r="X892" s="222"/>
      <c r="Y892" s="222"/>
      <c r="Z892" s="222"/>
      <c r="AA892" s="222"/>
    </row>
    <row r="893" spans="1:27" ht="12.75" customHeight="1" x14ac:dyDescent="0.2">
      <c r="A893" s="221"/>
      <c r="B893" s="222"/>
      <c r="C893" s="222"/>
      <c r="D893" s="222"/>
      <c r="E893" s="222"/>
      <c r="F893" s="222"/>
      <c r="G893" s="222"/>
      <c r="H893" s="222"/>
      <c r="I893" s="222"/>
      <c r="J893" s="222"/>
      <c r="K893" s="221"/>
      <c r="L893" s="222"/>
      <c r="M893" s="222"/>
      <c r="N893" s="222"/>
      <c r="O893" s="222"/>
      <c r="P893" s="222"/>
      <c r="Q893" s="222"/>
      <c r="R893" s="222"/>
      <c r="S893" s="222"/>
      <c r="T893" s="222"/>
      <c r="U893" s="222"/>
      <c r="V893" s="222"/>
      <c r="W893" s="222"/>
      <c r="X893" s="222"/>
      <c r="Y893" s="222"/>
      <c r="Z893" s="222"/>
      <c r="AA893" s="222"/>
    </row>
    <row r="894" spans="1:27" ht="12.75" customHeight="1" x14ac:dyDescent="0.2">
      <c r="A894" s="221"/>
      <c r="B894" s="222"/>
      <c r="C894" s="222"/>
      <c r="D894" s="222"/>
      <c r="E894" s="222"/>
      <c r="F894" s="222"/>
      <c r="G894" s="222"/>
      <c r="H894" s="222"/>
      <c r="I894" s="222"/>
      <c r="J894" s="222"/>
      <c r="K894" s="221"/>
      <c r="L894" s="222"/>
      <c r="M894" s="222"/>
      <c r="N894" s="222"/>
      <c r="O894" s="222"/>
      <c r="P894" s="222"/>
      <c r="Q894" s="222"/>
      <c r="R894" s="222"/>
      <c r="S894" s="222"/>
      <c r="T894" s="222"/>
      <c r="U894" s="222"/>
      <c r="V894" s="222"/>
      <c r="W894" s="222"/>
      <c r="X894" s="222"/>
      <c r="Y894" s="222"/>
      <c r="Z894" s="222"/>
      <c r="AA894" s="222"/>
    </row>
    <row r="895" spans="1:27" ht="12.75" customHeight="1" x14ac:dyDescent="0.2">
      <c r="A895" s="221"/>
      <c r="B895" s="222"/>
      <c r="C895" s="222"/>
      <c r="D895" s="222"/>
      <c r="E895" s="222"/>
      <c r="F895" s="222"/>
      <c r="G895" s="222"/>
      <c r="H895" s="222"/>
      <c r="I895" s="222"/>
      <c r="J895" s="222"/>
      <c r="K895" s="221"/>
      <c r="L895" s="222"/>
      <c r="M895" s="222"/>
      <c r="N895" s="222"/>
      <c r="O895" s="222"/>
      <c r="P895" s="222"/>
      <c r="Q895" s="222"/>
      <c r="R895" s="222"/>
      <c r="S895" s="222"/>
      <c r="T895" s="222"/>
      <c r="U895" s="222"/>
      <c r="V895" s="222"/>
      <c r="W895" s="222"/>
      <c r="X895" s="222"/>
      <c r="Y895" s="222"/>
      <c r="Z895" s="222"/>
      <c r="AA895" s="222"/>
    </row>
    <row r="896" spans="1:27" ht="12.75" customHeight="1" x14ac:dyDescent="0.2">
      <c r="A896" s="221"/>
      <c r="B896" s="222"/>
      <c r="C896" s="222"/>
      <c r="D896" s="222"/>
      <c r="E896" s="222"/>
      <c r="F896" s="222"/>
      <c r="G896" s="222"/>
      <c r="H896" s="222"/>
      <c r="I896" s="222"/>
      <c r="J896" s="222"/>
      <c r="K896" s="221"/>
      <c r="L896" s="222"/>
      <c r="M896" s="222"/>
      <c r="N896" s="222"/>
      <c r="O896" s="222"/>
      <c r="P896" s="222"/>
      <c r="Q896" s="222"/>
      <c r="R896" s="222"/>
      <c r="S896" s="222"/>
      <c r="T896" s="222"/>
      <c r="U896" s="222"/>
      <c r="V896" s="222"/>
      <c r="W896" s="222"/>
      <c r="X896" s="222"/>
      <c r="Y896" s="222"/>
      <c r="Z896" s="222"/>
      <c r="AA896" s="222"/>
    </row>
    <row r="897" spans="1:27" ht="12.75" customHeight="1" x14ac:dyDescent="0.2">
      <c r="A897" s="221"/>
      <c r="B897" s="222"/>
      <c r="C897" s="222"/>
      <c r="D897" s="222"/>
      <c r="E897" s="222"/>
      <c r="F897" s="222"/>
      <c r="G897" s="222"/>
      <c r="H897" s="222"/>
      <c r="I897" s="222"/>
      <c r="J897" s="222"/>
      <c r="K897" s="221"/>
      <c r="L897" s="222"/>
      <c r="M897" s="222"/>
      <c r="N897" s="222"/>
      <c r="O897" s="222"/>
      <c r="P897" s="222"/>
      <c r="Q897" s="222"/>
      <c r="R897" s="222"/>
      <c r="S897" s="222"/>
      <c r="T897" s="222"/>
      <c r="U897" s="222"/>
      <c r="V897" s="222"/>
      <c r="W897" s="222"/>
      <c r="X897" s="222"/>
      <c r="Y897" s="222"/>
      <c r="Z897" s="222"/>
      <c r="AA897" s="222"/>
    </row>
    <row r="898" spans="1:27" ht="12.75" customHeight="1" x14ac:dyDescent="0.2">
      <c r="A898" s="221"/>
      <c r="B898" s="222"/>
      <c r="C898" s="222"/>
      <c r="D898" s="222"/>
      <c r="E898" s="222"/>
      <c r="F898" s="222"/>
      <c r="G898" s="222"/>
      <c r="H898" s="222"/>
      <c r="I898" s="222"/>
      <c r="J898" s="222"/>
      <c r="K898" s="221"/>
      <c r="L898" s="222"/>
      <c r="M898" s="222"/>
      <c r="N898" s="222"/>
      <c r="O898" s="222"/>
      <c r="P898" s="222"/>
      <c r="Q898" s="222"/>
      <c r="R898" s="222"/>
      <c r="S898" s="222"/>
      <c r="T898" s="222"/>
      <c r="U898" s="222"/>
      <c r="V898" s="222"/>
      <c r="W898" s="222"/>
      <c r="X898" s="222"/>
      <c r="Y898" s="222"/>
      <c r="Z898" s="222"/>
      <c r="AA898" s="222"/>
    </row>
    <row r="899" spans="1:27" ht="12.75" customHeight="1" x14ac:dyDescent="0.2">
      <c r="A899" s="221"/>
      <c r="B899" s="222"/>
      <c r="C899" s="222"/>
      <c r="D899" s="222"/>
      <c r="E899" s="222"/>
      <c r="F899" s="222"/>
      <c r="G899" s="222"/>
      <c r="H899" s="222"/>
      <c r="I899" s="222"/>
      <c r="J899" s="222"/>
      <c r="K899" s="221"/>
      <c r="L899" s="222"/>
      <c r="M899" s="222"/>
      <c r="N899" s="222"/>
      <c r="O899" s="222"/>
      <c r="P899" s="222"/>
      <c r="Q899" s="222"/>
      <c r="R899" s="222"/>
      <c r="S899" s="222"/>
      <c r="T899" s="222"/>
      <c r="U899" s="222"/>
      <c r="V899" s="222"/>
      <c r="W899" s="222"/>
      <c r="X899" s="222"/>
      <c r="Y899" s="222"/>
      <c r="Z899" s="222"/>
      <c r="AA899" s="222"/>
    </row>
    <row r="900" spans="1:27" ht="12.75" customHeight="1" x14ac:dyDescent="0.2">
      <c r="A900" s="221"/>
      <c r="B900" s="222"/>
      <c r="C900" s="222"/>
      <c r="D900" s="222"/>
      <c r="E900" s="222"/>
      <c r="F900" s="222"/>
      <c r="G900" s="222"/>
      <c r="H900" s="222"/>
      <c r="I900" s="222"/>
      <c r="J900" s="222"/>
      <c r="K900" s="221"/>
      <c r="L900" s="222"/>
      <c r="M900" s="222"/>
      <c r="N900" s="222"/>
      <c r="O900" s="222"/>
      <c r="P900" s="222"/>
      <c r="Q900" s="222"/>
      <c r="R900" s="222"/>
      <c r="S900" s="222"/>
      <c r="T900" s="222"/>
      <c r="U900" s="222"/>
      <c r="V900" s="222"/>
      <c r="W900" s="222"/>
      <c r="X900" s="222"/>
      <c r="Y900" s="222"/>
      <c r="Z900" s="222"/>
      <c r="AA900" s="222"/>
    </row>
    <row r="901" spans="1:27" ht="12.75" customHeight="1" x14ac:dyDescent="0.2">
      <c r="A901" s="221"/>
      <c r="B901" s="222"/>
      <c r="C901" s="222"/>
      <c r="D901" s="222"/>
      <c r="E901" s="222"/>
      <c r="F901" s="222"/>
      <c r="G901" s="222"/>
      <c r="H901" s="222"/>
      <c r="I901" s="222"/>
      <c r="J901" s="222"/>
      <c r="K901" s="221"/>
      <c r="L901" s="222"/>
      <c r="M901" s="222"/>
      <c r="N901" s="222"/>
      <c r="O901" s="222"/>
      <c r="P901" s="222"/>
      <c r="Q901" s="222"/>
      <c r="R901" s="222"/>
      <c r="S901" s="222"/>
      <c r="T901" s="222"/>
      <c r="U901" s="222"/>
      <c r="V901" s="222"/>
      <c r="W901" s="222"/>
      <c r="X901" s="222"/>
      <c r="Y901" s="222"/>
      <c r="Z901" s="222"/>
      <c r="AA901" s="222"/>
    </row>
    <row r="902" spans="1:27" ht="12.75" customHeight="1" x14ac:dyDescent="0.2">
      <c r="A902" s="221"/>
      <c r="B902" s="222"/>
      <c r="C902" s="222"/>
      <c r="D902" s="222"/>
      <c r="E902" s="222"/>
      <c r="F902" s="222"/>
      <c r="G902" s="222"/>
      <c r="H902" s="222"/>
      <c r="I902" s="222"/>
      <c r="J902" s="222"/>
      <c r="K902" s="221"/>
      <c r="L902" s="222"/>
      <c r="M902" s="222"/>
      <c r="N902" s="222"/>
      <c r="O902" s="222"/>
      <c r="P902" s="222"/>
      <c r="Q902" s="222"/>
      <c r="R902" s="222"/>
      <c r="S902" s="222"/>
      <c r="T902" s="222"/>
      <c r="U902" s="222"/>
      <c r="V902" s="222"/>
      <c r="W902" s="222"/>
      <c r="X902" s="222"/>
      <c r="Y902" s="222"/>
      <c r="Z902" s="222"/>
      <c r="AA902" s="222"/>
    </row>
    <row r="903" spans="1:27" ht="12.75" customHeight="1" x14ac:dyDescent="0.2">
      <c r="A903" s="221"/>
      <c r="B903" s="222"/>
      <c r="C903" s="222"/>
      <c r="D903" s="222"/>
      <c r="E903" s="222"/>
      <c r="F903" s="222"/>
      <c r="G903" s="222"/>
      <c r="H903" s="222"/>
      <c r="I903" s="222"/>
      <c r="J903" s="222"/>
      <c r="K903" s="221"/>
      <c r="L903" s="222"/>
      <c r="M903" s="222"/>
      <c r="N903" s="222"/>
      <c r="O903" s="222"/>
      <c r="P903" s="222"/>
      <c r="Q903" s="222"/>
      <c r="R903" s="222"/>
      <c r="S903" s="222"/>
      <c r="T903" s="222"/>
      <c r="U903" s="222"/>
      <c r="V903" s="222"/>
      <c r="W903" s="222"/>
      <c r="X903" s="222"/>
      <c r="Y903" s="222"/>
      <c r="Z903" s="222"/>
      <c r="AA903" s="222"/>
    </row>
    <row r="904" spans="1:27" ht="12.75" customHeight="1" x14ac:dyDescent="0.2">
      <c r="A904" s="221"/>
      <c r="B904" s="222"/>
      <c r="C904" s="222"/>
      <c r="D904" s="222"/>
      <c r="E904" s="222"/>
      <c r="F904" s="222"/>
      <c r="G904" s="222"/>
      <c r="H904" s="222"/>
      <c r="I904" s="222"/>
      <c r="J904" s="222"/>
      <c r="K904" s="221"/>
      <c r="L904" s="222"/>
      <c r="M904" s="222"/>
      <c r="N904" s="222"/>
      <c r="O904" s="222"/>
      <c r="P904" s="222"/>
      <c r="Q904" s="222"/>
      <c r="R904" s="222"/>
      <c r="S904" s="222"/>
      <c r="T904" s="222"/>
      <c r="U904" s="222"/>
      <c r="V904" s="222"/>
      <c r="W904" s="222"/>
      <c r="X904" s="222"/>
      <c r="Y904" s="222"/>
      <c r="Z904" s="222"/>
      <c r="AA904" s="222"/>
    </row>
    <row r="905" spans="1:27" ht="12.75" customHeight="1" x14ac:dyDescent="0.2">
      <c r="A905" s="221"/>
      <c r="B905" s="222"/>
      <c r="C905" s="222"/>
      <c r="D905" s="222"/>
      <c r="E905" s="222"/>
      <c r="F905" s="222"/>
      <c r="G905" s="222"/>
      <c r="H905" s="222"/>
      <c r="I905" s="222"/>
      <c r="J905" s="222"/>
      <c r="K905" s="221"/>
      <c r="L905" s="222"/>
      <c r="M905" s="222"/>
      <c r="N905" s="222"/>
      <c r="O905" s="222"/>
      <c r="P905" s="222"/>
      <c r="Q905" s="222"/>
      <c r="R905" s="222"/>
      <c r="S905" s="222"/>
      <c r="T905" s="222"/>
      <c r="U905" s="222"/>
      <c r="V905" s="222"/>
      <c r="W905" s="222"/>
      <c r="X905" s="222"/>
      <c r="Y905" s="222"/>
      <c r="Z905" s="222"/>
      <c r="AA905" s="222"/>
    </row>
    <row r="906" spans="1:27" ht="12.75" customHeight="1" x14ac:dyDescent="0.2">
      <c r="A906" s="221"/>
      <c r="B906" s="222"/>
      <c r="C906" s="222"/>
      <c r="D906" s="222"/>
      <c r="E906" s="222"/>
      <c r="F906" s="222"/>
      <c r="G906" s="222"/>
      <c r="H906" s="222"/>
      <c r="I906" s="222"/>
      <c r="J906" s="222"/>
      <c r="K906" s="221"/>
      <c r="L906" s="222"/>
      <c r="M906" s="222"/>
      <c r="N906" s="222"/>
      <c r="O906" s="222"/>
      <c r="P906" s="222"/>
      <c r="Q906" s="222"/>
      <c r="R906" s="222"/>
      <c r="S906" s="222"/>
      <c r="T906" s="222"/>
      <c r="U906" s="222"/>
      <c r="V906" s="222"/>
      <c r="W906" s="222"/>
      <c r="X906" s="222"/>
      <c r="Y906" s="222"/>
      <c r="Z906" s="222"/>
      <c r="AA906" s="222"/>
    </row>
    <row r="907" spans="1:27" ht="12.75" customHeight="1" x14ac:dyDescent="0.2">
      <c r="A907" s="221"/>
      <c r="B907" s="222"/>
      <c r="C907" s="222"/>
      <c r="D907" s="222"/>
      <c r="E907" s="222"/>
      <c r="F907" s="222"/>
      <c r="G907" s="222"/>
      <c r="H907" s="222"/>
      <c r="I907" s="222"/>
      <c r="J907" s="222"/>
      <c r="K907" s="221"/>
      <c r="L907" s="222"/>
      <c r="M907" s="222"/>
      <c r="N907" s="222"/>
      <c r="O907" s="222"/>
      <c r="P907" s="222"/>
      <c r="Q907" s="222"/>
      <c r="R907" s="222"/>
      <c r="S907" s="222"/>
      <c r="T907" s="222"/>
      <c r="U907" s="222"/>
      <c r="V907" s="222"/>
      <c r="W907" s="222"/>
      <c r="X907" s="222"/>
      <c r="Y907" s="222"/>
      <c r="Z907" s="222"/>
      <c r="AA907" s="222"/>
    </row>
    <row r="908" spans="1:27" ht="12.75" customHeight="1" x14ac:dyDescent="0.2">
      <c r="A908" s="221"/>
      <c r="B908" s="222"/>
      <c r="C908" s="222"/>
      <c r="D908" s="222"/>
      <c r="E908" s="222"/>
      <c r="F908" s="222"/>
      <c r="G908" s="222"/>
      <c r="H908" s="222"/>
      <c r="I908" s="222"/>
      <c r="J908" s="222"/>
      <c r="K908" s="221"/>
      <c r="L908" s="222"/>
      <c r="M908" s="222"/>
      <c r="N908" s="222"/>
      <c r="O908" s="222"/>
      <c r="P908" s="222"/>
      <c r="Q908" s="222"/>
      <c r="R908" s="222"/>
      <c r="S908" s="222"/>
      <c r="T908" s="222"/>
      <c r="U908" s="222"/>
      <c r="V908" s="222"/>
      <c r="W908" s="222"/>
      <c r="X908" s="222"/>
      <c r="Y908" s="222"/>
      <c r="Z908" s="222"/>
      <c r="AA908" s="222"/>
    </row>
    <row r="909" spans="1:27" ht="12.75" customHeight="1" x14ac:dyDescent="0.2">
      <c r="A909" s="221"/>
      <c r="B909" s="222"/>
      <c r="C909" s="222"/>
      <c r="D909" s="222"/>
      <c r="E909" s="222"/>
      <c r="F909" s="222"/>
      <c r="G909" s="222"/>
      <c r="H909" s="222"/>
      <c r="I909" s="222"/>
      <c r="J909" s="222"/>
      <c r="K909" s="221"/>
      <c r="L909" s="222"/>
      <c r="M909" s="222"/>
      <c r="N909" s="222"/>
      <c r="O909" s="222"/>
      <c r="P909" s="222"/>
      <c r="Q909" s="222"/>
      <c r="R909" s="222"/>
      <c r="S909" s="222"/>
      <c r="T909" s="222"/>
      <c r="U909" s="222"/>
      <c r="V909" s="222"/>
      <c r="W909" s="222"/>
      <c r="X909" s="222"/>
      <c r="Y909" s="222"/>
      <c r="Z909" s="222"/>
      <c r="AA909" s="222"/>
    </row>
    <row r="910" spans="1:27" ht="12.75" customHeight="1" x14ac:dyDescent="0.2">
      <c r="A910" s="221"/>
      <c r="B910" s="222"/>
      <c r="C910" s="222"/>
      <c r="D910" s="222"/>
      <c r="E910" s="222"/>
      <c r="F910" s="222"/>
      <c r="G910" s="222"/>
      <c r="H910" s="222"/>
      <c r="I910" s="222"/>
      <c r="J910" s="222"/>
      <c r="K910" s="221"/>
      <c r="L910" s="222"/>
      <c r="M910" s="222"/>
      <c r="N910" s="222"/>
      <c r="O910" s="222"/>
      <c r="P910" s="222"/>
      <c r="Q910" s="222"/>
      <c r="R910" s="222"/>
      <c r="S910" s="222"/>
      <c r="T910" s="222"/>
      <c r="U910" s="222"/>
      <c r="V910" s="222"/>
      <c r="W910" s="222"/>
      <c r="X910" s="222"/>
      <c r="Y910" s="222"/>
      <c r="Z910" s="222"/>
      <c r="AA910" s="222"/>
    </row>
    <row r="911" spans="1:27" ht="12.75" customHeight="1" x14ac:dyDescent="0.2">
      <c r="A911" s="221"/>
      <c r="B911" s="222"/>
      <c r="C911" s="222"/>
      <c r="D911" s="222"/>
      <c r="E911" s="222"/>
      <c r="F911" s="222"/>
      <c r="G911" s="222"/>
      <c r="H911" s="222"/>
      <c r="I911" s="222"/>
      <c r="J911" s="222"/>
      <c r="K911" s="221"/>
      <c r="L911" s="222"/>
      <c r="M911" s="222"/>
      <c r="N911" s="222"/>
      <c r="O911" s="222"/>
      <c r="P911" s="222"/>
      <c r="Q911" s="222"/>
      <c r="R911" s="222"/>
      <c r="S911" s="222"/>
      <c r="T911" s="222"/>
      <c r="U911" s="222"/>
      <c r="V911" s="222"/>
      <c r="W911" s="222"/>
      <c r="X911" s="222"/>
      <c r="Y911" s="222"/>
      <c r="Z911" s="222"/>
      <c r="AA911" s="222"/>
    </row>
    <row r="912" spans="1:27" ht="12.75" customHeight="1" x14ac:dyDescent="0.2">
      <c r="A912" s="221"/>
      <c r="B912" s="222"/>
      <c r="C912" s="222"/>
      <c r="D912" s="222"/>
      <c r="E912" s="222"/>
      <c r="F912" s="222"/>
      <c r="G912" s="222"/>
      <c r="H912" s="222"/>
      <c r="I912" s="222"/>
      <c r="J912" s="222"/>
      <c r="K912" s="221"/>
      <c r="L912" s="222"/>
      <c r="M912" s="222"/>
      <c r="N912" s="222"/>
      <c r="O912" s="222"/>
      <c r="P912" s="222"/>
      <c r="Q912" s="222"/>
      <c r="R912" s="222"/>
      <c r="S912" s="222"/>
      <c r="T912" s="222"/>
      <c r="U912" s="222"/>
      <c r="V912" s="222"/>
      <c r="W912" s="222"/>
      <c r="X912" s="222"/>
      <c r="Y912" s="222"/>
      <c r="Z912" s="222"/>
      <c r="AA912" s="222"/>
    </row>
    <row r="913" spans="1:27" ht="12.75" customHeight="1" x14ac:dyDescent="0.2">
      <c r="A913" s="221"/>
      <c r="B913" s="222"/>
      <c r="C913" s="222"/>
      <c r="D913" s="222"/>
      <c r="E913" s="222"/>
      <c r="F913" s="222"/>
      <c r="G913" s="222"/>
      <c r="H913" s="222"/>
      <c r="I913" s="222"/>
      <c r="J913" s="222"/>
      <c r="K913" s="221"/>
      <c r="L913" s="222"/>
      <c r="M913" s="222"/>
      <c r="N913" s="222"/>
      <c r="O913" s="222"/>
      <c r="P913" s="222"/>
      <c r="Q913" s="222"/>
      <c r="R913" s="222"/>
      <c r="S913" s="222"/>
      <c r="T913" s="222"/>
      <c r="U913" s="222"/>
      <c r="V913" s="222"/>
      <c r="W913" s="222"/>
      <c r="X913" s="222"/>
      <c r="Y913" s="222"/>
      <c r="Z913" s="222"/>
      <c r="AA913" s="222"/>
    </row>
    <row r="914" spans="1:27" ht="12.75" customHeight="1" x14ac:dyDescent="0.2">
      <c r="A914" s="221"/>
      <c r="B914" s="222"/>
      <c r="C914" s="222"/>
      <c r="D914" s="222"/>
      <c r="E914" s="222"/>
      <c r="F914" s="222"/>
      <c r="G914" s="222"/>
      <c r="H914" s="222"/>
      <c r="I914" s="222"/>
      <c r="J914" s="222"/>
      <c r="K914" s="221"/>
      <c r="L914" s="222"/>
      <c r="M914" s="222"/>
      <c r="N914" s="222"/>
      <c r="O914" s="222"/>
      <c r="P914" s="222"/>
      <c r="Q914" s="222"/>
      <c r="R914" s="222"/>
      <c r="S914" s="222"/>
      <c r="T914" s="222"/>
      <c r="U914" s="222"/>
      <c r="V914" s="222"/>
      <c r="W914" s="222"/>
      <c r="X914" s="222"/>
      <c r="Y914" s="222"/>
      <c r="Z914" s="222"/>
      <c r="AA914" s="222"/>
    </row>
    <row r="915" spans="1:27" ht="12.75" customHeight="1" x14ac:dyDescent="0.2">
      <c r="A915" s="221"/>
      <c r="B915" s="222"/>
      <c r="C915" s="222"/>
      <c r="D915" s="222"/>
      <c r="E915" s="222"/>
      <c r="F915" s="222"/>
      <c r="G915" s="222"/>
      <c r="H915" s="222"/>
      <c r="I915" s="222"/>
      <c r="J915" s="222"/>
      <c r="K915" s="221"/>
      <c r="L915" s="222"/>
      <c r="M915" s="222"/>
      <c r="N915" s="222"/>
      <c r="O915" s="222"/>
      <c r="P915" s="222"/>
      <c r="Q915" s="222"/>
      <c r="R915" s="222"/>
      <c r="S915" s="222"/>
      <c r="T915" s="222"/>
      <c r="U915" s="222"/>
      <c r="V915" s="222"/>
      <c r="W915" s="222"/>
      <c r="X915" s="222"/>
      <c r="Y915" s="222"/>
      <c r="Z915" s="222"/>
      <c r="AA915" s="222"/>
    </row>
    <row r="916" spans="1:27" ht="12.75" customHeight="1" x14ac:dyDescent="0.2">
      <c r="A916" s="221"/>
      <c r="B916" s="222"/>
      <c r="C916" s="222"/>
      <c r="D916" s="222"/>
      <c r="E916" s="222"/>
      <c r="F916" s="222"/>
      <c r="G916" s="222"/>
      <c r="H916" s="222"/>
      <c r="I916" s="222"/>
      <c r="J916" s="222"/>
      <c r="K916" s="221"/>
      <c r="L916" s="222"/>
      <c r="M916" s="222"/>
      <c r="N916" s="222"/>
      <c r="O916" s="222"/>
      <c r="P916" s="222"/>
      <c r="Q916" s="222"/>
      <c r="R916" s="222"/>
      <c r="S916" s="222"/>
      <c r="T916" s="222"/>
      <c r="U916" s="222"/>
      <c r="V916" s="222"/>
      <c r="W916" s="222"/>
      <c r="X916" s="222"/>
      <c r="Y916" s="222"/>
      <c r="Z916" s="222"/>
      <c r="AA916" s="222"/>
    </row>
    <row r="917" spans="1:27" ht="12.75" customHeight="1" x14ac:dyDescent="0.2">
      <c r="A917" s="221"/>
      <c r="B917" s="222"/>
      <c r="C917" s="222"/>
      <c r="D917" s="222"/>
      <c r="E917" s="222"/>
      <c r="F917" s="222"/>
      <c r="G917" s="222"/>
      <c r="H917" s="222"/>
      <c r="I917" s="222"/>
      <c r="J917" s="222"/>
      <c r="K917" s="221"/>
      <c r="L917" s="222"/>
      <c r="M917" s="222"/>
      <c r="N917" s="222"/>
      <c r="O917" s="222"/>
      <c r="P917" s="222"/>
      <c r="Q917" s="222"/>
      <c r="R917" s="222"/>
      <c r="S917" s="222"/>
      <c r="T917" s="222"/>
      <c r="U917" s="222"/>
      <c r="V917" s="222"/>
      <c r="W917" s="222"/>
      <c r="X917" s="222"/>
      <c r="Y917" s="222"/>
      <c r="Z917" s="222"/>
      <c r="AA917" s="222"/>
    </row>
    <row r="918" spans="1:27" ht="12.75" customHeight="1" x14ac:dyDescent="0.2">
      <c r="A918" s="221"/>
      <c r="B918" s="222"/>
      <c r="C918" s="222"/>
      <c r="D918" s="222"/>
      <c r="E918" s="222"/>
      <c r="F918" s="222"/>
      <c r="G918" s="222"/>
      <c r="H918" s="222"/>
      <c r="I918" s="222"/>
      <c r="J918" s="222"/>
      <c r="K918" s="221"/>
      <c r="L918" s="222"/>
      <c r="M918" s="222"/>
      <c r="N918" s="222"/>
      <c r="O918" s="222"/>
      <c r="P918" s="222"/>
      <c r="Q918" s="222"/>
      <c r="R918" s="222"/>
      <c r="S918" s="222"/>
      <c r="T918" s="222"/>
      <c r="U918" s="222"/>
      <c r="V918" s="222"/>
      <c r="W918" s="222"/>
      <c r="X918" s="222"/>
      <c r="Y918" s="222"/>
      <c r="Z918" s="222"/>
      <c r="AA918" s="222"/>
    </row>
    <row r="919" spans="1:27" ht="12.75" customHeight="1" x14ac:dyDescent="0.2">
      <c r="A919" s="221"/>
      <c r="B919" s="222"/>
      <c r="C919" s="222"/>
      <c r="D919" s="222"/>
      <c r="E919" s="222"/>
      <c r="F919" s="222"/>
      <c r="G919" s="222"/>
      <c r="H919" s="222"/>
      <c r="I919" s="222"/>
      <c r="J919" s="222"/>
      <c r="K919" s="221"/>
      <c r="L919" s="222"/>
      <c r="M919" s="222"/>
      <c r="N919" s="222"/>
      <c r="O919" s="222"/>
      <c r="P919" s="222"/>
      <c r="Q919" s="222"/>
      <c r="R919" s="222"/>
      <c r="S919" s="222"/>
      <c r="T919" s="222"/>
      <c r="U919" s="222"/>
      <c r="V919" s="222"/>
      <c r="W919" s="222"/>
      <c r="X919" s="222"/>
      <c r="Y919" s="222"/>
      <c r="Z919" s="222"/>
      <c r="AA919" s="222"/>
    </row>
    <row r="920" spans="1:27" ht="12.75" customHeight="1" x14ac:dyDescent="0.2">
      <c r="A920" s="221"/>
      <c r="B920" s="222"/>
      <c r="C920" s="222"/>
      <c r="D920" s="222"/>
      <c r="E920" s="222"/>
      <c r="F920" s="222"/>
      <c r="G920" s="222"/>
      <c r="H920" s="222"/>
      <c r="I920" s="222"/>
      <c r="J920" s="222"/>
      <c r="K920" s="221"/>
      <c r="L920" s="222"/>
      <c r="M920" s="222"/>
      <c r="N920" s="222"/>
      <c r="O920" s="222"/>
      <c r="P920" s="222"/>
      <c r="Q920" s="222"/>
      <c r="R920" s="222"/>
      <c r="S920" s="222"/>
      <c r="T920" s="222"/>
      <c r="U920" s="222"/>
      <c r="V920" s="222"/>
      <c r="W920" s="222"/>
      <c r="X920" s="222"/>
      <c r="Y920" s="222"/>
      <c r="Z920" s="222"/>
      <c r="AA920" s="222"/>
    </row>
    <row r="921" spans="1:27" ht="12.75" customHeight="1" x14ac:dyDescent="0.2">
      <c r="A921" s="221"/>
      <c r="B921" s="222"/>
      <c r="C921" s="222"/>
      <c r="D921" s="222"/>
      <c r="E921" s="222"/>
      <c r="F921" s="222"/>
      <c r="G921" s="222"/>
      <c r="H921" s="222"/>
      <c r="I921" s="222"/>
      <c r="J921" s="222"/>
      <c r="K921" s="221"/>
      <c r="L921" s="222"/>
      <c r="M921" s="222"/>
      <c r="N921" s="222"/>
      <c r="O921" s="222"/>
      <c r="P921" s="222"/>
      <c r="Q921" s="222"/>
      <c r="R921" s="222"/>
      <c r="S921" s="222"/>
      <c r="T921" s="222"/>
      <c r="U921" s="222"/>
      <c r="V921" s="222"/>
      <c r="W921" s="222"/>
      <c r="X921" s="222"/>
      <c r="Y921" s="222"/>
      <c r="Z921" s="222"/>
      <c r="AA921" s="222"/>
    </row>
    <row r="922" spans="1:27" ht="12.75" customHeight="1" x14ac:dyDescent="0.2">
      <c r="A922" s="221"/>
      <c r="B922" s="222"/>
      <c r="C922" s="222"/>
      <c r="D922" s="222"/>
      <c r="E922" s="222"/>
      <c r="F922" s="222"/>
      <c r="G922" s="222"/>
      <c r="H922" s="222"/>
      <c r="I922" s="222"/>
      <c r="J922" s="222"/>
      <c r="K922" s="221"/>
      <c r="L922" s="222"/>
      <c r="M922" s="222"/>
      <c r="N922" s="222"/>
      <c r="O922" s="222"/>
      <c r="P922" s="222"/>
      <c r="Q922" s="222"/>
      <c r="R922" s="222"/>
      <c r="S922" s="222"/>
      <c r="T922" s="222"/>
      <c r="U922" s="222"/>
      <c r="V922" s="222"/>
      <c r="W922" s="222"/>
      <c r="X922" s="222"/>
      <c r="Y922" s="222"/>
      <c r="Z922" s="222"/>
      <c r="AA922" s="222"/>
    </row>
    <row r="923" spans="1:27" ht="12.75" customHeight="1" x14ac:dyDescent="0.2">
      <c r="A923" s="221"/>
      <c r="B923" s="222"/>
      <c r="C923" s="222"/>
      <c r="D923" s="222"/>
      <c r="E923" s="222"/>
      <c r="F923" s="222"/>
      <c r="G923" s="222"/>
      <c r="H923" s="222"/>
      <c r="I923" s="222"/>
      <c r="J923" s="222"/>
      <c r="K923" s="221"/>
      <c r="L923" s="222"/>
      <c r="M923" s="222"/>
      <c r="N923" s="222"/>
      <c r="O923" s="222"/>
      <c r="P923" s="222"/>
      <c r="Q923" s="222"/>
      <c r="R923" s="222"/>
      <c r="S923" s="222"/>
      <c r="T923" s="222"/>
      <c r="U923" s="222"/>
      <c r="V923" s="222"/>
      <c r="W923" s="222"/>
      <c r="X923" s="222"/>
      <c r="Y923" s="222"/>
      <c r="Z923" s="222"/>
      <c r="AA923" s="222"/>
    </row>
    <row r="924" spans="1:27" ht="12.75" customHeight="1" x14ac:dyDescent="0.2">
      <c r="A924" s="221"/>
      <c r="B924" s="222"/>
      <c r="C924" s="222"/>
      <c r="D924" s="222"/>
      <c r="E924" s="222"/>
      <c r="F924" s="222"/>
      <c r="G924" s="222"/>
      <c r="H924" s="222"/>
      <c r="I924" s="222"/>
      <c r="J924" s="222"/>
      <c r="K924" s="221"/>
      <c r="L924" s="222"/>
      <c r="M924" s="222"/>
      <c r="N924" s="222"/>
      <c r="O924" s="222"/>
      <c r="P924" s="222"/>
      <c r="Q924" s="222"/>
      <c r="R924" s="222"/>
      <c r="S924" s="222"/>
      <c r="T924" s="222"/>
      <c r="U924" s="222"/>
      <c r="V924" s="222"/>
      <c r="W924" s="222"/>
      <c r="X924" s="222"/>
      <c r="Y924" s="222"/>
      <c r="Z924" s="222"/>
      <c r="AA924" s="222"/>
    </row>
    <row r="925" spans="1:27" ht="12.75" customHeight="1" x14ac:dyDescent="0.2">
      <c r="A925" s="221"/>
      <c r="B925" s="222"/>
      <c r="C925" s="222"/>
      <c r="D925" s="222"/>
      <c r="E925" s="222"/>
      <c r="F925" s="222"/>
      <c r="G925" s="222"/>
      <c r="H925" s="222"/>
      <c r="I925" s="222"/>
      <c r="J925" s="222"/>
      <c r="K925" s="221"/>
      <c r="L925" s="222"/>
      <c r="M925" s="222"/>
      <c r="N925" s="222"/>
      <c r="O925" s="222"/>
      <c r="P925" s="222"/>
      <c r="Q925" s="222"/>
      <c r="R925" s="222"/>
      <c r="S925" s="222"/>
      <c r="T925" s="222"/>
      <c r="U925" s="222"/>
      <c r="V925" s="222"/>
      <c r="W925" s="222"/>
      <c r="X925" s="222"/>
      <c r="Y925" s="222"/>
      <c r="Z925" s="222"/>
      <c r="AA925" s="222"/>
    </row>
    <row r="926" spans="1:27" ht="12.75" customHeight="1" x14ac:dyDescent="0.2">
      <c r="A926" s="221"/>
      <c r="B926" s="222"/>
      <c r="C926" s="222"/>
      <c r="D926" s="222"/>
      <c r="E926" s="222"/>
      <c r="F926" s="222"/>
      <c r="G926" s="222"/>
      <c r="H926" s="222"/>
      <c r="I926" s="222"/>
      <c r="J926" s="222"/>
      <c r="K926" s="221"/>
      <c r="L926" s="222"/>
      <c r="M926" s="222"/>
      <c r="N926" s="222"/>
      <c r="O926" s="222"/>
      <c r="P926" s="222"/>
      <c r="Q926" s="222"/>
      <c r="R926" s="222"/>
      <c r="S926" s="222"/>
      <c r="T926" s="222"/>
      <c r="U926" s="222"/>
      <c r="V926" s="222"/>
      <c r="W926" s="222"/>
      <c r="X926" s="222"/>
      <c r="Y926" s="222"/>
      <c r="Z926" s="222"/>
      <c r="AA926" s="222"/>
    </row>
    <row r="927" spans="1:27" ht="12.75" customHeight="1" x14ac:dyDescent="0.2">
      <c r="A927" s="221"/>
      <c r="B927" s="222"/>
      <c r="C927" s="222"/>
      <c r="D927" s="222"/>
      <c r="E927" s="222"/>
      <c r="F927" s="222"/>
      <c r="G927" s="222"/>
      <c r="H927" s="222"/>
      <c r="I927" s="222"/>
      <c r="J927" s="222"/>
      <c r="K927" s="221"/>
      <c r="L927" s="222"/>
      <c r="M927" s="222"/>
      <c r="N927" s="222"/>
      <c r="O927" s="222"/>
      <c r="P927" s="222"/>
      <c r="Q927" s="222"/>
      <c r="R927" s="222"/>
      <c r="S927" s="222"/>
      <c r="T927" s="222"/>
      <c r="U927" s="222"/>
      <c r="V927" s="222"/>
      <c r="W927" s="222"/>
      <c r="X927" s="222"/>
      <c r="Y927" s="222"/>
      <c r="Z927" s="222"/>
      <c r="AA927" s="222"/>
    </row>
    <row r="928" spans="1:27" ht="12.75" customHeight="1" x14ac:dyDescent="0.2">
      <c r="A928" s="221"/>
      <c r="B928" s="222"/>
      <c r="C928" s="222"/>
      <c r="D928" s="222"/>
      <c r="E928" s="222"/>
      <c r="F928" s="222"/>
      <c r="G928" s="222"/>
      <c r="H928" s="222"/>
      <c r="I928" s="222"/>
      <c r="J928" s="222"/>
      <c r="K928" s="221"/>
      <c r="L928" s="222"/>
      <c r="M928" s="222"/>
      <c r="N928" s="222"/>
      <c r="O928" s="222"/>
      <c r="P928" s="222"/>
      <c r="Q928" s="222"/>
      <c r="R928" s="222"/>
      <c r="S928" s="222"/>
      <c r="T928" s="222"/>
      <c r="U928" s="222"/>
      <c r="V928" s="222"/>
      <c r="W928" s="222"/>
      <c r="X928" s="222"/>
      <c r="Y928" s="222"/>
      <c r="Z928" s="222"/>
      <c r="AA928" s="222"/>
    </row>
    <row r="929" spans="1:27" ht="12.75" customHeight="1" x14ac:dyDescent="0.2">
      <c r="A929" s="221"/>
      <c r="B929" s="222"/>
      <c r="C929" s="222"/>
      <c r="D929" s="222"/>
      <c r="E929" s="222"/>
      <c r="F929" s="222"/>
      <c r="G929" s="222"/>
      <c r="H929" s="222"/>
      <c r="I929" s="222"/>
      <c r="J929" s="222"/>
      <c r="K929" s="221"/>
      <c r="L929" s="222"/>
      <c r="M929" s="222"/>
      <c r="N929" s="222"/>
      <c r="O929" s="222"/>
      <c r="P929" s="222"/>
      <c r="Q929" s="222"/>
      <c r="R929" s="222"/>
      <c r="S929" s="222"/>
      <c r="T929" s="222"/>
      <c r="U929" s="222"/>
      <c r="V929" s="222"/>
      <c r="W929" s="222"/>
      <c r="X929" s="222"/>
      <c r="Y929" s="222"/>
      <c r="Z929" s="222"/>
      <c r="AA929" s="222"/>
    </row>
    <row r="930" spans="1:27" ht="12.75" customHeight="1" x14ac:dyDescent="0.2">
      <c r="A930" s="221"/>
      <c r="B930" s="222"/>
      <c r="C930" s="222"/>
      <c r="D930" s="222"/>
      <c r="E930" s="222"/>
      <c r="F930" s="222"/>
      <c r="G930" s="222"/>
      <c r="H930" s="222"/>
      <c r="I930" s="222"/>
      <c r="J930" s="222"/>
      <c r="K930" s="221"/>
      <c r="L930" s="222"/>
      <c r="M930" s="222"/>
      <c r="N930" s="222"/>
      <c r="O930" s="222"/>
      <c r="P930" s="222"/>
      <c r="Q930" s="222"/>
      <c r="R930" s="222"/>
      <c r="S930" s="222"/>
      <c r="T930" s="222"/>
      <c r="U930" s="222"/>
      <c r="V930" s="222"/>
      <c r="W930" s="222"/>
      <c r="X930" s="222"/>
      <c r="Y930" s="222"/>
      <c r="Z930" s="222"/>
      <c r="AA930" s="222"/>
    </row>
    <row r="931" spans="1:27" ht="12.75" customHeight="1" x14ac:dyDescent="0.2">
      <c r="A931" s="221"/>
      <c r="B931" s="222"/>
      <c r="C931" s="222"/>
      <c r="D931" s="222"/>
      <c r="E931" s="222"/>
      <c r="F931" s="222"/>
      <c r="G931" s="222"/>
      <c r="H931" s="222"/>
      <c r="I931" s="222"/>
      <c r="J931" s="222"/>
      <c r="K931" s="221"/>
      <c r="L931" s="222"/>
      <c r="M931" s="222"/>
      <c r="N931" s="222"/>
      <c r="O931" s="222"/>
      <c r="P931" s="222"/>
      <c r="Q931" s="222"/>
      <c r="R931" s="222"/>
      <c r="S931" s="222"/>
      <c r="T931" s="222"/>
      <c r="U931" s="222"/>
      <c r="V931" s="222"/>
      <c r="W931" s="222"/>
      <c r="X931" s="222"/>
      <c r="Y931" s="222"/>
      <c r="Z931" s="222"/>
      <c r="AA931" s="222"/>
    </row>
    <row r="932" spans="1:27" ht="12.75" customHeight="1" x14ac:dyDescent="0.2">
      <c r="A932" s="221"/>
      <c r="B932" s="222"/>
      <c r="C932" s="222"/>
      <c r="D932" s="222"/>
      <c r="E932" s="222"/>
      <c r="F932" s="222"/>
      <c r="G932" s="222"/>
      <c r="H932" s="222"/>
      <c r="I932" s="222"/>
      <c r="J932" s="222"/>
      <c r="K932" s="221"/>
      <c r="L932" s="222"/>
      <c r="M932" s="222"/>
      <c r="N932" s="222"/>
      <c r="O932" s="222"/>
      <c r="P932" s="222"/>
      <c r="Q932" s="222"/>
      <c r="R932" s="222"/>
      <c r="S932" s="222"/>
      <c r="T932" s="222"/>
      <c r="U932" s="222"/>
      <c r="V932" s="222"/>
      <c r="W932" s="222"/>
      <c r="X932" s="222"/>
      <c r="Y932" s="222"/>
      <c r="Z932" s="222"/>
      <c r="AA932" s="222"/>
    </row>
    <row r="933" spans="1:27" ht="12.75" customHeight="1" x14ac:dyDescent="0.2">
      <c r="A933" s="221"/>
      <c r="B933" s="222"/>
      <c r="C933" s="222"/>
      <c r="D933" s="222"/>
      <c r="E933" s="222"/>
      <c r="F933" s="222"/>
      <c r="G933" s="222"/>
      <c r="H933" s="222"/>
      <c r="I933" s="222"/>
      <c r="J933" s="222"/>
      <c r="K933" s="221"/>
      <c r="L933" s="222"/>
      <c r="M933" s="222"/>
      <c r="N933" s="222"/>
      <c r="O933" s="222"/>
      <c r="P933" s="222"/>
      <c r="Q933" s="222"/>
      <c r="R933" s="222"/>
      <c r="S933" s="222"/>
      <c r="T933" s="222"/>
      <c r="U933" s="222"/>
      <c r="V933" s="222"/>
      <c r="W933" s="222"/>
      <c r="X933" s="222"/>
      <c r="Y933" s="222"/>
      <c r="Z933" s="222"/>
      <c r="AA933" s="222"/>
    </row>
    <row r="934" spans="1:27" ht="12.75" customHeight="1" x14ac:dyDescent="0.2">
      <c r="A934" s="221"/>
      <c r="B934" s="222"/>
      <c r="C934" s="222"/>
      <c r="D934" s="222"/>
      <c r="E934" s="222"/>
      <c r="F934" s="222"/>
      <c r="G934" s="222"/>
      <c r="H934" s="222"/>
      <c r="I934" s="222"/>
      <c r="J934" s="222"/>
      <c r="K934" s="221"/>
      <c r="L934" s="222"/>
      <c r="M934" s="222"/>
      <c r="N934" s="222"/>
      <c r="O934" s="222"/>
      <c r="P934" s="222"/>
      <c r="Q934" s="222"/>
      <c r="R934" s="222"/>
      <c r="S934" s="222"/>
      <c r="T934" s="222"/>
      <c r="U934" s="222"/>
      <c r="V934" s="222"/>
      <c r="W934" s="222"/>
      <c r="X934" s="222"/>
      <c r="Y934" s="222"/>
      <c r="Z934" s="222"/>
      <c r="AA934" s="222"/>
    </row>
    <row r="935" spans="1:27" ht="12.75" customHeight="1" x14ac:dyDescent="0.2">
      <c r="A935" s="221"/>
      <c r="B935" s="222"/>
      <c r="C935" s="222"/>
      <c r="D935" s="222"/>
      <c r="E935" s="222"/>
      <c r="F935" s="222"/>
      <c r="G935" s="222"/>
      <c r="H935" s="222"/>
      <c r="I935" s="222"/>
      <c r="J935" s="222"/>
      <c r="K935" s="221"/>
      <c r="L935" s="222"/>
      <c r="M935" s="222"/>
      <c r="N935" s="222"/>
      <c r="O935" s="222"/>
      <c r="P935" s="222"/>
      <c r="Q935" s="222"/>
      <c r="R935" s="222"/>
      <c r="S935" s="222"/>
      <c r="T935" s="222"/>
      <c r="U935" s="222"/>
      <c r="V935" s="222"/>
      <c r="W935" s="222"/>
      <c r="X935" s="222"/>
      <c r="Y935" s="222"/>
      <c r="Z935" s="222"/>
      <c r="AA935" s="222"/>
    </row>
    <row r="936" spans="1:27" ht="12.75" customHeight="1" x14ac:dyDescent="0.2">
      <c r="A936" s="221"/>
      <c r="B936" s="222"/>
      <c r="C936" s="222"/>
      <c r="D936" s="222"/>
      <c r="E936" s="222"/>
      <c r="F936" s="222"/>
      <c r="G936" s="222"/>
      <c r="H936" s="222"/>
      <c r="I936" s="222"/>
      <c r="J936" s="222"/>
      <c r="K936" s="221"/>
      <c r="L936" s="222"/>
      <c r="M936" s="222"/>
      <c r="N936" s="222"/>
      <c r="O936" s="222"/>
      <c r="P936" s="222"/>
      <c r="Q936" s="222"/>
      <c r="R936" s="222"/>
      <c r="S936" s="222"/>
      <c r="T936" s="222"/>
      <c r="U936" s="222"/>
      <c r="V936" s="222"/>
      <c r="W936" s="222"/>
      <c r="X936" s="222"/>
      <c r="Y936" s="222"/>
      <c r="Z936" s="222"/>
      <c r="AA936" s="222"/>
    </row>
    <row r="937" spans="1:27" ht="12.75" customHeight="1" x14ac:dyDescent="0.2">
      <c r="A937" s="221"/>
      <c r="B937" s="222"/>
      <c r="C937" s="222"/>
      <c r="D937" s="222"/>
      <c r="E937" s="222"/>
      <c r="F937" s="222"/>
      <c r="G937" s="222"/>
      <c r="H937" s="222"/>
      <c r="I937" s="222"/>
      <c r="J937" s="222"/>
      <c r="K937" s="221"/>
      <c r="L937" s="222"/>
      <c r="M937" s="222"/>
      <c r="N937" s="222"/>
      <c r="O937" s="222"/>
      <c r="P937" s="222"/>
      <c r="Q937" s="222"/>
      <c r="R937" s="222"/>
      <c r="S937" s="222"/>
      <c r="T937" s="222"/>
      <c r="U937" s="222"/>
      <c r="V937" s="222"/>
      <c r="W937" s="222"/>
      <c r="X937" s="222"/>
      <c r="Y937" s="222"/>
      <c r="Z937" s="222"/>
      <c r="AA937" s="222"/>
    </row>
    <row r="938" spans="1:27" ht="12.75" customHeight="1" x14ac:dyDescent="0.2">
      <c r="A938" s="221"/>
      <c r="B938" s="222"/>
      <c r="C938" s="222"/>
      <c r="D938" s="222"/>
      <c r="E938" s="222"/>
      <c r="F938" s="222"/>
      <c r="G938" s="222"/>
      <c r="H938" s="222"/>
      <c r="I938" s="222"/>
      <c r="J938" s="222"/>
      <c r="K938" s="221"/>
      <c r="L938" s="222"/>
      <c r="M938" s="222"/>
      <c r="N938" s="222"/>
      <c r="O938" s="222"/>
      <c r="P938" s="222"/>
      <c r="Q938" s="222"/>
      <c r="R938" s="222"/>
      <c r="S938" s="222"/>
      <c r="T938" s="222"/>
      <c r="U938" s="222"/>
      <c r="V938" s="222"/>
      <c r="W938" s="222"/>
      <c r="X938" s="222"/>
      <c r="Y938" s="222"/>
      <c r="Z938" s="222"/>
      <c r="AA938" s="222"/>
    </row>
    <row r="939" spans="1:27" ht="12.75" customHeight="1" x14ac:dyDescent="0.2">
      <c r="A939" s="221"/>
      <c r="B939" s="222"/>
      <c r="C939" s="222"/>
      <c r="D939" s="222"/>
      <c r="E939" s="222"/>
      <c r="F939" s="222"/>
      <c r="G939" s="222"/>
      <c r="H939" s="222"/>
      <c r="I939" s="222"/>
      <c r="J939" s="222"/>
      <c r="K939" s="221"/>
      <c r="L939" s="222"/>
      <c r="M939" s="222"/>
      <c r="N939" s="222"/>
      <c r="O939" s="222"/>
      <c r="P939" s="222"/>
      <c r="Q939" s="222"/>
      <c r="R939" s="222"/>
      <c r="S939" s="222"/>
      <c r="T939" s="222"/>
      <c r="U939" s="222"/>
      <c r="V939" s="222"/>
      <c r="W939" s="222"/>
      <c r="X939" s="222"/>
      <c r="Y939" s="222"/>
      <c r="Z939" s="222"/>
      <c r="AA939" s="222"/>
    </row>
    <row r="940" spans="1:27" ht="12.75" customHeight="1" x14ac:dyDescent="0.2">
      <c r="A940" s="221"/>
      <c r="B940" s="222"/>
      <c r="C940" s="222"/>
      <c r="D940" s="222"/>
      <c r="E940" s="222"/>
      <c r="F940" s="222"/>
      <c r="G940" s="222"/>
      <c r="H940" s="222"/>
      <c r="I940" s="222"/>
      <c r="J940" s="222"/>
      <c r="K940" s="221"/>
      <c r="L940" s="222"/>
      <c r="M940" s="222"/>
      <c r="N940" s="222"/>
      <c r="O940" s="222"/>
      <c r="P940" s="222"/>
      <c r="Q940" s="222"/>
      <c r="R940" s="222"/>
      <c r="S940" s="222"/>
      <c r="T940" s="222"/>
      <c r="U940" s="222"/>
      <c r="V940" s="222"/>
      <c r="W940" s="222"/>
      <c r="X940" s="222"/>
      <c r="Y940" s="222"/>
      <c r="Z940" s="222"/>
      <c r="AA940" s="222"/>
    </row>
    <row r="941" spans="1:27" ht="12.75" customHeight="1" x14ac:dyDescent="0.2">
      <c r="A941" s="221"/>
      <c r="B941" s="222"/>
      <c r="C941" s="222"/>
      <c r="D941" s="222"/>
      <c r="E941" s="222"/>
      <c r="F941" s="222"/>
      <c r="G941" s="222"/>
      <c r="H941" s="222"/>
      <c r="I941" s="222"/>
      <c r="J941" s="222"/>
      <c r="K941" s="221"/>
      <c r="L941" s="222"/>
      <c r="M941" s="222"/>
      <c r="N941" s="222"/>
      <c r="O941" s="222"/>
      <c r="P941" s="222"/>
      <c r="Q941" s="222"/>
      <c r="R941" s="222"/>
      <c r="S941" s="222"/>
      <c r="T941" s="222"/>
      <c r="U941" s="222"/>
      <c r="V941" s="222"/>
      <c r="W941" s="222"/>
      <c r="X941" s="222"/>
      <c r="Y941" s="222"/>
      <c r="Z941" s="222"/>
      <c r="AA941" s="222"/>
    </row>
    <row r="942" spans="1:27" ht="12.75" customHeight="1" x14ac:dyDescent="0.2">
      <c r="A942" s="221"/>
      <c r="B942" s="222"/>
      <c r="C942" s="222"/>
      <c r="D942" s="222"/>
      <c r="E942" s="222"/>
      <c r="F942" s="222"/>
      <c r="G942" s="222"/>
      <c r="H942" s="222"/>
      <c r="I942" s="222"/>
      <c r="J942" s="222"/>
      <c r="K942" s="221"/>
      <c r="L942" s="222"/>
      <c r="M942" s="222"/>
      <c r="N942" s="222"/>
      <c r="O942" s="222"/>
      <c r="P942" s="222"/>
      <c r="Q942" s="222"/>
      <c r="R942" s="222"/>
      <c r="S942" s="222"/>
      <c r="T942" s="222"/>
      <c r="U942" s="222"/>
      <c r="V942" s="222"/>
      <c r="W942" s="222"/>
      <c r="X942" s="222"/>
      <c r="Y942" s="222"/>
      <c r="Z942" s="222"/>
      <c r="AA942" s="222"/>
    </row>
    <row r="943" spans="1:27" ht="12.75" customHeight="1" x14ac:dyDescent="0.2">
      <c r="A943" s="221"/>
      <c r="B943" s="222"/>
      <c r="C943" s="222"/>
      <c r="D943" s="222"/>
      <c r="E943" s="222"/>
      <c r="F943" s="222"/>
      <c r="G943" s="222"/>
      <c r="H943" s="222"/>
      <c r="I943" s="222"/>
      <c r="J943" s="222"/>
      <c r="K943" s="221"/>
      <c r="L943" s="222"/>
      <c r="M943" s="222"/>
      <c r="N943" s="222"/>
      <c r="O943" s="222"/>
      <c r="P943" s="222"/>
      <c r="Q943" s="222"/>
      <c r="R943" s="222"/>
      <c r="S943" s="222"/>
      <c r="T943" s="222"/>
      <c r="U943" s="222"/>
      <c r="V943" s="222"/>
      <c r="W943" s="222"/>
      <c r="X943" s="222"/>
      <c r="Y943" s="222"/>
      <c r="Z943" s="222"/>
      <c r="AA943" s="222"/>
    </row>
    <row r="944" spans="1:27" ht="12.75" customHeight="1" x14ac:dyDescent="0.2">
      <c r="A944" s="221"/>
      <c r="B944" s="222"/>
      <c r="C944" s="222"/>
      <c r="D944" s="222"/>
      <c r="E944" s="222"/>
      <c r="F944" s="222"/>
      <c r="G944" s="222"/>
      <c r="H944" s="222"/>
      <c r="I944" s="222"/>
      <c r="J944" s="222"/>
      <c r="K944" s="221"/>
      <c r="L944" s="222"/>
      <c r="M944" s="222"/>
      <c r="N944" s="222"/>
      <c r="O944" s="222"/>
      <c r="P944" s="222"/>
      <c r="Q944" s="222"/>
      <c r="R944" s="222"/>
      <c r="S944" s="222"/>
      <c r="T944" s="222"/>
      <c r="U944" s="222"/>
      <c r="V944" s="222"/>
      <c r="W944" s="222"/>
      <c r="X944" s="222"/>
      <c r="Y944" s="222"/>
      <c r="Z944" s="222"/>
      <c r="AA944" s="222"/>
    </row>
    <row r="945" spans="1:27" ht="12.75" customHeight="1" x14ac:dyDescent="0.2">
      <c r="A945" s="221"/>
      <c r="B945" s="222"/>
      <c r="C945" s="222"/>
      <c r="D945" s="222"/>
      <c r="E945" s="222"/>
      <c r="F945" s="222"/>
      <c r="G945" s="222"/>
      <c r="H945" s="222"/>
      <c r="I945" s="222"/>
      <c r="J945" s="222"/>
      <c r="K945" s="221"/>
      <c r="L945" s="222"/>
      <c r="M945" s="222"/>
      <c r="N945" s="222"/>
      <c r="O945" s="222"/>
      <c r="P945" s="222"/>
      <c r="Q945" s="222"/>
      <c r="R945" s="222"/>
      <c r="S945" s="222"/>
      <c r="T945" s="222"/>
      <c r="U945" s="222"/>
      <c r="V945" s="222"/>
      <c r="W945" s="222"/>
      <c r="X945" s="222"/>
      <c r="Y945" s="222"/>
      <c r="Z945" s="222"/>
      <c r="AA945" s="222"/>
    </row>
    <row r="946" spans="1:27" ht="12.75" customHeight="1" x14ac:dyDescent="0.2">
      <c r="A946" s="221"/>
      <c r="B946" s="222"/>
      <c r="C946" s="222"/>
      <c r="D946" s="222"/>
      <c r="E946" s="222"/>
      <c r="F946" s="222"/>
      <c r="G946" s="222"/>
      <c r="H946" s="222"/>
      <c r="I946" s="222"/>
      <c r="J946" s="222"/>
      <c r="K946" s="221"/>
      <c r="L946" s="222"/>
      <c r="M946" s="222"/>
      <c r="N946" s="222"/>
      <c r="O946" s="222"/>
      <c r="P946" s="222"/>
      <c r="Q946" s="222"/>
      <c r="R946" s="222"/>
      <c r="S946" s="222"/>
      <c r="T946" s="222"/>
      <c r="U946" s="222"/>
      <c r="V946" s="222"/>
      <c r="W946" s="222"/>
      <c r="X946" s="222"/>
      <c r="Y946" s="222"/>
      <c r="Z946" s="222"/>
      <c r="AA946" s="222"/>
    </row>
    <row r="947" spans="1:27" ht="12.75" customHeight="1" x14ac:dyDescent="0.2">
      <c r="A947" s="221"/>
      <c r="B947" s="222"/>
      <c r="C947" s="222"/>
      <c r="D947" s="222"/>
      <c r="E947" s="222"/>
      <c r="F947" s="222"/>
      <c r="G947" s="222"/>
      <c r="H947" s="222"/>
      <c r="I947" s="222"/>
      <c r="J947" s="222"/>
      <c r="K947" s="221"/>
      <c r="L947" s="222"/>
      <c r="M947" s="222"/>
      <c r="N947" s="222"/>
      <c r="O947" s="222"/>
      <c r="P947" s="222"/>
      <c r="Q947" s="222"/>
      <c r="R947" s="222"/>
      <c r="S947" s="222"/>
      <c r="T947" s="222"/>
      <c r="U947" s="222"/>
      <c r="V947" s="222"/>
      <c r="W947" s="222"/>
      <c r="X947" s="222"/>
      <c r="Y947" s="222"/>
      <c r="Z947" s="222"/>
      <c r="AA947" s="222"/>
    </row>
    <row r="948" spans="1:27" ht="12.75" customHeight="1" x14ac:dyDescent="0.2">
      <c r="A948" s="221"/>
      <c r="B948" s="222"/>
      <c r="C948" s="222"/>
      <c r="D948" s="222"/>
      <c r="E948" s="222"/>
      <c r="F948" s="222"/>
      <c r="G948" s="222"/>
      <c r="H948" s="222"/>
      <c r="I948" s="222"/>
      <c r="J948" s="222"/>
      <c r="K948" s="221"/>
      <c r="L948" s="222"/>
      <c r="M948" s="222"/>
      <c r="N948" s="222"/>
      <c r="O948" s="222"/>
      <c r="P948" s="222"/>
      <c r="Q948" s="222"/>
      <c r="R948" s="222"/>
      <c r="S948" s="222"/>
      <c r="T948" s="222"/>
      <c r="U948" s="222"/>
      <c r="V948" s="222"/>
      <c r="W948" s="222"/>
      <c r="X948" s="222"/>
      <c r="Y948" s="222"/>
      <c r="Z948" s="222"/>
      <c r="AA948" s="222"/>
    </row>
    <row r="949" spans="1:27" ht="12.75" customHeight="1" x14ac:dyDescent="0.2">
      <c r="A949" s="221"/>
      <c r="B949" s="222"/>
      <c r="C949" s="222"/>
      <c r="D949" s="222"/>
      <c r="E949" s="222"/>
      <c r="F949" s="222"/>
      <c r="G949" s="222"/>
      <c r="H949" s="222"/>
      <c r="I949" s="222"/>
      <c r="J949" s="222"/>
      <c r="K949" s="221"/>
      <c r="L949" s="222"/>
      <c r="M949" s="222"/>
      <c r="N949" s="222"/>
      <c r="O949" s="222"/>
      <c r="P949" s="222"/>
      <c r="Q949" s="222"/>
      <c r="R949" s="222"/>
      <c r="S949" s="222"/>
      <c r="T949" s="222"/>
      <c r="U949" s="222"/>
      <c r="V949" s="222"/>
      <c r="W949" s="222"/>
      <c r="X949" s="222"/>
      <c r="Y949" s="222"/>
      <c r="Z949" s="222"/>
      <c r="AA949" s="222"/>
    </row>
    <row r="950" spans="1:27" ht="12.75" customHeight="1" x14ac:dyDescent="0.2">
      <c r="A950" s="221"/>
      <c r="B950" s="222"/>
      <c r="C950" s="222"/>
      <c r="D950" s="222"/>
      <c r="E950" s="222"/>
      <c r="F950" s="222"/>
      <c r="G950" s="222"/>
      <c r="H950" s="222"/>
      <c r="I950" s="222"/>
      <c r="J950" s="222"/>
      <c r="K950" s="221"/>
      <c r="L950" s="222"/>
      <c r="M950" s="222"/>
      <c r="N950" s="222"/>
      <c r="O950" s="222"/>
      <c r="P950" s="222"/>
      <c r="Q950" s="222"/>
      <c r="R950" s="222"/>
      <c r="S950" s="222"/>
      <c r="T950" s="222"/>
      <c r="U950" s="222"/>
      <c r="V950" s="222"/>
      <c r="W950" s="222"/>
      <c r="X950" s="222"/>
      <c r="Y950" s="222"/>
      <c r="Z950" s="222"/>
      <c r="AA950" s="222"/>
    </row>
    <row r="951" spans="1:27" ht="12.75" customHeight="1" x14ac:dyDescent="0.2">
      <c r="A951" s="221"/>
      <c r="B951" s="222"/>
      <c r="C951" s="222"/>
      <c r="D951" s="222"/>
      <c r="E951" s="222"/>
      <c r="F951" s="222"/>
      <c r="G951" s="222"/>
      <c r="H951" s="222"/>
      <c r="I951" s="222"/>
      <c r="J951" s="222"/>
      <c r="K951" s="221"/>
      <c r="L951" s="222"/>
      <c r="M951" s="222"/>
      <c r="N951" s="222"/>
      <c r="O951" s="222"/>
      <c r="P951" s="222"/>
      <c r="Q951" s="222"/>
      <c r="R951" s="222"/>
      <c r="S951" s="222"/>
      <c r="T951" s="222"/>
      <c r="U951" s="222"/>
      <c r="V951" s="222"/>
      <c r="W951" s="222"/>
      <c r="X951" s="222"/>
      <c r="Y951" s="222"/>
      <c r="Z951" s="222"/>
      <c r="AA951" s="222"/>
    </row>
    <row r="952" spans="1:27" ht="12.75" customHeight="1" x14ac:dyDescent="0.2">
      <c r="A952" s="221"/>
      <c r="B952" s="222"/>
      <c r="C952" s="222"/>
      <c r="D952" s="222"/>
      <c r="E952" s="222"/>
      <c r="F952" s="222"/>
      <c r="G952" s="222"/>
      <c r="H952" s="222"/>
      <c r="I952" s="222"/>
      <c r="J952" s="222"/>
      <c r="K952" s="221"/>
      <c r="L952" s="222"/>
      <c r="M952" s="222"/>
      <c r="N952" s="222"/>
      <c r="O952" s="222"/>
      <c r="P952" s="222"/>
      <c r="Q952" s="222"/>
      <c r="R952" s="222"/>
      <c r="S952" s="222"/>
      <c r="T952" s="222"/>
      <c r="U952" s="222"/>
      <c r="V952" s="222"/>
      <c r="W952" s="222"/>
      <c r="X952" s="222"/>
      <c r="Y952" s="222"/>
      <c r="Z952" s="222"/>
      <c r="AA952" s="222"/>
    </row>
    <row r="953" spans="1:27" ht="12.75" customHeight="1" x14ac:dyDescent="0.2">
      <c r="A953" s="221"/>
      <c r="B953" s="222"/>
      <c r="C953" s="222"/>
      <c r="D953" s="222"/>
      <c r="E953" s="222"/>
      <c r="F953" s="222"/>
      <c r="G953" s="222"/>
      <c r="H953" s="222"/>
      <c r="I953" s="222"/>
      <c r="J953" s="222"/>
      <c r="K953" s="221"/>
      <c r="L953" s="222"/>
      <c r="M953" s="222"/>
      <c r="N953" s="222"/>
      <c r="O953" s="222"/>
      <c r="P953" s="222"/>
      <c r="Q953" s="222"/>
      <c r="R953" s="222"/>
      <c r="S953" s="222"/>
      <c r="T953" s="222"/>
      <c r="U953" s="222"/>
      <c r="V953" s="222"/>
      <c r="W953" s="222"/>
      <c r="X953" s="222"/>
      <c r="Y953" s="222"/>
      <c r="Z953" s="222"/>
      <c r="AA953" s="222"/>
    </row>
    <row r="954" spans="1:27" ht="12.75" customHeight="1" x14ac:dyDescent="0.2">
      <c r="A954" s="221"/>
      <c r="B954" s="222"/>
      <c r="C954" s="222"/>
      <c r="D954" s="222"/>
      <c r="E954" s="222"/>
      <c r="F954" s="222"/>
      <c r="G954" s="222"/>
      <c r="H954" s="222"/>
      <c r="I954" s="222"/>
      <c r="J954" s="222"/>
      <c r="K954" s="221"/>
      <c r="L954" s="222"/>
      <c r="M954" s="222"/>
      <c r="N954" s="222"/>
      <c r="O954" s="222"/>
      <c r="P954" s="222"/>
      <c r="Q954" s="222"/>
      <c r="R954" s="222"/>
      <c r="S954" s="222"/>
      <c r="T954" s="222"/>
      <c r="U954" s="222"/>
      <c r="V954" s="222"/>
      <c r="W954" s="222"/>
      <c r="X954" s="222"/>
      <c r="Y954" s="222"/>
      <c r="Z954" s="222"/>
      <c r="AA954" s="222"/>
    </row>
    <row r="955" spans="1:27" ht="12.75" customHeight="1" x14ac:dyDescent="0.2">
      <c r="A955" s="221"/>
      <c r="B955" s="222"/>
      <c r="C955" s="222"/>
      <c r="D955" s="222"/>
      <c r="E955" s="222"/>
      <c r="F955" s="222"/>
      <c r="G955" s="222"/>
      <c r="H955" s="222"/>
      <c r="I955" s="222"/>
      <c r="J955" s="222"/>
      <c r="K955" s="221"/>
      <c r="L955" s="222"/>
      <c r="M955" s="222"/>
      <c r="N955" s="222"/>
      <c r="O955" s="222"/>
      <c r="P955" s="222"/>
      <c r="Q955" s="222"/>
      <c r="R955" s="222"/>
      <c r="S955" s="222"/>
      <c r="T955" s="222"/>
      <c r="U955" s="222"/>
      <c r="V955" s="222"/>
      <c r="W955" s="222"/>
      <c r="X955" s="222"/>
      <c r="Y955" s="222"/>
      <c r="Z955" s="222"/>
      <c r="AA955" s="222"/>
    </row>
    <row r="956" spans="1:27" ht="12.75" customHeight="1" x14ac:dyDescent="0.2">
      <c r="A956" s="221"/>
      <c r="B956" s="222"/>
      <c r="C956" s="222"/>
      <c r="D956" s="222"/>
      <c r="E956" s="222"/>
      <c r="F956" s="222"/>
      <c r="G956" s="222"/>
      <c r="H956" s="222"/>
      <c r="I956" s="222"/>
      <c r="J956" s="222"/>
      <c r="K956" s="221"/>
      <c r="L956" s="222"/>
      <c r="M956" s="222"/>
      <c r="N956" s="222"/>
      <c r="O956" s="222"/>
      <c r="P956" s="222"/>
      <c r="Q956" s="222"/>
      <c r="R956" s="222"/>
      <c r="S956" s="222"/>
      <c r="T956" s="222"/>
      <c r="U956" s="222"/>
      <c r="V956" s="222"/>
      <c r="W956" s="222"/>
      <c r="X956" s="222"/>
      <c r="Y956" s="222"/>
      <c r="Z956" s="222"/>
      <c r="AA956" s="222"/>
    </row>
    <row r="957" spans="1:27" ht="12.75" customHeight="1" x14ac:dyDescent="0.2">
      <c r="A957" s="221"/>
      <c r="B957" s="222"/>
      <c r="C957" s="222"/>
      <c r="D957" s="222"/>
      <c r="E957" s="222"/>
      <c r="F957" s="222"/>
      <c r="G957" s="222"/>
      <c r="H957" s="222"/>
      <c r="I957" s="222"/>
      <c r="J957" s="222"/>
      <c r="K957" s="221"/>
      <c r="L957" s="222"/>
      <c r="M957" s="222"/>
      <c r="N957" s="222"/>
      <c r="O957" s="222"/>
      <c r="P957" s="222"/>
      <c r="Q957" s="222"/>
      <c r="R957" s="222"/>
      <c r="S957" s="222"/>
      <c r="T957" s="222"/>
      <c r="U957" s="222"/>
      <c r="V957" s="222"/>
      <c r="W957" s="222"/>
      <c r="X957" s="222"/>
      <c r="Y957" s="222"/>
      <c r="Z957" s="222"/>
      <c r="AA957" s="222"/>
    </row>
    <row r="958" spans="1:27" ht="12.75" customHeight="1" x14ac:dyDescent="0.2">
      <c r="A958" s="221"/>
      <c r="B958" s="222"/>
      <c r="C958" s="222"/>
      <c r="D958" s="222"/>
      <c r="E958" s="222"/>
      <c r="F958" s="222"/>
      <c r="G958" s="222"/>
      <c r="H958" s="222"/>
      <c r="I958" s="222"/>
      <c r="J958" s="222"/>
      <c r="K958" s="221"/>
      <c r="L958" s="222"/>
      <c r="M958" s="222"/>
      <c r="N958" s="222"/>
      <c r="O958" s="222"/>
      <c r="P958" s="222"/>
      <c r="Q958" s="222"/>
      <c r="R958" s="222"/>
      <c r="S958" s="222"/>
      <c r="T958" s="222"/>
      <c r="U958" s="222"/>
      <c r="V958" s="222"/>
      <c r="W958" s="222"/>
      <c r="X958" s="222"/>
      <c r="Y958" s="222"/>
      <c r="Z958" s="222"/>
      <c r="AA958" s="222"/>
    </row>
    <row r="959" spans="1:27" ht="12.75" customHeight="1" x14ac:dyDescent="0.2">
      <c r="A959" s="221"/>
      <c r="B959" s="222"/>
      <c r="C959" s="222"/>
      <c r="D959" s="222"/>
      <c r="E959" s="222"/>
      <c r="F959" s="222"/>
      <c r="G959" s="222"/>
      <c r="H959" s="222"/>
      <c r="I959" s="222"/>
      <c r="J959" s="222"/>
      <c r="K959" s="221"/>
      <c r="L959" s="222"/>
      <c r="M959" s="222"/>
      <c r="N959" s="222"/>
      <c r="O959" s="222"/>
      <c r="P959" s="222"/>
      <c r="Q959" s="222"/>
      <c r="R959" s="222"/>
      <c r="S959" s="222"/>
      <c r="T959" s="222"/>
      <c r="U959" s="222"/>
      <c r="V959" s="222"/>
      <c r="W959" s="222"/>
      <c r="X959" s="222"/>
      <c r="Y959" s="222"/>
      <c r="Z959" s="222"/>
      <c r="AA959" s="222"/>
    </row>
    <row r="960" spans="1:27" ht="12.75" customHeight="1" x14ac:dyDescent="0.2">
      <c r="A960" s="221"/>
      <c r="B960" s="222"/>
      <c r="C960" s="222"/>
      <c r="D960" s="222"/>
      <c r="E960" s="222"/>
      <c r="F960" s="222"/>
      <c r="G960" s="222"/>
      <c r="H960" s="222"/>
      <c r="I960" s="222"/>
      <c r="J960" s="222"/>
      <c r="K960" s="221"/>
      <c r="L960" s="222"/>
      <c r="M960" s="222"/>
      <c r="N960" s="222"/>
      <c r="O960" s="222"/>
      <c r="P960" s="222"/>
      <c r="Q960" s="222"/>
      <c r="R960" s="222"/>
      <c r="S960" s="222"/>
      <c r="T960" s="222"/>
      <c r="U960" s="222"/>
      <c r="V960" s="222"/>
      <c r="W960" s="222"/>
      <c r="X960" s="222"/>
      <c r="Y960" s="222"/>
      <c r="Z960" s="222"/>
      <c r="AA960" s="222"/>
    </row>
    <row r="961" spans="1:27" ht="12.75" customHeight="1" x14ac:dyDescent="0.2">
      <c r="A961" s="221"/>
      <c r="B961" s="222"/>
      <c r="C961" s="222"/>
      <c r="D961" s="222"/>
      <c r="E961" s="222"/>
      <c r="F961" s="222"/>
      <c r="G961" s="222"/>
      <c r="H961" s="222"/>
      <c r="I961" s="222"/>
      <c r="J961" s="222"/>
      <c r="K961" s="221"/>
      <c r="L961" s="222"/>
      <c r="M961" s="222"/>
      <c r="N961" s="222"/>
      <c r="O961" s="222"/>
      <c r="P961" s="222"/>
      <c r="Q961" s="222"/>
      <c r="R961" s="222"/>
      <c r="S961" s="222"/>
      <c r="T961" s="222"/>
      <c r="U961" s="222"/>
      <c r="V961" s="222"/>
      <c r="W961" s="222"/>
      <c r="X961" s="222"/>
      <c r="Y961" s="222"/>
      <c r="Z961" s="222"/>
      <c r="AA961" s="222"/>
    </row>
    <row r="962" spans="1:27" ht="12.75" customHeight="1" x14ac:dyDescent="0.2">
      <c r="A962" s="221"/>
      <c r="B962" s="222"/>
      <c r="C962" s="222"/>
      <c r="D962" s="222"/>
      <c r="E962" s="222"/>
      <c r="F962" s="222"/>
      <c r="G962" s="222"/>
      <c r="H962" s="222"/>
      <c r="I962" s="222"/>
      <c r="J962" s="222"/>
      <c r="K962" s="221"/>
      <c r="L962" s="222"/>
      <c r="M962" s="222"/>
      <c r="N962" s="222"/>
      <c r="O962" s="222"/>
      <c r="P962" s="222"/>
      <c r="Q962" s="222"/>
      <c r="R962" s="222"/>
      <c r="S962" s="222"/>
      <c r="T962" s="222"/>
      <c r="U962" s="222"/>
      <c r="V962" s="222"/>
      <c r="W962" s="222"/>
      <c r="X962" s="222"/>
      <c r="Y962" s="222"/>
      <c r="Z962" s="222"/>
      <c r="AA962" s="222"/>
    </row>
    <row r="963" spans="1:27" ht="12.75" customHeight="1" x14ac:dyDescent="0.2">
      <c r="A963" s="221"/>
      <c r="B963" s="222"/>
      <c r="C963" s="222"/>
      <c r="D963" s="222"/>
      <c r="E963" s="222"/>
      <c r="F963" s="222"/>
      <c r="G963" s="222"/>
      <c r="H963" s="222"/>
      <c r="I963" s="222"/>
      <c r="J963" s="222"/>
      <c r="K963" s="221"/>
      <c r="L963" s="222"/>
      <c r="M963" s="222"/>
      <c r="N963" s="222"/>
      <c r="O963" s="222"/>
      <c r="P963" s="222"/>
      <c r="Q963" s="222"/>
      <c r="R963" s="222"/>
      <c r="S963" s="222"/>
      <c r="T963" s="222"/>
      <c r="U963" s="222"/>
      <c r="V963" s="222"/>
      <c r="W963" s="222"/>
      <c r="X963" s="222"/>
      <c r="Y963" s="222"/>
      <c r="Z963" s="222"/>
      <c r="AA963" s="222"/>
    </row>
    <row r="964" spans="1:27" ht="12.75" customHeight="1" x14ac:dyDescent="0.2">
      <c r="A964" s="221"/>
      <c r="B964" s="222"/>
      <c r="C964" s="222"/>
      <c r="D964" s="222"/>
      <c r="E964" s="222"/>
      <c r="F964" s="222"/>
      <c r="G964" s="222"/>
      <c r="H964" s="222"/>
      <c r="I964" s="222"/>
      <c r="J964" s="222"/>
      <c r="K964" s="221"/>
      <c r="L964" s="222"/>
      <c r="M964" s="222"/>
      <c r="N964" s="222"/>
      <c r="O964" s="222"/>
      <c r="P964" s="222"/>
      <c r="Q964" s="222"/>
      <c r="R964" s="222"/>
      <c r="S964" s="222"/>
      <c r="T964" s="222"/>
      <c r="U964" s="222"/>
      <c r="V964" s="222"/>
      <c r="W964" s="222"/>
      <c r="X964" s="222"/>
      <c r="Y964" s="222"/>
      <c r="Z964" s="222"/>
      <c r="AA964" s="222"/>
    </row>
    <row r="965" spans="1:27" ht="12.75" customHeight="1" x14ac:dyDescent="0.2">
      <c r="A965" s="221"/>
      <c r="B965" s="222"/>
      <c r="C965" s="222"/>
      <c r="D965" s="222"/>
      <c r="E965" s="222"/>
      <c r="F965" s="222"/>
      <c r="G965" s="222"/>
      <c r="H965" s="222"/>
      <c r="I965" s="222"/>
      <c r="J965" s="222"/>
      <c r="K965" s="221"/>
      <c r="L965" s="222"/>
      <c r="M965" s="222"/>
      <c r="N965" s="222"/>
      <c r="O965" s="222"/>
      <c r="P965" s="222"/>
      <c r="Q965" s="222"/>
      <c r="R965" s="222"/>
      <c r="S965" s="222"/>
      <c r="T965" s="222"/>
      <c r="U965" s="222"/>
      <c r="V965" s="222"/>
      <c r="W965" s="222"/>
      <c r="X965" s="222"/>
      <c r="Y965" s="222"/>
      <c r="Z965" s="222"/>
      <c r="AA965" s="222"/>
    </row>
    <row r="966" spans="1:27" ht="12.75" customHeight="1" x14ac:dyDescent="0.2">
      <c r="A966" s="221"/>
      <c r="B966" s="222"/>
      <c r="C966" s="222"/>
      <c r="D966" s="222"/>
      <c r="E966" s="222"/>
      <c r="F966" s="222"/>
      <c r="G966" s="222"/>
      <c r="H966" s="222"/>
      <c r="I966" s="222"/>
      <c r="J966" s="222"/>
      <c r="K966" s="221"/>
      <c r="L966" s="222"/>
      <c r="M966" s="222"/>
      <c r="N966" s="222"/>
      <c r="O966" s="222"/>
      <c r="P966" s="222"/>
      <c r="Q966" s="222"/>
      <c r="R966" s="222"/>
      <c r="S966" s="222"/>
      <c r="T966" s="222"/>
      <c r="U966" s="222"/>
      <c r="V966" s="222"/>
      <c r="W966" s="222"/>
      <c r="X966" s="222"/>
      <c r="Y966" s="222"/>
      <c r="Z966" s="222"/>
      <c r="AA966" s="222"/>
    </row>
    <row r="967" spans="1:27" ht="12.75" customHeight="1" x14ac:dyDescent="0.2">
      <c r="A967" s="221"/>
      <c r="B967" s="222"/>
      <c r="C967" s="222"/>
      <c r="D967" s="222"/>
      <c r="E967" s="222"/>
      <c r="F967" s="222"/>
      <c r="G967" s="222"/>
      <c r="H967" s="222"/>
      <c r="I967" s="222"/>
      <c r="J967" s="222"/>
      <c r="K967" s="221"/>
      <c r="L967" s="222"/>
      <c r="M967" s="222"/>
      <c r="N967" s="222"/>
      <c r="O967" s="222"/>
      <c r="P967" s="222"/>
      <c r="Q967" s="222"/>
      <c r="R967" s="222"/>
      <c r="S967" s="222"/>
      <c r="T967" s="222"/>
      <c r="U967" s="222"/>
      <c r="V967" s="222"/>
      <c r="W967" s="222"/>
      <c r="X967" s="222"/>
      <c r="Y967" s="222"/>
      <c r="Z967" s="222"/>
      <c r="AA967" s="222"/>
    </row>
    <row r="968" spans="1:27" ht="12.75" customHeight="1" x14ac:dyDescent="0.2">
      <c r="A968" s="221"/>
      <c r="B968" s="222"/>
      <c r="C968" s="222"/>
      <c r="D968" s="222"/>
      <c r="E968" s="222"/>
      <c r="F968" s="222"/>
      <c r="G968" s="222"/>
      <c r="H968" s="222"/>
      <c r="I968" s="222"/>
      <c r="J968" s="222"/>
      <c r="K968" s="221"/>
      <c r="L968" s="222"/>
      <c r="M968" s="222"/>
      <c r="N968" s="222"/>
      <c r="O968" s="222"/>
      <c r="P968" s="222"/>
      <c r="Q968" s="222"/>
      <c r="R968" s="222"/>
      <c r="S968" s="222"/>
      <c r="T968" s="222"/>
      <c r="U968" s="222"/>
      <c r="V968" s="222"/>
      <c r="W968" s="222"/>
      <c r="X968" s="222"/>
      <c r="Y968" s="222"/>
      <c r="Z968" s="222"/>
      <c r="AA968" s="222"/>
    </row>
    <row r="969" spans="1:27" ht="12.75" customHeight="1" x14ac:dyDescent="0.2">
      <c r="A969" s="221"/>
      <c r="B969" s="222"/>
      <c r="C969" s="222"/>
      <c r="D969" s="222"/>
      <c r="E969" s="222"/>
      <c r="F969" s="222"/>
      <c r="G969" s="222"/>
      <c r="H969" s="222"/>
      <c r="I969" s="222"/>
      <c r="J969" s="222"/>
      <c r="K969" s="221"/>
      <c r="L969" s="222"/>
      <c r="M969" s="222"/>
      <c r="N969" s="222"/>
      <c r="O969" s="222"/>
      <c r="P969" s="222"/>
      <c r="Q969" s="222"/>
      <c r="R969" s="222"/>
      <c r="S969" s="222"/>
      <c r="T969" s="222"/>
      <c r="U969" s="222"/>
      <c r="V969" s="222"/>
      <c r="W969" s="222"/>
      <c r="X969" s="222"/>
      <c r="Y969" s="222"/>
      <c r="Z969" s="222"/>
      <c r="AA969" s="222"/>
    </row>
    <row r="970" spans="1:27" ht="12.75" customHeight="1" x14ac:dyDescent="0.2">
      <c r="A970" s="221"/>
      <c r="B970" s="222"/>
      <c r="C970" s="222"/>
      <c r="D970" s="222"/>
      <c r="E970" s="222"/>
      <c r="F970" s="222"/>
      <c r="G970" s="222"/>
      <c r="H970" s="222"/>
      <c r="I970" s="222"/>
      <c r="J970" s="222"/>
      <c r="K970" s="221"/>
      <c r="L970" s="222"/>
      <c r="M970" s="222"/>
      <c r="N970" s="222"/>
      <c r="O970" s="222"/>
      <c r="P970" s="222"/>
      <c r="Q970" s="222"/>
      <c r="R970" s="222"/>
      <c r="S970" s="222"/>
      <c r="T970" s="222"/>
      <c r="U970" s="222"/>
      <c r="V970" s="222"/>
      <c r="W970" s="222"/>
      <c r="X970" s="222"/>
      <c r="Y970" s="222"/>
      <c r="Z970" s="222"/>
      <c r="AA970" s="222"/>
    </row>
    <row r="971" spans="1:27" ht="12.75" customHeight="1" x14ac:dyDescent="0.2">
      <c r="A971" s="221"/>
      <c r="B971" s="222"/>
      <c r="C971" s="222"/>
      <c r="D971" s="222"/>
      <c r="E971" s="222"/>
      <c r="F971" s="222"/>
      <c r="G971" s="222"/>
      <c r="H971" s="222"/>
      <c r="I971" s="222"/>
      <c r="J971" s="222"/>
      <c r="K971" s="221"/>
      <c r="L971" s="222"/>
      <c r="M971" s="222"/>
      <c r="N971" s="222"/>
      <c r="O971" s="222"/>
      <c r="P971" s="222"/>
      <c r="Q971" s="222"/>
      <c r="R971" s="222"/>
      <c r="S971" s="222"/>
      <c r="T971" s="222"/>
      <c r="U971" s="222"/>
      <c r="V971" s="222"/>
      <c r="W971" s="222"/>
      <c r="X971" s="222"/>
      <c r="Y971" s="222"/>
      <c r="Z971" s="222"/>
      <c r="AA971" s="222"/>
    </row>
    <row r="972" spans="1:27" ht="12.75" customHeight="1" x14ac:dyDescent="0.2">
      <c r="A972" s="221"/>
      <c r="B972" s="222"/>
      <c r="C972" s="222"/>
      <c r="D972" s="222"/>
      <c r="E972" s="222"/>
      <c r="F972" s="222"/>
      <c r="G972" s="222"/>
      <c r="H972" s="222"/>
      <c r="I972" s="222"/>
      <c r="J972" s="222"/>
      <c r="K972" s="221"/>
      <c r="L972" s="222"/>
      <c r="M972" s="222"/>
      <c r="N972" s="222"/>
      <c r="O972" s="222"/>
      <c r="P972" s="222"/>
      <c r="Q972" s="222"/>
      <c r="R972" s="222"/>
      <c r="S972" s="222"/>
      <c r="T972" s="222"/>
      <c r="U972" s="222"/>
      <c r="V972" s="222"/>
      <c r="W972" s="222"/>
      <c r="X972" s="222"/>
      <c r="Y972" s="222"/>
      <c r="Z972" s="222"/>
      <c r="AA972" s="222"/>
    </row>
    <row r="973" spans="1:27" ht="12.75" customHeight="1" x14ac:dyDescent="0.2">
      <c r="A973" s="221"/>
      <c r="B973" s="222"/>
      <c r="C973" s="222"/>
      <c r="D973" s="222"/>
      <c r="E973" s="222"/>
      <c r="F973" s="222"/>
      <c r="G973" s="222"/>
      <c r="H973" s="222"/>
      <c r="I973" s="222"/>
      <c r="J973" s="222"/>
      <c r="K973" s="221"/>
      <c r="L973" s="222"/>
      <c r="M973" s="222"/>
      <c r="N973" s="222"/>
      <c r="O973" s="222"/>
      <c r="P973" s="222"/>
      <c r="Q973" s="222"/>
      <c r="R973" s="222"/>
      <c r="S973" s="222"/>
      <c r="T973" s="222"/>
      <c r="U973" s="222"/>
      <c r="V973" s="222"/>
      <c r="W973" s="222"/>
      <c r="X973" s="222"/>
      <c r="Y973" s="222"/>
      <c r="Z973" s="222"/>
      <c r="AA973" s="222"/>
    </row>
    <row r="974" spans="1:27" ht="12.75" customHeight="1" x14ac:dyDescent="0.2">
      <c r="A974" s="221"/>
      <c r="B974" s="222"/>
      <c r="C974" s="222"/>
      <c r="D974" s="222"/>
      <c r="E974" s="222"/>
      <c r="F974" s="222"/>
      <c r="G974" s="222"/>
      <c r="H974" s="222"/>
      <c r="I974" s="222"/>
      <c r="J974" s="222"/>
      <c r="K974" s="221"/>
      <c r="L974" s="222"/>
      <c r="M974" s="222"/>
      <c r="N974" s="222"/>
      <c r="O974" s="222"/>
      <c r="P974" s="222"/>
      <c r="Q974" s="222"/>
      <c r="R974" s="222"/>
      <c r="S974" s="222"/>
      <c r="T974" s="222"/>
      <c r="U974" s="222"/>
      <c r="V974" s="222"/>
      <c r="W974" s="222"/>
      <c r="X974" s="222"/>
      <c r="Y974" s="222"/>
      <c r="Z974" s="222"/>
      <c r="AA974" s="222"/>
    </row>
    <row r="975" spans="1:27" ht="12.75" customHeight="1" x14ac:dyDescent="0.2">
      <c r="A975" s="221"/>
      <c r="B975" s="222"/>
      <c r="C975" s="222"/>
      <c r="D975" s="222"/>
      <c r="E975" s="222"/>
      <c r="F975" s="222"/>
      <c r="G975" s="222"/>
      <c r="H975" s="222"/>
      <c r="I975" s="222"/>
      <c r="J975" s="222"/>
      <c r="K975" s="221"/>
      <c r="L975" s="222"/>
      <c r="M975" s="222"/>
      <c r="N975" s="222"/>
      <c r="O975" s="222"/>
      <c r="P975" s="222"/>
      <c r="Q975" s="222"/>
      <c r="R975" s="222"/>
      <c r="S975" s="222"/>
      <c r="T975" s="222"/>
      <c r="U975" s="222"/>
      <c r="V975" s="222"/>
      <c r="W975" s="222"/>
      <c r="X975" s="222"/>
      <c r="Y975" s="222"/>
      <c r="Z975" s="222"/>
      <c r="AA975" s="222"/>
    </row>
    <row r="976" spans="1:27" ht="12.75" customHeight="1" x14ac:dyDescent="0.2">
      <c r="A976" s="221"/>
      <c r="B976" s="222"/>
      <c r="C976" s="222"/>
      <c r="D976" s="222"/>
      <c r="E976" s="222"/>
      <c r="F976" s="222"/>
      <c r="G976" s="222"/>
      <c r="H976" s="222"/>
      <c r="I976" s="222"/>
      <c r="J976" s="222"/>
      <c r="K976" s="221"/>
      <c r="L976" s="222"/>
      <c r="M976" s="222"/>
      <c r="N976" s="222"/>
      <c r="O976" s="222"/>
      <c r="P976" s="222"/>
      <c r="Q976" s="222"/>
      <c r="R976" s="222"/>
      <c r="S976" s="222"/>
      <c r="T976" s="222"/>
      <c r="U976" s="222"/>
      <c r="V976" s="222"/>
      <c r="W976" s="222"/>
      <c r="X976" s="222"/>
      <c r="Y976" s="222"/>
      <c r="Z976" s="222"/>
      <c r="AA976" s="222"/>
    </row>
    <row r="977" spans="1:27" ht="12.75" customHeight="1" x14ac:dyDescent="0.2">
      <c r="A977" s="221"/>
      <c r="B977" s="222"/>
      <c r="C977" s="222"/>
      <c r="D977" s="222"/>
      <c r="E977" s="222"/>
      <c r="F977" s="222"/>
      <c r="G977" s="222"/>
      <c r="H977" s="222"/>
      <c r="I977" s="222"/>
      <c r="J977" s="222"/>
      <c r="K977" s="221"/>
      <c r="L977" s="222"/>
      <c r="M977" s="222"/>
      <c r="N977" s="222"/>
      <c r="O977" s="222"/>
      <c r="P977" s="222"/>
      <c r="Q977" s="222"/>
      <c r="R977" s="222"/>
      <c r="S977" s="222"/>
      <c r="T977" s="222"/>
      <c r="U977" s="222"/>
      <c r="V977" s="222"/>
      <c r="W977" s="222"/>
      <c r="X977" s="222"/>
      <c r="Y977" s="222"/>
      <c r="Z977" s="222"/>
      <c r="AA977" s="222"/>
    </row>
    <row r="978" spans="1:27" ht="12.75" customHeight="1" x14ac:dyDescent="0.2">
      <c r="A978" s="221"/>
      <c r="B978" s="222"/>
      <c r="C978" s="222"/>
      <c r="D978" s="222"/>
      <c r="E978" s="222"/>
      <c r="F978" s="222"/>
      <c r="G978" s="222"/>
      <c r="H978" s="222"/>
      <c r="I978" s="222"/>
      <c r="J978" s="222"/>
      <c r="K978" s="221"/>
      <c r="L978" s="222"/>
      <c r="M978" s="222"/>
      <c r="N978" s="222"/>
      <c r="O978" s="222"/>
      <c r="P978" s="222"/>
      <c r="Q978" s="222"/>
      <c r="R978" s="222"/>
      <c r="S978" s="222"/>
      <c r="T978" s="222"/>
      <c r="U978" s="222"/>
      <c r="V978" s="222"/>
      <c r="W978" s="222"/>
      <c r="X978" s="222"/>
      <c r="Y978" s="222"/>
      <c r="Z978" s="222"/>
      <c r="AA978" s="222"/>
    </row>
    <row r="979" spans="1:27" ht="12.75" customHeight="1" x14ac:dyDescent="0.2">
      <c r="A979" s="221"/>
      <c r="B979" s="222"/>
      <c r="C979" s="222"/>
      <c r="D979" s="222"/>
      <c r="E979" s="222"/>
      <c r="F979" s="222"/>
      <c r="G979" s="222"/>
      <c r="H979" s="222"/>
      <c r="I979" s="222"/>
      <c r="J979" s="222"/>
      <c r="K979" s="221"/>
      <c r="L979" s="222"/>
      <c r="M979" s="222"/>
      <c r="N979" s="222"/>
      <c r="O979" s="222"/>
      <c r="P979" s="222"/>
      <c r="Q979" s="222"/>
      <c r="R979" s="222"/>
      <c r="S979" s="222"/>
      <c r="T979" s="222"/>
      <c r="U979" s="222"/>
      <c r="V979" s="222"/>
      <c r="W979" s="222"/>
      <c r="X979" s="222"/>
      <c r="Y979" s="222"/>
      <c r="Z979" s="222"/>
      <c r="AA979" s="222"/>
    </row>
    <row r="980" spans="1:27" ht="12.75" customHeight="1" x14ac:dyDescent="0.2">
      <c r="A980" s="221"/>
      <c r="B980" s="222"/>
      <c r="C980" s="222"/>
      <c r="D980" s="222"/>
      <c r="E980" s="222"/>
      <c r="F980" s="222"/>
      <c r="G980" s="222"/>
      <c r="H980" s="222"/>
      <c r="I980" s="222"/>
      <c r="J980" s="222"/>
      <c r="K980" s="221"/>
      <c r="L980" s="222"/>
      <c r="M980" s="222"/>
      <c r="N980" s="222"/>
      <c r="O980" s="222"/>
      <c r="P980" s="222"/>
      <c r="Q980" s="222"/>
      <c r="R980" s="222"/>
      <c r="S980" s="222"/>
      <c r="T980" s="222"/>
      <c r="U980" s="222"/>
      <c r="V980" s="222"/>
      <c r="W980" s="222"/>
      <c r="X980" s="222"/>
      <c r="Y980" s="222"/>
      <c r="Z980" s="222"/>
      <c r="AA980" s="222"/>
    </row>
    <row r="981" spans="1:27" ht="12.75" customHeight="1" x14ac:dyDescent="0.2">
      <c r="A981" s="221"/>
      <c r="B981" s="222"/>
      <c r="C981" s="222"/>
      <c r="D981" s="222"/>
      <c r="E981" s="222"/>
      <c r="F981" s="222"/>
      <c r="G981" s="222"/>
      <c r="H981" s="222"/>
      <c r="I981" s="222"/>
      <c r="J981" s="222"/>
      <c r="K981" s="221"/>
      <c r="L981" s="222"/>
      <c r="M981" s="222"/>
      <c r="N981" s="222"/>
      <c r="O981" s="222"/>
      <c r="P981" s="222"/>
      <c r="Q981" s="222"/>
      <c r="R981" s="222"/>
      <c r="S981" s="222"/>
      <c r="T981" s="222"/>
      <c r="U981" s="222"/>
      <c r="V981" s="222"/>
      <c r="W981" s="222"/>
      <c r="X981" s="222"/>
      <c r="Y981" s="222"/>
      <c r="Z981" s="222"/>
      <c r="AA981" s="222"/>
    </row>
    <row r="982" spans="1:27" ht="12.75" customHeight="1" x14ac:dyDescent="0.2">
      <c r="A982" s="221"/>
      <c r="B982" s="222"/>
      <c r="C982" s="222"/>
      <c r="D982" s="222"/>
      <c r="E982" s="222"/>
      <c r="F982" s="222"/>
      <c r="G982" s="222"/>
      <c r="H982" s="222"/>
      <c r="I982" s="222"/>
      <c r="J982" s="222"/>
      <c r="K982" s="221"/>
      <c r="L982" s="222"/>
      <c r="M982" s="222"/>
      <c r="N982" s="222"/>
      <c r="O982" s="222"/>
      <c r="P982" s="222"/>
      <c r="Q982" s="222"/>
      <c r="R982" s="222"/>
      <c r="S982" s="222"/>
      <c r="T982" s="222"/>
      <c r="U982" s="222"/>
      <c r="V982" s="222"/>
      <c r="W982" s="222"/>
      <c r="X982" s="222"/>
      <c r="Y982" s="222"/>
      <c r="Z982" s="222"/>
      <c r="AA982" s="222"/>
    </row>
    <row r="983" spans="1:27" ht="12.75" customHeight="1" x14ac:dyDescent="0.2">
      <c r="A983" s="221"/>
      <c r="B983" s="222"/>
      <c r="C983" s="222"/>
      <c r="D983" s="222"/>
      <c r="E983" s="222"/>
      <c r="F983" s="222"/>
      <c r="G983" s="222"/>
      <c r="H983" s="222"/>
      <c r="I983" s="222"/>
      <c r="J983" s="222"/>
      <c r="K983" s="221"/>
      <c r="L983" s="222"/>
      <c r="M983" s="222"/>
      <c r="N983" s="222"/>
      <c r="O983" s="222"/>
      <c r="P983" s="222"/>
      <c r="Q983" s="222"/>
      <c r="R983" s="222"/>
      <c r="S983" s="222"/>
      <c r="T983" s="222"/>
      <c r="U983" s="222"/>
      <c r="V983" s="222"/>
      <c r="W983" s="222"/>
      <c r="X983" s="222"/>
      <c r="Y983" s="222"/>
      <c r="Z983" s="222"/>
      <c r="AA983" s="222"/>
    </row>
    <row r="984" spans="1:27" ht="12.75" customHeight="1" x14ac:dyDescent="0.2">
      <c r="A984" s="221"/>
      <c r="B984" s="222"/>
      <c r="C984" s="222"/>
      <c r="D984" s="222"/>
      <c r="E984" s="222"/>
      <c r="F984" s="222"/>
      <c r="G984" s="222"/>
      <c r="H984" s="222"/>
      <c r="I984" s="222"/>
      <c r="J984" s="222"/>
      <c r="K984" s="221"/>
      <c r="L984" s="222"/>
      <c r="M984" s="222"/>
      <c r="N984" s="222"/>
      <c r="O984" s="222"/>
      <c r="P984" s="222"/>
      <c r="Q984" s="222"/>
      <c r="R984" s="222"/>
      <c r="S984" s="222"/>
      <c r="T984" s="222"/>
      <c r="U984" s="222"/>
      <c r="V984" s="222"/>
      <c r="W984" s="222"/>
      <c r="X984" s="222"/>
      <c r="Y984" s="222"/>
      <c r="Z984" s="222"/>
      <c r="AA984" s="222"/>
    </row>
    <row r="985" spans="1:27" ht="12.75" customHeight="1" x14ac:dyDescent="0.2">
      <c r="A985" s="221"/>
      <c r="B985" s="222"/>
      <c r="C985" s="222"/>
      <c r="D985" s="222"/>
      <c r="E985" s="222"/>
      <c r="F985" s="222"/>
      <c r="G985" s="222"/>
      <c r="H985" s="222"/>
      <c r="I985" s="222"/>
      <c r="J985" s="222"/>
      <c r="K985" s="221"/>
      <c r="L985" s="222"/>
      <c r="M985" s="222"/>
      <c r="N985" s="222"/>
      <c r="O985" s="222"/>
      <c r="P985" s="222"/>
      <c r="Q985" s="222"/>
      <c r="R985" s="222"/>
      <c r="S985" s="222"/>
      <c r="T985" s="222"/>
      <c r="U985" s="222"/>
      <c r="V985" s="222"/>
      <c r="W985" s="222"/>
      <c r="X985" s="222"/>
      <c r="Y985" s="222"/>
      <c r="Z985" s="222"/>
      <c r="AA985" s="222"/>
    </row>
    <row r="986" spans="1:27" ht="12.75" customHeight="1" x14ac:dyDescent="0.2">
      <c r="A986" s="221"/>
      <c r="B986" s="222"/>
      <c r="C986" s="222"/>
      <c r="D986" s="222"/>
      <c r="E986" s="222"/>
      <c r="F986" s="222"/>
      <c r="G986" s="222"/>
      <c r="H986" s="222"/>
      <c r="I986" s="222"/>
      <c r="J986" s="222"/>
      <c r="K986" s="221"/>
      <c r="L986" s="222"/>
      <c r="M986" s="222"/>
      <c r="N986" s="222"/>
      <c r="O986" s="222"/>
      <c r="P986" s="222"/>
      <c r="Q986" s="222"/>
      <c r="R986" s="222"/>
      <c r="S986" s="222"/>
      <c r="T986" s="222"/>
      <c r="U986" s="222"/>
      <c r="V986" s="222"/>
      <c r="W986" s="222"/>
      <c r="X986" s="222"/>
      <c r="Y986" s="222"/>
      <c r="Z986" s="222"/>
      <c r="AA986" s="222"/>
    </row>
    <row r="987" spans="1:27" ht="12.75" customHeight="1" x14ac:dyDescent="0.2">
      <c r="A987" s="221"/>
      <c r="B987" s="222"/>
      <c r="C987" s="222"/>
      <c r="D987" s="222"/>
      <c r="E987" s="222"/>
      <c r="F987" s="222"/>
      <c r="G987" s="222"/>
      <c r="H987" s="222"/>
      <c r="I987" s="222"/>
      <c r="J987" s="222"/>
      <c r="K987" s="221"/>
      <c r="L987" s="222"/>
      <c r="M987" s="222"/>
      <c r="N987" s="222"/>
      <c r="O987" s="222"/>
      <c r="P987" s="222"/>
      <c r="Q987" s="222"/>
      <c r="R987" s="222"/>
      <c r="S987" s="222"/>
      <c r="T987" s="222"/>
      <c r="U987" s="222"/>
      <c r="V987" s="222"/>
      <c r="W987" s="222"/>
      <c r="X987" s="222"/>
      <c r="Y987" s="222"/>
      <c r="Z987" s="222"/>
      <c r="AA987" s="222"/>
    </row>
    <row r="988" spans="1:27" ht="12.75" customHeight="1" x14ac:dyDescent="0.2">
      <c r="A988" s="221"/>
      <c r="B988" s="222"/>
      <c r="C988" s="222"/>
      <c r="D988" s="222"/>
      <c r="E988" s="222"/>
      <c r="F988" s="222"/>
      <c r="G988" s="222"/>
      <c r="H988" s="222"/>
      <c r="I988" s="222"/>
      <c r="J988" s="222"/>
      <c r="K988" s="221"/>
      <c r="L988" s="222"/>
      <c r="M988" s="222"/>
      <c r="N988" s="222"/>
      <c r="O988" s="222"/>
      <c r="P988" s="222"/>
      <c r="Q988" s="222"/>
      <c r="R988" s="222"/>
      <c r="S988" s="222"/>
      <c r="T988" s="222"/>
      <c r="U988" s="222"/>
      <c r="V988" s="222"/>
      <c r="W988" s="222"/>
      <c r="X988" s="222"/>
      <c r="Y988" s="222"/>
      <c r="Z988" s="222"/>
      <c r="AA988" s="222"/>
    </row>
    <row r="989" spans="1:27" ht="12.75" customHeight="1" x14ac:dyDescent="0.2">
      <c r="A989" s="221"/>
      <c r="B989" s="222"/>
      <c r="C989" s="222"/>
      <c r="D989" s="222"/>
      <c r="E989" s="222"/>
      <c r="F989" s="222"/>
      <c r="G989" s="222"/>
      <c r="H989" s="222"/>
      <c r="I989" s="222"/>
      <c r="J989" s="222"/>
      <c r="K989" s="221"/>
      <c r="L989" s="222"/>
      <c r="M989" s="222"/>
      <c r="N989" s="222"/>
      <c r="O989" s="222"/>
      <c r="P989" s="222"/>
      <c r="Q989" s="222"/>
      <c r="R989" s="222"/>
      <c r="S989" s="222"/>
      <c r="T989" s="222"/>
      <c r="U989" s="222"/>
      <c r="V989" s="222"/>
      <c r="W989" s="222"/>
      <c r="X989" s="222"/>
      <c r="Y989" s="222"/>
      <c r="Z989" s="222"/>
      <c r="AA989" s="222"/>
    </row>
    <row r="990" spans="1:27" ht="12.75" customHeight="1" x14ac:dyDescent="0.2">
      <c r="A990" s="221"/>
      <c r="B990" s="222"/>
      <c r="C990" s="222"/>
      <c r="D990" s="222"/>
      <c r="E990" s="222"/>
      <c r="F990" s="222"/>
      <c r="G990" s="222"/>
      <c r="H990" s="222"/>
      <c r="I990" s="222"/>
      <c r="J990" s="222"/>
      <c r="K990" s="221"/>
      <c r="L990" s="222"/>
      <c r="M990" s="222"/>
      <c r="N990" s="222"/>
      <c r="O990" s="222"/>
      <c r="P990" s="222"/>
      <c r="Q990" s="222"/>
      <c r="R990" s="222"/>
      <c r="S990" s="222"/>
      <c r="T990" s="222"/>
      <c r="U990" s="222"/>
      <c r="V990" s="222"/>
      <c r="W990" s="222"/>
      <c r="X990" s="222"/>
      <c r="Y990" s="222"/>
      <c r="Z990" s="222"/>
      <c r="AA990" s="222"/>
    </row>
    <row r="991" spans="1:27" ht="12.75" customHeight="1" x14ac:dyDescent="0.2">
      <c r="A991" s="221"/>
      <c r="B991" s="222"/>
      <c r="C991" s="222"/>
      <c r="D991" s="222"/>
      <c r="E991" s="222"/>
      <c r="F991" s="222"/>
      <c r="G991" s="222"/>
      <c r="H991" s="222"/>
      <c r="I991" s="222"/>
      <c r="J991" s="222"/>
      <c r="K991" s="221"/>
      <c r="L991" s="222"/>
      <c r="M991" s="222"/>
      <c r="N991" s="222"/>
      <c r="O991" s="222"/>
      <c r="P991" s="222"/>
      <c r="Q991" s="222"/>
      <c r="R991" s="222"/>
      <c r="S991" s="222"/>
      <c r="T991" s="222"/>
      <c r="U991" s="222"/>
      <c r="V991" s="222"/>
      <c r="W991" s="222"/>
      <c r="X991" s="222"/>
      <c r="Y991" s="222"/>
      <c r="Z991" s="222"/>
      <c r="AA991" s="222"/>
    </row>
    <row r="992" spans="1:27" ht="12.75" customHeight="1" x14ac:dyDescent="0.2">
      <c r="A992" s="221"/>
      <c r="B992" s="222"/>
      <c r="C992" s="222"/>
      <c r="D992" s="222"/>
      <c r="E992" s="222"/>
      <c r="F992" s="222"/>
      <c r="G992" s="222"/>
      <c r="H992" s="222"/>
      <c r="I992" s="222"/>
      <c r="J992" s="222"/>
      <c r="K992" s="221"/>
      <c r="L992" s="222"/>
      <c r="M992" s="222"/>
      <c r="N992" s="222"/>
      <c r="O992" s="222"/>
      <c r="P992" s="222"/>
      <c r="Q992" s="222"/>
      <c r="R992" s="222"/>
      <c r="S992" s="222"/>
      <c r="T992" s="222"/>
      <c r="U992" s="222"/>
      <c r="V992" s="222"/>
      <c r="W992" s="222"/>
      <c r="X992" s="222"/>
      <c r="Y992" s="222"/>
      <c r="Z992" s="222"/>
      <c r="AA992" s="222"/>
    </row>
    <row r="993" spans="1:27" ht="12.75" customHeight="1" x14ac:dyDescent="0.2">
      <c r="A993" s="221"/>
      <c r="B993" s="222"/>
      <c r="C993" s="222"/>
      <c r="D993" s="222"/>
      <c r="E993" s="222"/>
      <c r="F993" s="222"/>
      <c r="G993" s="222"/>
      <c r="H993" s="222"/>
      <c r="I993" s="222"/>
      <c r="J993" s="222"/>
      <c r="K993" s="221"/>
      <c r="L993" s="222"/>
      <c r="M993" s="222"/>
      <c r="N993" s="222"/>
      <c r="O993" s="222"/>
      <c r="P993" s="222"/>
      <c r="Q993" s="222"/>
      <c r="R993" s="222"/>
      <c r="S993" s="222"/>
      <c r="T993" s="222"/>
      <c r="U993" s="222"/>
      <c r="V993" s="222"/>
      <c r="W993" s="222"/>
      <c r="X993" s="222"/>
      <c r="Y993" s="222"/>
      <c r="Z993" s="222"/>
      <c r="AA993" s="222"/>
    </row>
    <row r="994" spans="1:27" ht="12.75" customHeight="1" x14ac:dyDescent="0.2">
      <c r="A994" s="221"/>
      <c r="B994" s="222"/>
      <c r="C994" s="222"/>
      <c r="D994" s="222"/>
      <c r="E994" s="222"/>
      <c r="F994" s="222"/>
      <c r="G994" s="222"/>
      <c r="H994" s="222"/>
      <c r="I994" s="222"/>
      <c r="J994" s="222"/>
      <c r="K994" s="221"/>
      <c r="L994" s="222"/>
      <c r="M994" s="222"/>
      <c r="N994" s="222"/>
      <c r="O994" s="222"/>
      <c r="P994" s="222"/>
      <c r="Q994" s="222"/>
      <c r="R994" s="222"/>
      <c r="S994" s="222"/>
      <c r="T994" s="222"/>
      <c r="U994" s="222"/>
      <c r="V994" s="222"/>
      <c r="W994" s="222"/>
      <c r="X994" s="222"/>
      <c r="Y994" s="222"/>
      <c r="Z994" s="222"/>
      <c r="AA994" s="222"/>
    </row>
    <row r="995" spans="1:27" ht="12.75" customHeight="1" x14ac:dyDescent="0.2">
      <c r="A995" s="221"/>
      <c r="B995" s="222"/>
      <c r="C995" s="222"/>
      <c r="D995" s="222"/>
      <c r="E995" s="222"/>
      <c r="F995" s="222"/>
      <c r="G995" s="222"/>
      <c r="H995" s="222"/>
      <c r="I995" s="222"/>
      <c r="J995" s="222"/>
      <c r="K995" s="221"/>
      <c r="L995" s="222"/>
      <c r="M995" s="222"/>
      <c r="N995" s="222"/>
      <c r="O995" s="222"/>
      <c r="P995" s="222"/>
      <c r="Q995" s="222"/>
      <c r="R995" s="222"/>
      <c r="S995" s="222"/>
      <c r="T995" s="222"/>
      <c r="U995" s="222"/>
      <c r="V995" s="222"/>
      <c r="W995" s="222"/>
      <c r="X995" s="222"/>
      <c r="Y995" s="222"/>
      <c r="Z995" s="222"/>
      <c r="AA995" s="222"/>
    </row>
    <row r="996" spans="1:27" ht="12.75" customHeight="1" x14ac:dyDescent="0.2">
      <c r="A996" s="221"/>
      <c r="B996" s="222"/>
      <c r="C996" s="222"/>
      <c r="D996" s="222"/>
      <c r="E996" s="222"/>
      <c r="F996" s="222"/>
      <c r="G996" s="222"/>
      <c r="H996" s="222"/>
      <c r="I996" s="222"/>
      <c r="J996" s="222"/>
      <c r="K996" s="221"/>
      <c r="L996" s="222"/>
      <c r="M996" s="222"/>
      <c r="N996" s="222"/>
      <c r="O996" s="222"/>
      <c r="P996" s="222"/>
      <c r="Q996" s="222"/>
      <c r="R996" s="222"/>
      <c r="S996" s="222"/>
      <c r="T996" s="222"/>
      <c r="U996" s="222"/>
      <c r="V996" s="222"/>
      <c r="W996" s="222"/>
      <c r="X996" s="222"/>
      <c r="Y996" s="222"/>
      <c r="Z996" s="222"/>
      <c r="AA996" s="222"/>
    </row>
    <row r="997" spans="1:27" ht="12.75" customHeight="1" x14ac:dyDescent="0.2">
      <c r="A997" s="221"/>
      <c r="B997" s="222"/>
      <c r="C997" s="222"/>
      <c r="D997" s="222"/>
      <c r="E997" s="222"/>
      <c r="F997" s="222"/>
      <c r="G997" s="222"/>
      <c r="H997" s="222"/>
      <c r="I997" s="222"/>
      <c r="J997" s="222"/>
      <c r="K997" s="221"/>
      <c r="L997" s="222"/>
      <c r="M997" s="222"/>
      <c r="N997" s="222"/>
      <c r="O997" s="222"/>
      <c r="P997" s="222"/>
      <c r="Q997" s="222"/>
      <c r="R997" s="222"/>
      <c r="S997" s="222"/>
      <c r="T997" s="222"/>
      <c r="U997" s="222"/>
      <c r="V997" s="222"/>
      <c r="W997" s="222"/>
      <c r="X997" s="222"/>
      <c r="Y997" s="222"/>
      <c r="Z997" s="222"/>
      <c r="AA997" s="222"/>
    </row>
    <row r="998" spans="1:27" ht="12.75" customHeight="1" x14ac:dyDescent="0.2">
      <c r="A998" s="221"/>
      <c r="B998" s="222"/>
      <c r="C998" s="222"/>
      <c r="D998" s="222"/>
      <c r="E998" s="222"/>
      <c r="F998" s="222"/>
      <c r="G998" s="222"/>
      <c r="H998" s="222"/>
      <c r="I998" s="222"/>
      <c r="J998" s="222"/>
      <c r="K998" s="221"/>
      <c r="L998" s="222"/>
      <c r="M998" s="222"/>
      <c r="N998" s="222"/>
      <c r="O998" s="222"/>
      <c r="P998" s="222"/>
      <c r="Q998" s="222"/>
      <c r="R998" s="222"/>
      <c r="S998" s="222"/>
      <c r="T998" s="222"/>
      <c r="U998" s="222"/>
      <c r="V998" s="222"/>
      <c r="W998" s="222"/>
      <c r="X998" s="222"/>
      <c r="Y998" s="222"/>
      <c r="Z998" s="222"/>
      <c r="AA998" s="222"/>
    </row>
    <row r="999" spans="1:27" ht="12.75" customHeight="1" x14ac:dyDescent="0.2">
      <c r="A999" s="221"/>
      <c r="B999" s="222"/>
      <c r="C999" s="222"/>
      <c r="D999" s="222"/>
      <c r="E999" s="222"/>
      <c r="F999" s="222"/>
      <c r="G999" s="222"/>
      <c r="H999" s="222"/>
      <c r="I999" s="222"/>
      <c r="J999" s="222"/>
      <c r="K999" s="221"/>
      <c r="L999" s="222"/>
      <c r="M999" s="222"/>
      <c r="N999" s="222"/>
      <c r="O999" s="222"/>
      <c r="P999" s="222"/>
      <c r="Q999" s="222"/>
      <c r="R999" s="222"/>
      <c r="S999" s="222"/>
      <c r="T999" s="222"/>
      <c r="U999" s="222"/>
      <c r="V999" s="222"/>
      <c r="W999" s="222"/>
      <c r="X999" s="222"/>
      <c r="Y999" s="222"/>
      <c r="Z999" s="222"/>
      <c r="AA999" s="222"/>
    </row>
    <row r="1000" spans="1:27" ht="12.75" customHeight="1" x14ac:dyDescent="0.2">
      <c r="A1000" s="221"/>
      <c r="B1000" s="222"/>
      <c r="C1000" s="222"/>
      <c r="D1000" s="222"/>
      <c r="E1000" s="222"/>
      <c r="F1000" s="222"/>
      <c r="G1000" s="222"/>
      <c r="H1000" s="222"/>
      <c r="I1000" s="222"/>
      <c r="J1000" s="222"/>
      <c r="K1000" s="221"/>
      <c r="L1000" s="222"/>
      <c r="M1000" s="222"/>
      <c r="N1000" s="222"/>
      <c r="O1000" s="222"/>
      <c r="P1000" s="222"/>
      <c r="Q1000" s="222"/>
      <c r="R1000" s="222"/>
      <c r="S1000" s="222"/>
      <c r="T1000" s="222"/>
      <c r="U1000" s="222"/>
      <c r="V1000" s="222"/>
      <c r="W1000" s="222"/>
      <c r="X1000" s="222"/>
      <c r="Y1000" s="222"/>
      <c r="Z1000" s="222"/>
      <c r="AA1000" s="222"/>
    </row>
    <row r="1001" spans="1:27" ht="12.75" customHeight="1" x14ac:dyDescent="0.2">
      <c r="A1001" s="221"/>
      <c r="B1001" s="222"/>
      <c r="C1001" s="222"/>
      <c r="D1001" s="222"/>
      <c r="E1001" s="222"/>
      <c r="F1001" s="222"/>
      <c r="G1001" s="222"/>
      <c r="H1001" s="222"/>
      <c r="I1001" s="222"/>
      <c r="J1001" s="222"/>
      <c r="K1001" s="221"/>
      <c r="L1001" s="222"/>
      <c r="M1001" s="222"/>
      <c r="N1001" s="222"/>
      <c r="O1001" s="222"/>
      <c r="P1001" s="222"/>
      <c r="Q1001" s="222"/>
      <c r="R1001" s="222"/>
      <c r="S1001" s="222"/>
      <c r="T1001" s="222"/>
      <c r="U1001" s="222"/>
      <c r="V1001" s="222"/>
      <c r="W1001" s="222"/>
      <c r="X1001" s="222"/>
      <c r="Y1001" s="222"/>
      <c r="Z1001" s="222"/>
      <c r="AA1001" s="222"/>
    </row>
    <row r="1002" spans="1:27" ht="12.75" customHeight="1" x14ac:dyDescent="0.2">
      <c r="A1002" s="221"/>
      <c r="B1002" s="222"/>
      <c r="C1002" s="222"/>
      <c r="D1002" s="222"/>
      <c r="E1002" s="222"/>
      <c r="F1002" s="222"/>
      <c r="G1002" s="222"/>
      <c r="H1002" s="222"/>
      <c r="I1002" s="222"/>
      <c r="J1002" s="222"/>
      <c r="K1002" s="221"/>
      <c r="L1002" s="222"/>
      <c r="M1002" s="222"/>
      <c r="N1002" s="222"/>
      <c r="O1002" s="222"/>
      <c r="P1002" s="222"/>
      <c r="Q1002" s="222"/>
      <c r="R1002" s="222"/>
      <c r="S1002" s="222"/>
      <c r="T1002" s="222"/>
      <c r="U1002" s="222"/>
      <c r="V1002" s="222"/>
      <c r="W1002" s="222"/>
      <c r="X1002" s="222"/>
      <c r="Y1002" s="222"/>
      <c r="Z1002" s="222"/>
      <c r="AA1002" s="222"/>
    </row>
    <row r="1003" spans="1:27" ht="12.75" customHeight="1" x14ac:dyDescent="0.2">
      <c r="A1003" s="221"/>
      <c r="B1003" s="222"/>
      <c r="C1003" s="222"/>
      <c r="D1003" s="222"/>
      <c r="E1003" s="222"/>
      <c r="F1003" s="222"/>
      <c r="G1003" s="222"/>
      <c r="H1003" s="222"/>
      <c r="I1003" s="222"/>
      <c r="J1003" s="222"/>
      <c r="K1003" s="221"/>
      <c r="L1003" s="222"/>
      <c r="M1003" s="222"/>
      <c r="N1003" s="222"/>
      <c r="O1003" s="222"/>
      <c r="P1003" s="222"/>
      <c r="Q1003" s="222"/>
      <c r="R1003" s="222"/>
      <c r="S1003" s="222"/>
      <c r="T1003" s="222"/>
      <c r="U1003" s="222"/>
      <c r="V1003" s="222"/>
      <c r="W1003" s="222"/>
      <c r="X1003" s="222"/>
      <c r="Y1003" s="222"/>
      <c r="Z1003" s="222"/>
      <c r="AA1003" s="222"/>
    </row>
    <row r="1004" spans="1:27" ht="12.75" customHeight="1" x14ac:dyDescent="0.2">
      <c r="A1004" s="221"/>
      <c r="B1004" s="222"/>
      <c r="C1004" s="222"/>
      <c r="D1004" s="222"/>
      <c r="E1004" s="222"/>
      <c r="F1004" s="222"/>
      <c r="G1004" s="222"/>
      <c r="H1004" s="222"/>
      <c r="I1004" s="222"/>
      <c r="J1004" s="222"/>
      <c r="K1004" s="221"/>
      <c r="L1004" s="222"/>
      <c r="M1004" s="222"/>
      <c r="N1004" s="222"/>
      <c r="O1004" s="222"/>
      <c r="P1004" s="222"/>
      <c r="Q1004" s="222"/>
      <c r="R1004" s="222"/>
      <c r="S1004" s="222"/>
      <c r="T1004" s="222"/>
      <c r="U1004" s="222"/>
      <c r="V1004" s="222"/>
      <c r="W1004" s="222"/>
      <c r="X1004" s="222"/>
      <c r="Y1004" s="222"/>
      <c r="Z1004" s="222"/>
      <c r="AA1004" s="222"/>
    </row>
    <row r="1005" spans="1:27" ht="12.75" customHeight="1" x14ac:dyDescent="0.2">
      <c r="A1005" s="221"/>
      <c r="B1005" s="222"/>
      <c r="C1005" s="222"/>
      <c r="D1005" s="222"/>
      <c r="E1005" s="222"/>
      <c r="F1005" s="222"/>
      <c r="G1005" s="222"/>
      <c r="H1005" s="222"/>
      <c r="I1005" s="222"/>
      <c r="J1005" s="222"/>
      <c r="K1005" s="221"/>
      <c r="L1005" s="222"/>
      <c r="M1005" s="222"/>
      <c r="N1005" s="222"/>
      <c r="O1005" s="222"/>
      <c r="P1005" s="222"/>
      <c r="Q1005" s="222"/>
      <c r="R1005" s="222"/>
      <c r="S1005" s="222"/>
      <c r="T1005" s="222"/>
      <c r="U1005" s="222"/>
      <c r="V1005" s="222"/>
      <c r="W1005" s="222"/>
      <c r="X1005" s="222"/>
      <c r="Y1005" s="222"/>
      <c r="Z1005" s="222"/>
      <c r="AA1005" s="222"/>
    </row>
  </sheetData>
  <mergeCells count="67">
    <mergeCell ref="A1:O3"/>
    <mergeCell ref="A11:O11"/>
    <mergeCell ref="A12:L12"/>
    <mergeCell ref="M12:O13"/>
    <mergeCell ref="A13:L13"/>
    <mergeCell ref="A14:A15"/>
    <mergeCell ref="B14:B15"/>
    <mergeCell ref="C14:C15"/>
    <mergeCell ref="D14:D15"/>
    <mergeCell ref="E14:E15"/>
    <mergeCell ref="M14:M15"/>
    <mergeCell ref="N14:N15"/>
    <mergeCell ref="O14:P15"/>
    <mergeCell ref="B16:B17"/>
    <mergeCell ref="C16:C17"/>
    <mergeCell ref="O16:P16"/>
    <mergeCell ref="O17:P17"/>
    <mergeCell ref="F14:F15"/>
    <mergeCell ref="G14:G15"/>
    <mergeCell ref="H14:H15"/>
    <mergeCell ref="I14:J14"/>
    <mergeCell ref="K14:K15"/>
    <mergeCell ref="L14:L15"/>
    <mergeCell ref="B18:B19"/>
    <mergeCell ref="C18:C19"/>
    <mergeCell ref="O18:P18"/>
    <mergeCell ref="O19:P19"/>
    <mergeCell ref="B20:B21"/>
    <mergeCell ref="C20:C21"/>
    <mergeCell ref="O20:P20"/>
    <mergeCell ref="O21:P21"/>
    <mergeCell ref="B22:B23"/>
    <mergeCell ref="C22:C23"/>
    <mergeCell ref="O22:P22"/>
    <mergeCell ref="O23:P23"/>
    <mergeCell ref="B24:B27"/>
    <mergeCell ref="C24:C27"/>
    <mergeCell ref="O24:P24"/>
    <mergeCell ref="O25:P25"/>
    <mergeCell ref="O26:P26"/>
    <mergeCell ref="O27:P27"/>
    <mergeCell ref="O35:P35"/>
    <mergeCell ref="B28:B29"/>
    <mergeCell ref="C28:C29"/>
    <mergeCell ref="O28:P28"/>
    <mergeCell ref="O29:P29"/>
    <mergeCell ref="O30:P30"/>
    <mergeCell ref="O31:P31"/>
    <mergeCell ref="B32:B34"/>
    <mergeCell ref="C32:C34"/>
    <mergeCell ref="O32:P32"/>
    <mergeCell ref="O33:P33"/>
    <mergeCell ref="O34:P34"/>
    <mergeCell ref="B37:B38"/>
    <mergeCell ref="C37:C38"/>
    <mergeCell ref="O37:P37"/>
    <mergeCell ref="O38:P38"/>
    <mergeCell ref="B39:B41"/>
    <mergeCell ref="C39:C41"/>
    <mergeCell ref="O39:P39"/>
    <mergeCell ref="O40:P40"/>
    <mergeCell ref="O41:P41"/>
    <mergeCell ref="O42:P42"/>
    <mergeCell ref="C44:E44"/>
    <mergeCell ref="C46:E46"/>
    <mergeCell ref="K47:L47"/>
    <mergeCell ref="O36:P36"/>
  </mergeCells>
  <dataValidations count="1">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16:P42" xr:uid="{5BAD8C5A-2978-488C-AFAA-5925FEBD5915}"/>
  </dataValidations>
  <printOptions horizontalCentered="1"/>
  <pageMargins left="0.49" right="0.56000000000000005" top="0.39370078740157483" bottom="0.39370078740157483" header="0" footer="0"/>
  <pageSetup scale="60" orientation="landscape"/>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1C3B-70D2-4F9D-A215-718800120998}">
  <sheetPr codeName="Hoja15"/>
  <dimension ref="A1:O34"/>
  <sheetViews>
    <sheetView showGridLines="0" zoomScale="60" zoomScaleNormal="60" zoomScaleSheetLayoutView="100" zoomScalePageLayoutView="98" workbookViewId="0">
      <selection activeCell="N18" sqref="N18:O18"/>
    </sheetView>
  </sheetViews>
  <sheetFormatPr baseColWidth="10" defaultColWidth="11.42578125" defaultRowHeight="12.75" x14ac:dyDescent="0.2"/>
  <cols>
    <col min="1" max="1" width="58.28515625" style="18" customWidth="1"/>
    <col min="2" max="2" width="40.28515625" style="18" customWidth="1"/>
    <col min="3" max="3" width="40.85546875" style="265" customWidth="1"/>
    <col min="4" max="4" width="26.7109375" style="18" customWidth="1"/>
    <col min="5" max="5" width="26.140625" style="18" customWidth="1"/>
    <col min="6" max="6" width="45.7109375" style="18" customWidth="1"/>
    <col min="7" max="7" width="37.28515625" style="18" customWidth="1"/>
    <col min="8" max="8" width="20.85546875" style="18" customWidth="1"/>
    <col min="9" max="9" width="22.42578125" style="18" customWidth="1"/>
    <col min="10" max="10" width="18.7109375" style="19" customWidth="1"/>
    <col min="11" max="11" width="19.5703125" style="18" customWidth="1"/>
    <col min="12" max="12" width="61.140625" style="18" customWidth="1"/>
    <col min="13" max="13" width="19.140625" style="18" customWidth="1"/>
    <col min="14" max="14" width="25.42578125" style="18" customWidth="1"/>
    <col min="15" max="15" width="54.28515625"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384"/>
      <c r="B4" s="384"/>
      <c r="C4" s="384"/>
      <c r="D4" s="384"/>
      <c r="E4" s="384"/>
      <c r="F4" s="384"/>
      <c r="G4" s="384"/>
      <c r="H4" s="384"/>
      <c r="I4" s="384"/>
      <c r="J4" s="384"/>
      <c r="K4" s="384"/>
      <c r="L4" s="384"/>
      <c r="M4" s="384"/>
      <c r="N4" s="384"/>
      <c r="O4" s="384"/>
    </row>
    <row r="5" spans="1:15" x14ac:dyDescent="0.2">
      <c r="A5" s="384"/>
      <c r="B5" s="384"/>
      <c r="C5" s="384"/>
      <c r="D5" s="384"/>
      <c r="E5" s="384"/>
      <c r="F5" s="384"/>
      <c r="G5" s="384"/>
      <c r="H5" s="384"/>
      <c r="I5" s="384"/>
      <c r="J5" s="384"/>
      <c r="K5" s="384"/>
      <c r="L5" s="384"/>
      <c r="M5" s="384"/>
      <c r="N5" s="384"/>
      <c r="O5" s="384"/>
    </row>
    <row r="6" spans="1:15" x14ac:dyDescent="0.2">
      <c r="A6" s="384"/>
      <c r="B6" s="384"/>
      <c r="C6" s="384"/>
      <c r="D6" s="384"/>
      <c r="E6" s="384"/>
      <c r="F6" s="384"/>
      <c r="G6" s="384"/>
      <c r="H6" s="384"/>
      <c r="I6" s="384"/>
      <c r="J6" s="384"/>
      <c r="K6" s="384"/>
      <c r="L6" s="384"/>
      <c r="M6" s="384"/>
      <c r="N6" s="384"/>
      <c r="O6" s="384"/>
    </row>
    <row r="7" spans="1:15" x14ac:dyDescent="0.2">
      <c r="A7" s="384"/>
      <c r="B7" s="384"/>
      <c r="C7" s="384"/>
      <c r="D7" s="384"/>
      <c r="E7" s="384"/>
      <c r="F7" s="384"/>
      <c r="G7" s="384"/>
      <c r="H7" s="384"/>
      <c r="I7" s="384"/>
      <c r="J7" s="384"/>
      <c r="K7" s="384"/>
      <c r="L7" s="384"/>
      <c r="M7" s="384"/>
      <c r="N7" s="384"/>
      <c r="O7" s="384"/>
    </row>
    <row r="8" spans="1:15" x14ac:dyDescent="0.2">
      <c r="A8" s="384"/>
      <c r="B8" s="384"/>
      <c r="C8" s="384"/>
      <c r="D8" s="384"/>
      <c r="E8" s="384"/>
      <c r="F8" s="384"/>
      <c r="G8" s="384"/>
      <c r="H8" s="384"/>
      <c r="I8" s="384"/>
      <c r="J8" s="384"/>
      <c r="K8" s="384"/>
      <c r="L8" s="384"/>
      <c r="M8" s="384"/>
      <c r="N8" s="384"/>
      <c r="O8" s="384"/>
    </row>
    <row r="9" spans="1:15" x14ac:dyDescent="0.2">
      <c r="A9" s="384"/>
      <c r="B9" s="384"/>
      <c r="C9" s="384"/>
      <c r="D9" s="384"/>
      <c r="E9" s="384"/>
      <c r="F9" s="384"/>
      <c r="G9" s="384"/>
      <c r="H9" s="384"/>
      <c r="I9" s="384"/>
      <c r="J9" s="384"/>
      <c r="K9" s="384"/>
      <c r="L9" s="384"/>
      <c r="M9" s="384"/>
      <c r="N9" s="384"/>
      <c r="O9" s="384"/>
    </row>
    <row r="10" spans="1:15" x14ac:dyDescent="0.2">
      <c r="A10" s="384"/>
      <c r="B10" s="384"/>
      <c r="C10" s="384"/>
      <c r="D10" s="384"/>
      <c r="E10" s="384"/>
      <c r="F10" s="384"/>
      <c r="G10" s="384"/>
      <c r="H10" s="384"/>
      <c r="I10" s="384"/>
      <c r="J10" s="384"/>
      <c r="K10" s="384"/>
      <c r="L10" s="384"/>
      <c r="M10" s="384"/>
      <c r="N10" s="384"/>
      <c r="O10" s="384"/>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2981</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31.5" x14ac:dyDescent="0.2">
      <c r="A15" s="506"/>
      <c r="B15" s="508"/>
      <c r="C15" s="508"/>
      <c r="D15" s="508"/>
      <c r="E15" s="497"/>
      <c r="F15" s="497"/>
      <c r="G15" s="497"/>
      <c r="H15" s="22" t="s">
        <v>16</v>
      </c>
      <c r="I15" s="22" t="s">
        <v>17</v>
      </c>
      <c r="J15" s="497"/>
      <c r="K15" s="497"/>
      <c r="L15" s="500"/>
      <c r="M15" s="535"/>
      <c r="N15" s="536"/>
      <c r="O15" s="537"/>
    </row>
    <row r="16" spans="1:15" ht="180" hidden="1" customHeight="1" x14ac:dyDescent="0.2">
      <c r="A16" s="71" t="s">
        <v>1458</v>
      </c>
      <c r="B16" s="71"/>
      <c r="C16" s="23"/>
      <c r="D16" s="31"/>
      <c r="E16" s="23"/>
      <c r="F16" s="27"/>
      <c r="G16" s="23"/>
      <c r="H16" s="24"/>
      <c r="I16" s="25"/>
      <c r="J16" s="25"/>
      <c r="K16" s="56"/>
      <c r="L16" s="27"/>
      <c r="M16" s="34"/>
      <c r="N16" s="534"/>
      <c r="O16" s="534"/>
    </row>
    <row r="17" spans="1:15" s="30" customFormat="1" ht="103.5" hidden="1" customHeight="1" x14ac:dyDescent="0.2">
      <c r="A17" s="71" t="s">
        <v>1459</v>
      </c>
      <c r="B17" s="71"/>
      <c r="C17" s="23"/>
      <c r="D17" s="31"/>
      <c r="E17" s="23"/>
      <c r="F17" s="27"/>
      <c r="G17" s="23"/>
      <c r="H17" s="61"/>
      <c r="I17" s="61"/>
      <c r="J17" s="25"/>
      <c r="K17" s="56"/>
      <c r="L17" s="27"/>
      <c r="M17" s="34"/>
      <c r="N17" s="534"/>
      <c r="O17" s="534"/>
    </row>
    <row r="18" spans="1:15" s="262" customFormat="1" ht="136.5" customHeight="1" x14ac:dyDescent="0.2">
      <c r="A18" s="514" t="s">
        <v>1460</v>
      </c>
      <c r="B18" s="514" t="s">
        <v>1461</v>
      </c>
      <c r="C18" s="23" t="s">
        <v>1462</v>
      </c>
      <c r="D18" s="514" t="s">
        <v>1463</v>
      </c>
      <c r="E18" s="23" t="s">
        <v>1464</v>
      </c>
      <c r="F18" s="23" t="s">
        <v>1465</v>
      </c>
      <c r="G18" s="23" t="s">
        <v>1466</v>
      </c>
      <c r="H18" s="64">
        <v>44562</v>
      </c>
      <c r="I18" s="64">
        <v>44925</v>
      </c>
      <c r="J18" s="25">
        <v>44742</v>
      </c>
      <c r="K18" s="56">
        <v>0.5</v>
      </c>
      <c r="L18" s="27" t="s">
        <v>1467</v>
      </c>
      <c r="M18" s="56">
        <v>0.5</v>
      </c>
      <c r="N18" s="670" t="s">
        <v>1468</v>
      </c>
      <c r="O18" s="671"/>
    </row>
    <row r="19" spans="1:15" s="262" customFormat="1" ht="120.75" customHeight="1" x14ac:dyDescent="0.2">
      <c r="A19" s="525"/>
      <c r="B19" s="525"/>
      <c r="C19" s="23" t="s">
        <v>1469</v>
      </c>
      <c r="D19" s="525"/>
      <c r="E19" s="23" t="s">
        <v>1470</v>
      </c>
      <c r="F19" s="23" t="s">
        <v>1471</v>
      </c>
      <c r="G19" s="23" t="s">
        <v>1472</v>
      </c>
      <c r="H19" s="64">
        <v>44562</v>
      </c>
      <c r="I19" s="64">
        <v>44925</v>
      </c>
      <c r="J19" s="25">
        <v>44742</v>
      </c>
      <c r="K19" s="56">
        <v>1</v>
      </c>
      <c r="L19" s="27" t="s">
        <v>1473</v>
      </c>
      <c r="M19" s="56">
        <v>1</v>
      </c>
      <c r="N19" s="670" t="s">
        <v>1474</v>
      </c>
      <c r="O19" s="671"/>
    </row>
    <row r="20" spans="1:15" s="262" customFormat="1" ht="132.75" customHeight="1" x14ac:dyDescent="0.2">
      <c r="A20" s="525"/>
      <c r="B20" s="515"/>
      <c r="C20" s="23" t="s">
        <v>1475</v>
      </c>
      <c r="D20" s="515"/>
      <c r="E20" s="23" t="s">
        <v>1476</v>
      </c>
      <c r="F20" s="23" t="s">
        <v>1477</v>
      </c>
      <c r="G20" s="23" t="s">
        <v>1478</v>
      </c>
      <c r="H20" s="64">
        <v>44562</v>
      </c>
      <c r="I20" s="64">
        <v>44925</v>
      </c>
      <c r="J20" s="25">
        <v>44742</v>
      </c>
      <c r="K20" s="56">
        <v>0.5</v>
      </c>
      <c r="L20" s="27" t="s">
        <v>1479</v>
      </c>
      <c r="M20" s="56">
        <v>0.5</v>
      </c>
      <c r="N20" s="670" t="s">
        <v>1480</v>
      </c>
      <c r="O20" s="671"/>
    </row>
    <row r="21" spans="1:15" s="262" customFormat="1" ht="110.25" customHeight="1" x14ac:dyDescent="0.2">
      <c r="A21" s="23" t="s">
        <v>1481</v>
      </c>
      <c r="B21" s="23" t="s">
        <v>1482</v>
      </c>
      <c r="C21" s="39" t="s">
        <v>1483</v>
      </c>
      <c r="D21" s="23" t="s">
        <v>1463</v>
      </c>
      <c r="E21" s="23" t="s">
        <v>1484</v>
      </c>
      <c r="F21" s="23" t="s">
        <v>1485</v>
      </c>
      <c r="G21" s="23" t="s">
        <v>1486</v>
      </c>
      <c r="H21" s="64">
        <v>44562</v>
      </c>
      <c r="I21" s="64">
        <v>44925</v>
      </c>
      <c r="J21" s="25">
        <v>44742</v>
      </c>
      <c r="K21" s="56">
        <v>0.5</v>
      </c>
      <c r="L21" s="27" t="s">
        <v>1487</v>
      </c>
      <c r="M21" s="56">
        <v>0.5</v>
      </c>
      <c r="N21" s="670" t="s">
        <v>1488</v>
      </c>
      <c r="O21" s="671"/>
    </row>
    <row r="22" spans="1:15" s="262" customFormat="1" ht="110.25" customHeight="1" x14ac:dyDescent="0.2">
      <c r="A22" s="23" t="s">
        <v>1489</v>
      </c>
      <c r="B22" s="23" t="s">
        <v>1490</v>
      </c>
      <c r="C22" s="23" t="s">
        <v>1491</v>
      </c>
      <c r="D22" s="23" t="s">
        <v>1463</v>
      </c>
      <c r="E22" s="23" t="s">
        <v>1492</v>
      </c>
      <c r="F22" s="23" t="s">
        <v>1493</v>
      </c>
      <c r="G22" s="23" t="s">
        <v>1494</v>
      </c>
      <c r="H22" s="64">
        <v>44562</v>
      </c>
      <c r="I22" s="64">
        <v>44925</v>
      </c>
      <c r="J22" s="25">
        <v>44742</v>
      </c>
      <c r="K22" s="56">
        <v>0.5</v>
      </c>
      <c r="L22" s="27" t="s">
        <v>1495</v>
      </c>
      <c r="M22" s="56">
        <v>0.5</v>
      </c>
      <c r="N22" s="670" t="s">
        <v>1496</v>
      </c>
      <c r="O22" s="671"/>
    </row>
    <row r="23" spans="1:15" s="262" customFormat="1" ht="175.5" customHeight="1" x14ac:dyDescent="0.2">
      <c r="A23" s="23" t="s">
        <v>1497</v>
      </c>
      <c r="B23" s="23" t="s">
        <v>1498</v>
      </c>
      <c r="C23" s="23" t="s">
        <v>1499</v>
      </c>
      <c r="D23" s="23" t="s">
        <v>1463</v>
      </c>
      <c r="E23" s="23" t="s">
        <v>1500</v>
      </c>
      <c r="F23" s="23" t="s">
        <v>1501</v>
      </c>
      <c r="G23" s="23" t="s">
        <v>1502</v>
      </c>
      <c r="H23" s="64">
        <v>44562</v>
      </c>
      <c r="I23" s="64">
        <v>44925</v>
      </c>
      <c r="J23" s="25">
        <v>44742</v>
      </c>
      <c r="K23" s="56">
        <v>1</v>
      </c>
      <c r="L23" s="27" t="s">
        <v>1503</v>
      </c>
      <c r="M23" s="56">
        <v>1</v>
      </c>
      <c r="N23" s="670" t="s">
        <v>1504</v>
      </c>
      <c r="O23" s="671"/>
    </row>
    <row r="24" spans="1:15" s="262" customFormat="1" ht="128.25" customHeight="1" x14ac:dyDescent="0.2">
      <c r="A24" s="23" t="s">
        <v>1505</v>
      </c>
      <c r="B24" s="23" t="s">
        <v>1506</v>
      </c>
      <c r="C24" s="23" t="s">
        <v>1507</v>
      </c>
      <c r="D24" s="23" t="s">
        <v>1463</v>
      </c>
      <c r="E24" s="23" t="s">
        <v>1508</v>
      </c>
      <c r="F24" s="23" t="s">
        <v>1509</v>
      </c>
      <c r="G24" s="23" t="s">
        <v>1510</v>
      </c>
      <c r="H24" s="64">
        <v>44562</v>
      </c>
      <c r="I24" s="64">
        <v>44925</v>
      </c>
      <c r="J24" s="25">
        <v>44742</v>
      </c>
      <c r="K24" s="56">
        <v>0.5</v>
      </c>
      <c r="L24" s="27" t="s">
        <v>1511</v>
      </c>
      <c r="M24" s="56">
        <v>0.5</v>
      </c>
      <c r="N24" s="670" t="s">
        <v>1512</v>
      </c>
      <c r="O24" s="671"/>
    </row>
    <row r="25" spans="1:15" s="262" customFormat="1" ht="110.25" customHeight="1" x14ac:dyDescent="0.2">
      <c r="A25" s="23" t="s">
        <v>1513</v>
      </c>
      <c r="B25" s="23" t="s">
        <v>1514</v>
      </c>
      <c r="C25" s="23" t="s">
        <v>1515</v>
      </c>
      <c r="D25" s="23" t="s">
        <v>1463</v>
      </c>
      <c r="E25" s="23" t="s">
        <v>1516</v>
      </c>
      <c r="F25" s="23" t="s">
        <v>1517</v>
      </c>
      <c r="G25" s="23" t="s">
        <v>1518</v>
      </c>
      <c r="H25" s="64">
        <v>44562</v>
      </c>
      <c r="I25" s="64">
        <v>44925</v>
      </c>
      <c r="J25" s="25">
        <v>44742</v>
      </c>
      <c r="K25" s="56">
        <v>0.5</v>
      </c>
      <c r="L25" s="27" t="s">
        <v>1519</v>
      </c>
      <c r="M25" s="56">
        <v>0.5</v>
      </c>
      <c r="N25" s="670" t="s">
        <v>1520</v>
      </c>
      <c r="O25" s="671"/>
    </row>
    <row r="26" spans="1:15" s="262" customFormat="1" ht="110.25" customHeight="1" x14ac:dyDescent="0.2">
      <c r="A26" s="23" t="s">
        <v>1521</v>
      </c>
      <c r="B26" s="23" t="s">
        <v>1522</v>
      </c>
      <c r="C26" s="23" t="s">
        <v>1523</v>
      </c>
      <c r="D26" s="23" t="s">
        <v>1463</v>
      </c>
      <c r="E26" s="23" t="s">
        <v>1524</v>
      </c>
      <c r="F26" s="23" t="s">
        <v>1524</v>
      </c>
      <c r="G26" s="23" t="s">
        <v>1524</v>
      </c>
      <c r="H26" s="64">
        <v>44562</v>
      </c>
      <c r="I26" s="64">
        <v>44925</v>
      </c>
      <c r="J26" s="25">
        <v>44742</v>
      </c>
      <c r="K26" s="56">
        <v>0.5</v>
      </c>
      <c r="L26" s="27" t="s">
        <v>1525</v>
      </c>
      <c r="M26" s="56">
        <v>0.5</v>
      </c>
      <c r="N26" s="670" t="s">
        <v>1520</v>
      </c>
      <c r="O26" s="671"/>
    </row>
    <row r="27" spans="1:15" s="262" customFormat="1" ht="199.5" customHeight="1" x14ac:dyDescent="0.2">
      <c r="A27" s="23" t="s">
        <v>1526</v>
      </c>
      <c r="B27" s="23" t="s">
        <v>1527</v>
      </c>
      <c r="C27" s="23" t="s">
        <v>1528</v>
      </c>
      <c r="D27" s="23" t="s">
        <v>1463</v>
      </c>
      <c r="E27" s="23" t="s">
        <v>1528</v>
      </c>
      <c r="F27" s="23" t="s">
        <v>1528</v>
      </c>
      <c r="G27" s="23" t="s">
        <v>1528</v>
      </c>
      <c r="H27" s="64">
        <v>44562</v>
      </c>
      <c r="I27" s="64">
        <v>44925</v>
      </c>
      <c r="J27" s="25">
        <v>44742</v>
      </c>
      <c r="K27" s="56">
        <v>1</v>
      </c>
      <c r="L27" s="27" t="s">
        <v>1529</v>
      </c>
      <c r="M27" s="56">
        <v>1</v>
      </c>
      <c r="N27" s="670" t="s">
        <v>1530</v>
      </c>
      <c r="O27" s="671"/>
    </row>
    <row r="29" spans="1:15" s="21" customFormat="1" ht="29.25" customHeight="1" thickBot="1" x14ac:dyDescent="0.45">
      <c r="A29" s="45" t="s">
        <v>155</v>
      </c>
      <c r="B29" s="550" t="s">
        <v>3118</v>
      </c>
      <c r="C29" s="550"/>
      <c r="D29" s="550"/>
      <c r="G29" s="45"/>
      <c r="H29" s="45"/>
      <c r="I29" s="46"/>
      <c r="J29" s="45"/>
      <c r="K29" s="45"/>
      <c r="M29" s="263">
        <f>AVERAGE(M18:M27)</f>
        <v>0.65</v>
      </c>
    </row>
    <row r="30" spans="1:15" s="21" customFormat="1" ht="18.75" customHeight="1" x14ac:dyDescent="0.2">
      <c r="C30" s="264"/>
      <c r="I30" s="48"/>
    </row>
    <row r="31" spans="1:15" s="21" customFormat="1" ht="32.25" customHeight="1" thickBot="1" x14ac:dyDescent="0.3">
      <c r="A31" s="45" t="s">
        <v>157</v>
      </c>
      <c r="B31" s="547" t="s">
        <v>3119</v>
      </c>
      <c r="C31" s="547"/>
      <c r="D31" s="547"/>
      <c r="G31" s="45" t="s">
        <v>159</v>
      </c>
      <c r="I31" s="48"/>
      <c r="J31" s="49"/>
      <c r="K31" s="49" t="s">
        <v>3096</v>
      </c>
      <c r="L31" s="49"/>
    </row>
    <row r="32" spans="1:15" s="21" customFormat="1" ht="27" customHeight="1" x14ac:dyDescent="0.2">
      <c r="C32" s="264"/>
      <c r="I32" s="51"/>
      <c r="J32" s="513"/>
      <c r="K32" s="513"/>
      <c r="L32" s="52"/>
    </row>
    <row r="33" spans="15:15" x14ac:dyDescent="0.2">
      <c r="O33" s="54" t="s">
        <v>161</v>
      </c>
    </row>
    <row r="34" spans="15:15" x14ac:dyDescent="0.2">
      <c r="O34" s="54" t="s">
        <v>162</v>
      </c>
    </row>
  </sheetData>
  <mergeCells count="36">
    <mergeCell ref="A1:O3"/>
    <mergeCell ref="A11:O11"/>
    <mergeCell ref="A12:L12"/>
    <mergeCell ref="M12:O13"/>
    <mergeCell ref="A13:L13"/>
    <mergeCell ref="A14:A15"/>
    <mergeCell ref="B14:B15"/>
    <mergeCell ref="C14:C15"/>
    <mergeCell ref="D14:D15"/>
    <mergeCell ref="E14:E15"/>
    <mergeCell ref="M14:M15"/>
    <mergeCell ref="N14:O15"/>
    <mergeCell ref="N16:O16"/>
    <mergeCell ref="N17:O17"/>
    <mergeCell ref="A18:A20"/>
    <mergeCell ref="B18:B20"/>
    <mergeCell ref="D18:D20"/>
    <mergeCell ref="N18:O18"/>
    <mergeCell ref="N19:O19"/>
    <mergeCell ref="N20:O20"/>
    <mergeCell ref="F14:F15"/>
    <mergeCell ref="G14:G15"/>
    <mergeCell ref="H14:I14"/>
    <mergeCell ref="J14:J15"/>
    <mergeCell ref="K14:K15"/>
    <mergeCell ref="L14:L15"/>
    <mergeCell ref="N27:O27"/>
    <mergeCell ref="B29:D29"/>
    <mergeCell ref="B31:D31"/>
    <mergeCell ref="J32:K32"/>
    <mergeCell ref="N21:O21"/>
    <mergeCell ref="N22:O22"/>
    <mergeCell ref="N23:O23"/>
    <mergeCell ref="N24:O24"/>
    <mergeCell ref="N25:O25"/>
    <mergeCell ref="N26:O26"/>
  </mergeCells>
  <dataValidations count="13">
    <dataValidation allowBlank="1" showInputMessage="1" showErrorMessage="1" promptTitle="GUÍA:" prompt="Describir la meta a ser alcanzada con la acción de mejoramiento planteada." sqref="C23 F26:G26 E16:E26" xr:uid="{0DFF1E1F-DA17-4222-B564-999359A92C52}"/>
    <dataValidation allowBlank="1" showInputMessage="1" showErrorMessage="1" promptTitle="INSERTAR NUEVA COLUMNA:" prompt="Definir el entregable que soporta el cumplimiento como evidencia (actas, contratos, lista de asistencia, procedimientos, fotografía, videos, encuestas, etc.)" sqref="F16:F25" xr:uid="{88234160-C8A7-42EE-A9D5-0706611C1311}"/>
    <dataValidation allowBlank="1" showInputMessage="1" showErrorMessage="1" promptTitle="GUÍA:" prompt="Establecer la formula matemática para medir el cumplimiento de la meta establecida a cada una de las acciones de mejoramiento definidas." sqref="G16:G25" xr:uid="{94F2D859-7EE1-41C7-B35D-701280A0BC96}"/>
    <dataValidation allowBlank="1" showInputMessage="1" showErrorMessage="1" promptTitle="GUÍA:" prompt="Establecer las fechas de inicio y terminación de cada una de las actividades, según los recursos y disponibilidad de la dependencia dentro de la vigencia actual." sqref="H16:I27" xr:uid="{E0E693A3-5AED-468A-8903-E905FAD55E56}"/>
    <dataValidation allowBlank="1" showInputMessage="1" showErrorMessage="1" promptTitle="GUÍA: " prompt="Colocar la fecha en que se realiza el seguimiento por parte de la dependencia (i, ii, ii o iv seguimiento)_x000a_" sqref="J16:J27" xr:uid="{50D8EF0D-9C2D-4812-A233-C55593F4D95B}"/>
    <dataValidation allowBlank="1" showInputMessage="1" showErrorMessage="1" promptTitle="GUÍA:" prompt="Asignar el porcentaje de avance de la meta establecida de acuerdo con la formula del indicador con corte a la fecha del seguimiento." sqref="K16:K27 M18:M27" xr:uid="{419147E4-7D4E-46D7-936C-E91C813391FD}"/>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7" xr:uid="{4218B2DC-6630-425C-B808-3E99BA2AA5B5}"/>
    <dataValidation allowBlank="1" showInputMessage="1" showErrorMessage="1" promptTitle="CONTROL INTERNO:" prompt="Incluir esta columna para medir el avance de las acciones por parte del auditor de acuerdo con las evidencias presentadas por la dependencia." sqref="M16:M17" xr:uid="{7FE347BA-6405-4F48-9408-A3CE2791D99A}"/>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16:O17 N16:N27" xr:uid="{07979412-2A0F-472D-B854-79B8FF0769A0}"/>
    <dataValidation allowBlank="1" showInputMessage="1" showErrorMessage="1" promptTitle="GUÍA:" prompt="Para cada una de las causas identificadas se deben definir las acciones de mejoramiento necesarias." sqref="C16:C20 C22 C24:C27 E27:G27" xr:uid="{CD1AF86B-512F-4337-82F3-F68F522D8323}"/>
    <dataValidation allowBlank="1" showInputMessage="1" showErrorMessage="1" promptTitle="GUÍA:" prompt="Se deben describir las causas, previamente identificadas por medio de las metodologías existentes, el número de causas varias de acuerdo a la recomendación y su complejidad." sqref="B21:B27 B16:B18" xr:uid="{2810FDD4-B2FE-43A2-B2CF-F757ADF5789D}"/>
    <dataValidation allowBlank="1" showInputMessage="1" showErrorMessage="1" promptTitle="GUIA:" prompt="Redactar las recomendaciones de mejoramiento a la gestión, identificadas en la dependencia para la vigencia actual." sqref="A16" xr:uid="{CD4A358C-4937-41BE-8474-E88B80FCE435}"/>
    <dataValidation allowBlank="1" showInputMessage="1" showErrorMessage="1" promptTitle="GUÍA:" prompt="Identificar la persona/cargo responsable por la ejecución de las acciones de mejoramiento." sqref="D21:D27 D16:D18" xr:uid="{933E6D70-207C-4429-B7B5-B685D73F5AC3}"/>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0048-A1AF-49B3-80E5-8DF3F346A6DB}">
  <sheetPr codeName="Hoja16"/>
  <dimension ref="A1:O63"/>
  <sheetViews>
    <sheetView showGridLines="0" topLeftCell="A8" zoomScale="41" zoomScaleNormal="41" zoomScaleSheetLayoutView="100" zoomScalePageLayoutView="98" workbookViewId="0">
      <pane ySplit="21" topLeftCell="A29" activePane="bottomLeft" state="frozen"/>
      <selection activeCell="A8" sqref="A8"/>
      <selection pane="bottomLeft" activeCell="M58" sqref="M58"/>
    </sheetView>
  </sheetViews>
  <sheetFormatPr baseColWidth="10" defaultColWidth="11.42578125" defaultRowHeight="12.75" x14ac:dyDescent="0.2"/>
  <cols>
    <col min="1" max="1" width="39.7109375" style="266" customWidth="1"/>
    <col min="2" max="2" width="33.42578125" style="18" customWidth="1"/>
    <col min="3" max="3" width="41.140625" style="18" customWidth="1"/>
    <col min="4" max="4" width="31.28515625" style="18" customWidth="1"/>
    <col min="5" max="5" width="39.28515625" style="18" customWidth="1"/>
    <col min="6" max="6" width="40.7109375" style="18" customWidth="1"/>
    <col min="7" max="7" width="29.42578125" style="18" customWidth="1"/>
    <col min="8" max="8" width="17.28515625" style="18" bestFit="1" customWidth="1"/>
    <col min="9" max="9" width="22.140625" style="18" bestFit="1" customWidth="1"/>
    <col min="10" max="10" width="20.85546875" style="19"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B4" s="19"/>
      <c r="C4" s="19"/>
      <c r="D4" s="19"/>
      <c r="E4" s="19"/>
      <c r="F4" s="19"/>
      <c r="G4" s="19"/>
      <c r="H4" s="19"/>
      <c r="I4" s="19"/>
      <c r="K4" s="19"/>
      <c r="L4" s="19"/>
      <c r="M4" s="19"/>
      <c r="N4" s="19"/>
      <c r="O4" s="19"/>
    </row>
    <row r="5" spans="1:15" x14ac:dyDescent="0.2">
      <c r="B5" s="19"/>
      <c r="C5" s="19"/>
      <c r="D5" s="19"/>
      <c r="E5" s="19"/>
      <c r="F5" s="19"/>
      <c r="G5" s="19"/>
      <c r="H5" s="19"/>
      <c r="I5" s="19"/>
      <c r="K5" s="19"/>
      <c r="L5" s="19"/>
      <c r="M5" s="19"/>
      <c r="N5" s="19"/>
      <c r="O5" s="19"/>
    </row>
    <row r="6" spans="1:15" x14ac:dyDescent="0.2">
      <c r="B6" s="19"/>
      <c r="C6" s="19"/>
      <c r="D6" s="19"/>
      <c r="E6" s="19"/>
      <c r="F6" s="19"/>
      <c r="G6" s="19"/>
      <c r="H6" s="19"/>
      <c r="I6" s="19"/>
      <c r="K6" s="19"/>
      <c r="L6" s="19"/>
      <c r="M6" s="19"/>
      <c r="N6" s="19"/>
      <c r="O6" s="19"/>
    </row>
    <row r="7" spans="1:15" x14ac:dyDescent="0.2">
      <c r="B7" s="19"/>
      <c r="C7" s="19"/>
      <c r="D7" s="19"/>
      <c r="E7" s="19"/>
      <c r="F7" s="19"/>
      <c r="G7" s="19"/>
      <c r="H7" s="19"/>
      <c r="I7" s="19"/>
      <c r="K7" s="19"/>
      <c r="L7" s="19"/>
      <c r="M7" s="19"/>
      <c r="N7" s="19"/>
      <c r="O7" s="19"/>
    </row>
    <row r="8" spans="1:15" hidden="1" x14ac:dyDescent="0.2">
      <c r="B8" s="19"/>
      <c r="C8" s="19"/>
      <c r="D8" s="19"/>
      <c r="E8" s="19"/>
      <c r="F8" s="19"/>
      <c r="G8" s="19"/>
      <c r="H8" s="19"/>
      <c r="I8" s="19"/>
      <c r="K8" s="19"/>
      <c r="L8" s="19"/>
      <c r="M8" s="19"/>
      <c r="N8" s="19"/>
      <c r="O8" s="19"/>
    </row>
    <row r="9" spans="1:15" hidden="1" x14ac:dyDescent="0.2">
      <c r="B9" s="19"/>
      <c r="C9" s="19"/>
      <c r="D9" s="19"/>
      <c r="E9" s="19"/>
      <c r="F9" s="19"/>
      <c r="G9" s="19"/>
      <c r="H9" s="19"/>
      <c r="I9" s="19"/>
      <c r="K9" s="19"/>
      <c r="L9" s="19"/>
      <c r="M9" s="19"/>
      <c r="N9" s="19"/>
      <c r="O9" s="19"/>
    </row>
    <row r="10" spans="1:15" hidden="1" x14ac:dyDescent="0.2">
      <c r="B10" s="19"/>
      <c r="C10" s="19"/>
      <c r="D10" s="19"/>
      <c r="E10" s="19"/>
      <c r="F10" s="19"/>
      <c r="G10" s="19"/>
      <c r="H10" s="19"/>
      <c r="I10" s="19"/>
      <c r="K10" s="19"/>
      <c r="L10" s="19"/>
      <c r="M10" s="19"/>
      <c r="N10" s="19"/>
      <c r="O10" s="19"/>
    </row>
    <row r="11" spans="1:15" ht="56.25" hidden="1" customHeight="1" x14ac:dyDescent="0.25">
      <c r="A11" s="540" t="s">
        <v>0</v>
      </c>
      <c r="B11" s="540"/>
      <c r="C11" s="540"/>
      <c r="D11" s="540"/>
      <c r="E11" s="540"/>
      <c r="F11" s="540"/>
      <c r="G11" s="540"/>
      <c r="H11" s="540"/>
      <c r="I11" s="540"/>
      <c r="J11" s="540"/>
      <c r="K11" s="540"/>
      <c r="L11" s="540"/>
      <c r="M11" s="540"/>
      <c r="N11" s="540"/>
      <c r="O11" s="540"/>
    </row>
    <row r="12" spans="1:15" ht="31.5" hidden="1" customHeight="1" x14ac:dyDescent="0.2">
      <c r="A12" s="541" t="s">
        <v>1531</v>
      </c>
      <c r="B12" s="541"/>
      <c r="C12" s="541"/>
      <c r="D12" s="541"/>
      <c r="E12" s="541"/>
      <c r="F12" s="541"/>
      <c r="G12" s="541"/>
      <c r="H12" s="541"/>
      <c r="I12" s="541"/>
      <c r="J12" s="541"/>
      <c r="K12" s="541"/>
      <c r="L12" s="541"/>
      <c r="M12" s="542" t="s">
        <v>1</v>
      </c>
      <c r="N12" s="542"/>
      <c r="O12" s="542"/>
    </row>
    <row r="13" spans="1:15" ht="54.75" hidden="1" customHeight="1" x14ac:dyDescent="0.2">
      <c r="A13" s="541" t="s">
        <v>1532</v>
      </c>
      <c r="B13" s="541"/>
      <c r="C13" s="541"/>
      <c r="D13" s="541"/>
      <c r="E13" s="541"/>
      <c r="F13" s="541"/>
      <c r="G13" s="541"/>
      <c r="H13" s="541"/>
      <c r="I13" s="541"/>
      <c r="J13" s="541"/>
      <c r="K13" s="541"/>
      <c r="L13" s="541"/>
      <c r="M13" s="542"/>
      <c r="N13" s="542"/>
      <c r="O13" s="542"/>
    </row>
    <row r="14" spans="1:15" ht="42" customHeight="1" x14ac:dyDescent="0.2">
      <c r="A14" s="539"/>
      <c r="B14" s="539"/>
      <c r="C14" s="539"/>
      <c r="D14" s="539"/>
      <c r="E14" s="539"/>
      <c r="F14" s="539"/>
      <c r="G14" s="539"/>
      <c r="H14" s="539"/>
      <c r="I14" s="539"/>
      <c r="J14" s="539"/>
      <c r="K14" s="539"/>
      <c r="L14" s="539"/>
      <c r="M14" s="539"/>
      <c r="N14" s="539"/>
      <c r="O14" s="539"/>
    </row>
    <row r="15" spans="1:15" x14ac:dyDescent="0.2">
      <c r="A15" s="539"/>
      <c r="B15" s="539"/>
      <c r="C15" s="539"/>
      <c r="D15" s="539"/>
      <c r="E15" s="539"/>
      <c r="F15" s="539"/>
      <c r="G15" s="539"/>
      <c r="H15" s="539"/>
      <c r="I15" s="539"/>
      <c r="J15" s="539"/>
      <c r="K15" s="539"/>
      <c r="L15" s="539"/>
      <c r="M15" s="539"/>
      <c r="N15" s="539"/>
      <c r="O15" s="539"/>
    </row>
    <row r="16" spans="1:15" x14ac:dyDescent="0.2">
      <c r="A16" s="539"/>
      <c r="B16" s="539"/>
      <c r="C16" s="539"/>
      <c r="D16" s="539"/>
      <c r="E16" s="539"/>
      <c r="F16" s="539"/>
      <c r="G16" s="539"/>
      <c r="H16" s="539"/>
      <c r="I16" s="539"/>
      <c r="J16" s="539"/>
      <c r="K16" s="539"/>
      <c r="L16" s="539"/>
      <c r="M16" s="539"/>
      <c r="N16" s="539"/>
      <c r="O16" s="539"/>
    </row>
    <row r="17" spans="1:15" x14ac:dyDescent="0.2">
      <c r="A17" s="384"/>
      <c r="B17" s="384"/>
      <c r="C17" s="384"/>
      <c r="D17" s="384"/>
      <c r="E17" s="384"/>
      <c r="F17" s="384"/>
      <c r="G17" s="384"/>
      <c r="H17" s="384"/>
      <c r="I17" s="384"/>
      <c r="J17" s="384"/>
      <c r="K17" s="384"/>
      <c r="L17" s="384"/>
      <c r="M17" s="384"/>
      <c r="N17" s="384"/>
      <c r="O17" s="384"/>
    </row>
    <row r="18" spans="1:15" x14ac:dyDescent="0.2">
      <c r="A18" s="384"/>
      <c r="B18" s="384"/>
      <c r="C18" s="384"/>
      <c r="D18" s="384"/>
      <c r="E18" s="384"/>
      <c r="F18" s="384"/>
      <c r="G18" s="384"/>
      <c r="H18" s="384"/>
      <c r="I18" s="384"/>
      <c r="J18" s="384"/>
      <c r="K18" s="384"/>
      <c r="L18" s="384"/>
      <c r="M18" s="384"/>
      <c r="N18" s="384"/>
      <c r="O18" s="384"/>
    </row>
    <row r="19" spans="1:15" x14ac:dyDescent="0.2">
      <c r="A19" s="384"/>
      <c r="B19" s="384"/>
      <c r="C19" s="384"/>
      <c r="D19" s="384"/>
      <c r="E19" s="384"/>
      <c r="F19" s="384"/>
      <c r="G19" s="384"/>
      <c r="H19" s="384"/>
      <c r="I19" s="384"/>
      <c r="J19" s="384"/>
      <c r="K19" s="384"/>
      <c r="L19" s="384"/>
      <c r="M19" s="384"/>
      <c r="N19" s="384"/>
      <c r="O19" s="384"/>
    </row>
    <row r="20" spans="1:15" x14ac:dyDescent="0.2">
      <c r="A20" s="384"/>
      <c r="B20" s="384"/>
      <c r="C20" s="384"/>
      <c r="D20" s="384"/>
      <c r="E20" s="384"/>
      <c r="F20" s="384"/>
      <c r="G20" s="384"/>
      <c r="H20" s="384"/>
      <c r="I20" s="384"/>
      <c r="J20" s="384"/>
      <c r="K20" s="384"/>
      <c r="L20" s="384"/>
      <c r="M20" s="384"/>
      <c r="N20" s="384"/>
      <c r="O20" s="384"/>
    </row>
    <row r="21" spans="1:15" x14ac:dyDescent="0.2">
      <c r="A21" s="384"/>
      <c r="B21" s="384"/>
      <c r="C21" s="384"/>
      <c r="D21" s="384"/>
      <c r="E21" s="384"/>
      <c r="F21" s="384"/>
      <c r="G21" s="384"/>
      <c r="H21" s="384"/>
      <c r="I21" s="384"/>
      <c r="J21" s="384"/>
      <c r="K21" s="384"/>
      <c r="L21" s="384"/>
      <c r="M21" s="384"/>
      <c r="N21" s="384"/>
      <c r="O21" s="384"/>
    </row>
    <row r="22" spans="1:15" x14ac:dyDescent="0.2">
      <c r="A22" s="384"/>
      <c r="B22" s="384"/>
      <c r="C22" s="384"/>
      <c r="D22" s="384"/>
      <c r="E22" s="384"/>
      <c r="F22" s="384"/>
      <c r="G22" s="384"/>
      <c r="H22" s="384"/>
      <c r="I22" s="384"/>
      <c r="J22" s="384"/>
      <c r="K22" s="384"/>
      <c r="L22" s="384"/>
      <c r="M22" s="384"/>
      <c r="N22" s="384"/>
      <c r="O22" s="384"/>
    </row>
    <row r="23" spans="1:15" x14ac:dyDescent="0.2">
      <c r="A23" s="384"/>
      <c r="B23" s="384"/>
      <c r="C23" s="384"/>
      <c r="D23" s="384"/>
      <c r="E23" s="384"/>
      <c r="F23" s="384"/>
      <c r="G23" s="384"/>
      <c r="H23" s="384"/>
      <c r="I23" s="384"/>
      <c r="J23" s="384"/>
      <c r="K23" s="384"/>
      <c r="L23" s="384"/>
      <c r="M23" s="384"/>
      <c r="N23" s="384"/>
      <c r="O23" s="384"/>
    </row>
    <row r="24" spans="1:15" ht="27" customHeight="1" x14ac:dyDescent="0.25">
      <c r="A24" s="540" t="s">
        <v>0</v>
      </c>
      <c r="B24" s="540"/>
      <c r="C24" s="540"/>
      <c r="D24" s="540"/>
      <c r="E24" s="540"/>
      <c r="F24" s="540"/>
      <c r="G24" s="540"/>
      <c r="H24" s="540"/>
      <c r="I24" s="540"/>
      <c r="J24" s="540"/>
      <c r="K24" s="540"/>
      <c r="L24" s="540"/>
      <c r="M24" s="540"/>
      <c r="N24" s="540"/>
      <c r="O24" s="540"/>
    </row>
    <row r="25" spans="1:15" ht="34.5" customHeight="1" x14ac:dyDescent="0.2">
      <c r="A25" s="541" t="s">
        <v>2833</v>
      </c>
      <c r="B25" s="541"/>
      <c r="C25" s="541"/>
      <c r="D25" s="541"/>
      <c r="E25" s="541"/>
      <c r="F25" s="541"/>
      <c r="G25" s="541"/>
      <c r="H25" s="541"/>
      <c r="I25" s="541"/>
      <c r="J25" s="541"/>
      <c r="K25" s="541"/>
      <c r="L25" s="541"/>
      <c r="M25" s="542" t="s">
        <v>1</v>
      </c>
      <c r="N25" s="542"/>
      <c r="O25" s="542"/>
    </row>
    <row r="26" spans="1:15" ht="38.25" customHeight="1" x14ac:dyDescent="0.2">
      <c r="A26" s="541" t="s">
        <v>2980</v>
      </c>
      <c r="B26" s="541"/>
      <c r="C26" s="541"/>
      <c r="D26" s="541"/>
      <c r="E26" s="541"/>
      <c r="F26" s="541"/>
      <c r="G26" s="541"/>
      <c r="H26" s="541"/>
      <c r="I26" s="541"/>
      <c r="J26" s="541"/>
      <c r="K26" s="541"/>
      <c r="L26" s="541"/>
      <c r="M26" s="542"/>
      <c r="N26" s="542"/>
      <c r="O26" s="542"/>
    </row>
    <row r="27" spans="1:15" s="21" customFormat="1" ht="40.5" customHeight="1" x14ac:dyDescent="0.2">
      <c r="A27" s="677" t="s">
        <v>164</v>
      </c>
      <c r="B27" s="507" t="s">
        <v>4</v>
      </c>
      <c r="C27" s="507" t="s">
        <v>5</v>
      </c>
      <c r="D27" s="507" t="s">
        <v>6</v>
      </c>
      <c r="E27" s="497" t="s">
        <v>7</v>
      </c>
      <c r="F27" s="497" t="s">
        <v>8</v>
      </c>
      <c r="G27" s="497" t="s">
        <v>9</v>
      </c>
      <c r="H27" s="498" t="s">
        <v>10</v>
      </c>
      <c r="I27" s="499"/>
      <c r="J27" s="497" t="s">
        <v>11</v>
      </c>
      <c r="K27" s="497" t="s">
        <v>12</v>
      </c>
      <c r="L27" s="500" t="s">
        <v>13</v>
      </c>
      <c r="M27" s="535" t="s">
        <v>14</v>
      </c>
      <c r="N27" s="536" t="s">
        <v>15</v>
      </c>
      <c r="O27" s="537"/>
    </row>
    <row r="28" spans="1:15" s="21" customFormat="1" ht="31.5" x14ac:dyDescent="0.2">
      <c r="A28" s="678"/>
      <c r="B28" s="508"/>
      <c r="C28" s="508"/>
      <c r="D28" s="508"/>
      <c r="E28" s="497"/>
      <c r="F28" s="497"/>
      <c r="G28" s="497"/>
      <c r="H28" s="22" t="s">
        <v>16</v>
      </c>
      <c r="I28" s="22" t="s">
        <v>17</v>
      </c>
      <c r="J28" s="497"/>
      <c r="K28" s="497"/>
      <c r="L28" s="500"/>
      <c r="M28" s="535"/>
      <c r="N28" s="536"/>
      <c r="O28" s="537"/>
    </row>
    <row r="29" spans="1:15" ht="381.75" customHeight="1" x14ac:dyDescent="0.2">
      <c r="A29" s="672" t="s">
        <v>1533</v>
      </c>
      <c r="B29" s="267" t="s">
        <v>1534</v>
      </c>
      <c r="C29" s="267" t="s">
        <v>1535</v>
      </c>
      <c r="D29" s="268" t="s">
        <v>1536</v>
      </c>
      <c r="E29" s="267" t="s">
        <v>1537</v>
      </c>
      <c r="F29" s="267" t="s">
        <v>1538</v>
      </c>
      <c r="G29" s="267" t="s">
        <v>75</v>
      </c>
      <c r="H29" s="269">
        <v>44607</v>
      </c>
      <c r="I29" s="269">
        <v>44742</v>
      </c>
      <c r="J29" s="270">
        <v>44750</v>
      </c>
      <c r="K29" s="271">
        <v>0</v>
      </c>
      <c r="L29" s="272" t="s">
        <v>1539</v>
      </c>
      <c r="M29" s="273">
        <v>0</v>
      </c>
      <c r="N29" s="675" t="s">
        <v>1540</v>
      </c>
      <c r="O29" s="676"/>
    </row>
    <row r="30" spans="1:15" ht="381.75" customHeight="1" x14ac:dyDescent="0.2">
      <c r="A30" s="673"/>
      <c r="B30" s="267" t="s">
        <v>1541</v>
      </c>
      <c r="C30" s="267" t="s">
        <v>1542</v>
      </c>
      <c r="D30" s="268" t="s">
        <v>1536</v>
      </c>
      <c r="E30" s="267" t="s">
        <v>1543</v>
      </c>
      <c r="F30" s="267" t="s">
        <v>1544</v>
      </c>
      <c r="G30" s="267" t="s">
        <v>1545</v>
      </c>
      <c r="H30" s="269">
        <v>44607</v>
      </c>
      <c r="I30" s="269">
        <v>44926</v>
      </c>
      <c r="J30" s="270">
        <v>44750</v>
      </c>
      <c r="K30" s="271">
        <v>0.33</v>
      </c>
      <c r="L30" s="272" t="s">
        <v>1546</v>
      </c>
      <c r="M30" s="273">
        <v>0.33</v>
      </c>
      <c r="N30" s="675" t="s">
        <v>1547</v>
      </c>
      <c r="O30" s="676"/>
    </row>
    <row r="31" spans="1:15" ht="239.25" customHeight="1" x14ac:dyDescent="0.2">
      <c r="A31" s="672" t="s">
        <v>1548</v>
      </c>
      <c r="B31" s="672" t="s">
        <v>1549</v>
      </c>
      <c r="C31" s="267" t="s">
        <v>1550</v>
      </c>
      <c r="D31" s="268" t="s">
        <v>1536</v>
      </c>
      <c r="E31" s="267" t="s">
        <v>1551</v>
      </c>
      <c r="F31" s="267" t="s">
        <v>1552</v>
      </c>
      <c r="G31" s="267" t="s">
        <v>75</v>
      </c>
      <c r="H31" s="269">
        <v>44607</v>
      </c>
      <c r="I31" s="269">
        <v>44804</v>
      </c>
      <c r="J31" s="270">
        <v>44750</v>
      </c>
      <c r="K31" s="271">
        <v>0</v>
      </c>
      <c r="L31" s="272" t="s">
        <v>1539</v>
      </c>
      <c r="M31" s="273">
        <v>0</v>
      </c>
      <c r="N31" s="675" t="s">
        <v>1540</v>
      </c>
      <c r="O31" s="676"/>
    </row>
    <row r="32" spans="1:15" ht="239.25" customHeight="1" x14ac:dyDescent="0.2">
      <c r="A32" s="673"/>
      <c r="B32" s="673"/>
      <c r="C32" s="267" t="s">
        <v>1553</v>
      </c>
      <c r="D32" s="268" t="s">
        <v>1554</v>
      </c>
      <c r="E32" s="267" t="s">
        <v>1551</v>
      </c>
      <c r="F32" s="267" t="s">
        <v>1552</v>
      </c>
      <c r="G32" s="267" t="s">
        <v>75</v>
      </c>
      <c r="H32" s="269">
        <v>44607</v>
      </c>
      <c r="I32" s="269">
        <v>44865</v>
      </c>
      <c r="J32" s="270">
        <v>44750</v>
      </c>
      <c r="K32" s="271">
        <v>0</v>
      </c>
      <c r="L32" s="272" t="s">
        <v>1539</v>
      </c>
      <c r="M32" s="273">
        <v>0</v>
      </c>
      <c r="N32" s="675" t="s">
        <v>1540</v>
      </c>
      <c r="O32" s="676"/>
    </row>
    <row r="33" spans="1:15" ht="249.75" customHeight="1" x14ac:dyDescent="0.2">
      <c r="A33" s="267" t="s">
        <v>1555</v>
      </c>
      <c r="B33" s="267" t="s">
        <v>1556</v>
      </c>
      <c r="C33" s="267" t="s">
        <v>1557</v>
      </c>
      <c r="D33" s="268" t="s">
        <v>1558</v>
      </c>
      <c r="E33" s="267" t="s">
        <v>1559</v>
      </c>
      <c r="F33" s="267" t="s">
        <v>1560</v>
      </c>
      <c r="G33" s="267" t="s">
        <v>1561</v>
      </c>
      <c r="H33" s="269">
        <v>44607</v>
      </c>
      <c r="I33" s="269">
        <v>44926</v>
      </c>
      <c r="J33" s="270">
        <v>44750</v>
      </c>
      <c r="K33" s="271">
        <v>0</v>
      </c>
      <c r="L33" s="272" t="s">
        <v>1539</v>
      </c>
      <c r="M33" s="273">
        <v>0</v>
      </c>
      <c r="N33" s="675" t="s">
        <v>1540</v>
      </c>
      <c r="O33" s="676"/>
    </row>
    <row r="34" spans="1:15" ht="225" customHeight="1" x14ac:dyDescent="0.2">
      <c r="A34" s="672" t="s">
        <v>1562</v>
      </c>
      <c r="B34" s="672" t="s">
        <v>1563</v>
      </c>
      <c r="C34" s="267" t="s">
        <v>1564</v>
      </c>
      <c r="D34" s="267" t="s">
        <v>1565</v>
      </c>
      <c r="E34" s="267" t="s">
        <v>1566</v>
      </c>
      <c r="F34" s="267" t="s">
        <v>1567</v>
      </c>
      <c r="G34" s="267" t="s">
        <v>1568</v>
      </c>
      <c r="H34" s="269">
        <v>44607</v>
      </c>
      <c r="I34" s="269">
        <v>44834</v>
      </c>
      <c r="J34" s="270">
        <v>44750</v>
      </c>
      <c r="K34" s="271">
        <v>0</v>
      </c>
      <c r="L34" s="272" t="s">
        <v>1539</v>
      </c>
      <c r="M34" s="273">
        <v>0</v>
      </c>
      <c r="N34" s="675" t="s">
        <v>1540</v>
      </c>
      <c r="O34" s="676"/>
    </row>
    <row r="35" spans="1:15" ht="225" customHeight="1" x14ac:dyDescent="0.2">
      <c r="A35" s="674"/>
      <c r="B35" s="673"/>
      <c r="C35" s="267" t="s">
        <v>1569</v>
      </c>
      <c r="D35" s="267" t="s">
        <v>1536</v>
      </c>
      <c r="E35" s="267" t="s">
        <v>1570</v>
      </c>
      <c r="F35" s="267" t="s">
        <v>1571</v>
      </c>
      <c r="G35" s="267" t="s">
        <v>1572</v>
      </c>
      <c r="H35" s="269">
        <v>44607</v>
      </c>
      <c r="I35" s="269">
        <v>44926</v>
      </c>
      <c r="J35" s="270">
        <v>44750</v>
      </c>
      <c r="K35" s="271">
        <v>0</v>
      </c>
      <c r="L35" s="272" t="s">
        <v>1539</v>
      </c>
      <c r="M35" s="273">
        <v>0</v>
      </c>
      <c r="N35" s="675" t="s">
        <v>1540</v>
      </c>
      <c r="O35" s="676"/>
    </row>
    <row r="36" spans="1:15" ht="225" customHeight="1" x14ac:dyDescent="0.2">
      <c r="A36" s="673"/>
      <c r="B36" s="274" t="s">
        <v>1573</v>
      </c>
      <c r="C36" s="267" t="s">
        <v>1574</v>
      </c>
      <c r="D36" s="267" t="s">
        <v>1575</v>
      </c>
      <c r="E36" s="267" t="s">
        <v>1576</v>
      </c>
      <c r="F36" s="267" t="s">
        <v>1577</v>
      </c>
      <c r="G36" s="267" t="s">
        <v>1152</v>
      </c>
      <c r="H36" s="269">
        <v>44607</v>
      </c>
      <c r="I36" s="269">
        <v>44926</v>
      </c>
      <c r="J36" s="270">
        <v>44750</v>
      </c>
      <c r="K36" s="271">
        <v>0</v>
      </c>
      <c r="L36" s="272" t="s">
        <v>1539</v>
      </c>
      <c r="M36" s="273">
        <v>0</v>
      </c>
      <c r="N36" s="675" t="s">
        <v>1540</v>
      </c>
      <c r="O36" s="676"/>
    </row>
    <row r="37" spans="1:15" ht="189.75" customHeight="1" x14ac:dyDescent="0.2">
      <c r="A37" s="672" t="s">
        <v>1578</v>
      </c>
      <c r="B37" s="267" t="s">
        <v>1579</v>
      </c>
      <c r="C37" s="267" t="s">
        <v>1580</v>
      </c>
      <c r="D37" s="268" t="s">
        <v>1565</v>
      </c>
      <c r="E37" s="267" t="s">
        <v>1581</v>
      </c>
      <c r="F37" s="267" t="s">
        <v>1582</v>
      </c>
      <c r="G37" s="267" t="s">
        <v>1583</v>
      </c>
      <c r="H37" s="269">
        <v>44607</v>
      </c>
      <c r="I37" s="269">
        <v>44742</v>
      </c>
      <c r="J37" s="270">
        <v>44750</v>
      </c>
      <c r="K37" s="271">
        <v>0.7</v>
      </c>
      <c r="L37" s="272" t="s">
        <v>1584</v>
      </c>
      <c r="M37" s="273">
        <v>0.7</v>
      </c>
      <c r="N37" s="675" t="s">
        <v>1585</v>
      </c>
      <c r="O37" s="676"/>
    </row>
    <row r="38" spans="1:15" ht="189.75" customHeight="1" x14ac:dyDescent="0.2">
      <c r="A38" s="673"/>
      <c r="B38" s="267" t="s">
        <v>1586</v>
      </c>
      <c r="C38" s="267" t="s">
        <v>1587</v>
      </c>
      <c r="D38" s="268" t="s">
        <v>1565</v>
      </c>
      <c r="E38" s="267" t="s">
        <v>1588</v>
      </c>
      <c r="F38" s="267" t="s">
        <v>1589</v>
      </c>
      <c r="G38" s="267" t="s">
        <v>1590</v>
      </c>
      <c r="H38" s="269">
        <v>44607</v>
      </c>
      <c r="I38" s="269">
        <v>44926</v>
      </c>
      <c r="J38" s="270">
        <v>44750</v>
      </c>
      <c r="K38" s="271">
        <v>0.7</v>
      </c>
      <c r="L38" s="272" t="s">
        <v>1591</v>
      </c>
      <c r="M38" s="273">
        <v>0.7</v>
      </c>
      <c r="N38" s="675" t="s">
        <v>1592</v>
      </c>
      <c r="O38" s="676"/>
    </row>
    <row r="39" spans="1:15" ht="189.75" customHeight="1" x14ac:dyDescent="0.2">
      <c r="A39" s="672" t="s">
        <v>1593</v>
      </c>
      <c r="B39" s="672" t="s">
        <v>1594</v>
      </c>
      <c r="C39" s="267" t="s">
        <v>1595</v>
      </c>
      <c r="D39" s="268" t="s">
        <v>1536</v>
      </c>
      <c r="E39" s="267" t="s">
        <v>1596</v>
      </c>
      <c r="F39" s="267" t="s">
        <v>1597</v>
      </c>
      <c r="G39" s="267" t="s">
        <v>1598</v>
      </c>
      <c r="H39" s="269">
        <v>44607</v>
      </c>
      <c r="I39" s="269">
        <v>44742</v>
      </c>
      <c r="J39" s="270">
        <v>44750</v>
      </c>
      <c r="K39" s="271">
        <v>0</v>
      </c>
      <c r="L39" s="272" t="s">
        <v>1599</v>
      </c>
      <c r="M39" s="273">
        <v>0</v>
      </c>
      <c r="N39" s="675" t="s">
        <v>1540</v>
      </c>
      <c r="O39" s="676"/>
    </row>
    <row r="40" spans="1:15" ht="151.5" customHeight="1" x14ac:dyDescent="0.2">
      <c r="A40" s="674"/>
      <c r="B40" s="673"/>
      <c r="C40" s="267" t="s">
        <v>1600</v>
      </c>
      <c r="D40" s="268" t="s">
        <v>1536</v>
      </c>
      <c r="E40" s="267" t="s">
        <v>1537</v>
      </c>
      <c r="F40" s="267" t="s">
        <v>1601</v>
      </c>
      <c r="G40" s="267" t="s">
        <v>75</v>
      </c>
      <c r="H40" s="269">
        <v>44607</v>
      </c>
      <c r="I40" s="269">
        <v>44865</v>
      </c>
      <c r="J40" s="270">
        <v>44750</v>
      </c>
      <c r="K40" s="271">
        <v>0</v>
      </c>
      <c r="L40" s="272" t="s">
        <v>1539</v>
      </c>
      <c r="M40" s="273">
        <v>0</v>
      </c>
      <c r="N40" s="675" t="s">
        <v>1540</v>
      </c>
      <c r="O40" s="676"/>
    </row>
    <row r="41" spans="1:15" ht="189.75" customHeight="1" x14ac:dyDescent="0.2">
      <c r="A41" s="674"/>
      <c r="B41" s="672" t="s">
        <v>1602</v>
      </c>
      <c r="C41" s="267" t="s">
        <v>1603</v>
      </c>
      <c r="D41" s="267" t="s">
        <v>1565</v>
      </c>
      <c r="E41" s="267" t="s">
        <v>1604</v>
      </c>
      <c r="F41" s="267" t="s">
        <v>1605</v>
      </c>
      <c r="G41" s="267" t="s">
        <v>1606</v>
      </c>
      <c r="H41" s="269">
        <v>44607</v>
      </c>
      <c r="I41" s="269">
        <v>44742</v>
      </c>
      <c r="J41" s="270">
        <v>44750</v>
      </c>
      <c r="K41" s="271">
        <v>0</v>
      </c>
      <c r="L41" s="272" t="s">
        <v>1539</v>
      </c>
      <c r="M41" s="273">
        <v>0</v>
      </c>
      <c r="N41" s="675" t="s">
        <v>1540</v>
      </c>
      <c r="O41" s="676"/>
    </row>
    <row r="42" spans="1:15" ht="189.75" customHeight="1" x14ac:dyDescent="0.2">
      <c r="A42" s="674"/>
      <c r="B42" s="673"/>
      <c r="C42" s="267" t="s">
        <v>1607</v>
      </c>
      <c r="D42" s="267" t="s">
        <v>1565</v>
      </c>
      <c r="E42" s="267" t="s">
        <v>1608</v>
      </c>
      <c r="F42" s="267" t="s">
        <v>1609</v>
      </c>
      <c r="G42" s="267" t="s">
        <v>1610</v>
      </c>
      <c r="H42" s="269">
        <v>44691</v>
      </c>
      <c r="I42" s="269">
        <v>44926</v>
      </c>
      <c r="J42" s="270">
        <v>44750</v>
      </c>
      <c r="K42" s="271">
        <v>0</v>
      </c>
      <c r="L42" s="272" t="s">
        <v>1539</v>
      </c>
      <c r="M42" s="273">
        <v>0</v>
      </c>
      <c r="N42" s="675" t="s">
        <v>1540</v>
      </c>
      <c r="O42" s="676"/>
    </row>
    <row r="43" spans="1:15" ht="182.25" customHeight="1" x14ac:dyDescent="0.2">
      <c r="A43" s="672" t="s">
        <v>184</v>
      </c>
      <c r="B43" s="672" t="s">
        <v>1611</v>
      </c>
      <c r="C43" s="267" t="s">
        <v>1612</v>
      </c>
      <c r="D43" s="267" t="s">
        <v>1565</v>
      </c>
      <c r="E43" s="267" t="s">
        <v>1613</v>
      </c>
      <c r="F43" s="267" t="s">
        <v>1614</v>
      </c>
      <c r="G43" s="267" t="s">
        <v>499</v>
      </c>
      <c r="H43" s="275">
        <v>44607</v>
      </c>
      <c r="I43" s="275">
        <v>44742</v>
      </c>
      <c r="J43" s="270">
        <v>44750</v>
      </c>
      <c r="K43" s="271">
        <v>1</v>
      </c>
      <c r="L43" s="272" t="s">
        <v>1615</v>
      </c>
      <c r="M43" s="273">
        <v>1</v>
      </c>
      <c r="N43" s="675" t="s">
        <v>1616</v>
      </c>
      <c r="O43" s="676"/>
    </row>
    <row r="44" spans="1:15" s="30" customFormat="1" ht="197.25" customHeight="1" x14ac:dyDescent="0.2">
      <c r="A44" s="673"/>
      <c r="B44" s="673"/>
      <c r="C44" s="267" t="s">
        <v>464</v>
      </c>
      <c r="D44" s="267" t="s">
        <v>1565</v>
      </c>
      <c r="E44" s="267" t="s">
        <v>1617</v>
      </c>
      <c r="F44" s="267" t="s">
        <v>1618</v>
      </c>
      <c r="G44" s="267" t="s">
        <v>1619</v>
      </c>
      <c r="H44" s="275">
        <v>44607</v>
      </c>
      <c r="I44" s="275">
        <v>44926</v>
      </c>
      <c r="J44" s="270">
        <v>44750</v>
      </c>
      <c r="K44" s="271">
        <v>1</v>
      </c>
      <c r="L44" s="272" t="s">
        <v>1615</v>
      </c>
      <c r="M44" s="273">
        <v>1</v>
      </c>
      <c r="N44" s="675" t="s">
        <v>1616</v>
      </c>
      <c r="O44" s="676"/>
    </row>
    <row r="45" spans="1:15" s="30" customFormat="1" ht="197.25" customHeight="1" x14ac:dyDescent="0.2">
      <c r="A45" s="672" t="s">
        <v>893</v>
      </c>
      <c r="B45" s="672" t="s">
        <v>1620</v>
      </c>
      <c r="C45" s="267" t="s">
        <v>1621</v>
      </c>
      <c r="D45" s="267" t="s">
        <v>1565</v>
      </c>
      <c r="E45" s="267" t="s">
        <v>1622</v>
      </c>
      <c r="F45" s="267" t="s">
        <v>1623</v>
      </c>
      <c r="G45" s="276" t="s">
        <v>1624</v>
      </c>
      <c r="H45" s="269">
        <v>44607</v>
      </c>
      <c r="I45" s="275">
        <v>44926</v>
      </c>
      <c r="J45" s="270">
        <v>44750</v>
      </c>
      <c r="K45" s="271">
        <v>0.2</v>
      </c>
      <c r="L45" s="272" t="s">
        <v>1625</v>
      </c>
      <c r="M45" s="273">
        <v>0.2</v>
      </c>
      <c r="N45" s="675" t="s">
        <v>1626</v>
      </c>
      <c r="O45" s="676"/>
    </row>
    <row r="46" spans="1:15" s="30" customFormat="1" ht="189.75" customHeight="1" x14ac:dyDescent="0.2">
      <c r="A46" s="673"/>
      <c r="B46" s="673"/>
      <c r="C46" s="267" t="s">
        <v>1627</v>
      </c>
      <c r="D46" s="267" t="s">
        <v>1565</v>
      </c>
      <c r="E46" s="267" t="s">
        <v>1628</v>
      </c>
      <c r="F46" s="267" t="s">
        <v>1629</v>
      </c>
      <c r="G46" s="276" t="s">
        <v>1630</v>
      </c>
      <c r="H46" s="269">
        <v>44607</v>
      </c>
      <c r="I46" s="275">
        <v>44926</v>
      </c>
      <c r="J46" s="270">
        <v>44750</v>
      </c>
      <c r="K46" s="271">
        <v>0</v>
      </c>
      <c r="L46" s="272" t="s">
        <v>1631</v>
      </c>
      <c r="M46" s="273">
        <v>0</v>
      </c>
      <c r="N46" s="675" t="s">
        <v>1540</v>
      </c>
      <c r="O46" s="676"/>
    </row>
    <row r="47" spans="1:15" s="30" customFormat="1" ht="194.25" customHeight="1" x14ac:dyDescent="0.2">
      <c r="A47" s="267" t="s">
        <v>1632</v>
      </c>
      <c r="B47" s="267" t="s">
        <v>1633</v>
      </c>
      <c r="C47" s="267" t="s">
        <v>1634</v>
      </c>
      <c r="D47" s="267" t="s">
        <v>1536</v>
      </c>
      <c r="E47" s="267" t="s">
        <v>1635</v>
      </c>
      <c r="F47" s="267" t="s">
        <v>1636</v>
      </c>
      <c r="G47" s="267" t="s">
        <v>1637</v>
      </c>
      <c r="H47" s="275">
        <v>44607</v>
      </c>
      <c r="I47" s="275">
        <v>44742</v>
      </c>
      <c r="J47" s="270">
        <v>44750</v>
      </c>
      <c r="K47" s="271">
        <v>1</v>
      </c>
      <c r="L47" s="272" t="s">
        <v>1638</v>
      </c>
      <c r="M47" s="273">
        <v>1</v>
      </c>
      <c r="N47" s="675" t="s">
        <v>1639</v>
      </c>
      <c r="O47" s="676"/>
    </row>
    <row r="48" spans="1:15" s="30" customFormat="1" ht="227.25" customHeight="1" x14ac:dyDescent="0.2">
      <c r="A48" s="267" t="s">
        <v>1139</v>
      </c>
      <c r="B48" s="267" t="s">
        <v>1640</v>
      </c>
      <c r="C48" s="267" t="s">
        <v>1641</v>
      </c>
      <c r="D48" s="268" t="s">
        <v>1575</v>
      </c>
      <c r="E48" s="267" t="s">
        <v>1642</v>
      </c>
      <c r="F48" s="267" t="s">
        <v>1643</v>
      </c>
      <c r="G48" s="267" t="s">
        <v>1644</v>
      </c>
      <c r="H48" s="269">
        <v>44607</v>
      </c>
      <c r="I48" s="275">
        <v>44926</v>
      </c>
      <c r="J48" s="270">
        <v>44750</v>
      </c>
      <c r="K48" s="271">
        <v>1</v>
      </c>
      <c r="L48" s="272" t="s">
        <v>1645</v>
      </c>
      <c r="M48" s="273">
        <v>1</v>
      </c>
      <c r="N48" s="675" t="s">
        <v>1646</v>
      </c>
      <c r="O48" s="676"/>
    </row>
    <row r="49" spans="1:15" s="30" customFormat="1" ht="192" customHeight="1" x14ac:dyDescent="0.2">
      <c r="A49" s="672" t="s">
        <v>868</v>
      </c>
      <c r="B49" s="267" t="s">
        <v>1647</v>
      </c>
      <c r="C49" s="267" t="s">
        <v>1648</v>
      </c>
      <c r="D49" s="268" t="s">
        <v>1565</v>
      </c>
      <c r="E49" s="267" t="s">
        <v>1649</v>
      </c>
      <c r="F49" s="267" t="s">
        <v>1650</v>
      </c>
      <c r="G49" s="267" t="s">
        <v>1651</v>
      </c>
      <c r="H49" s="269">
        <v>44607</v>
      </c>
      <c r="I49" s="275">
        <v>44834</v>
      </c>
      <c r="J49" s="270">
        <v>44750</v>
      </c>
      <c r="K49" s="271">
        <v>0.3</v>
      </c>
      <c r="L49" s="272" t="s">
        <v>1652</v>
      </c>
      <c r="M49" s="273">
        <v>0.3</v>
      </c>
      <c r="N49" s="675" t="s">
        <v>1653</v>
      </c>
      <c r="O49" s="676"/>
    </row>
    <row r="50" spans="1:15" s="30" customFormat="1" ht="192" customHeight="1" x14ac:dyDescent="0.2">
      <c r="A50" s="673"/>
      <c r="B50" s="267" t="s">
        <v>1654</v>
      </c>
      <c r="C50" s="267" t="s">
        <v>1655</v>
      </c>
      <c r="D50" s="268" t="s">
        <v>1565</v>
      </c>
      <c r="E50" s="267" t="s">
        <v>1656</v>
      </c>
      <c r="F50" s="267" t="s">
        <v>1657</v>
      </c>
      <c r="G50" s="267" t="s">
        <v>1658</v>
      </c>
      <c r="H50" s="275">
        <v>44607</v>
      </c>
      <c r="I50" s="275">
        <v>44834</v>
      </c>
      <c r="J50" s="270">
        <v>44750</v>
      </c>
      <c r="K50" s="271">
        <v>0.3</v>
      </c>
      <c r="L50" s="272" t="s">
        <v>1659</v>
      </c>
      <c r="M50" s="273">
        <v>0.3</v>
      </c>
      <c r="N50" s="675" t="s">
        <v>1653</v>
      </c>
      <c r="O50" s="676"/>
    </row>
    <row r="51" spans="1:15" s="30" customFormat="1" ht="220.5" customHeight="1" x14ac:dyDescent="0.2">
      <c r="A51" s="267" t="s">
        <v>1660</v>
      </c>
      <c r="B51" s="267" t="s">
        <v>1661</v>
      </c>
      <c r="C51" s="267" t="s">
        <v>1662</v>
      </c>
      <c r="D51" s="268" t="s">
        <v>1565</v>
      </c>
      <c r="E51" s="267" t="s">
        <v>1663</v>
      </c>
      <c r="F51" s="267" t="s">
        <v>1664</v>
      </c>
      <c r="G51" s="267" t="s">
        <v>1665</v>
      </c>
      <c r="H51" s="269">
        <v>44607</v>
      </c>
      <c r="I51" s="275">
        <v>44926</v>
      </c>
      <c r="J51" s="270">
        <v>44750</v>
      </c>
      <c r="K51" s="271">
        <v>0.2</v>
      </c>
      <c r="L51" s="272" t="s">
        <v>1666</v>
      </c>
      <c r="M51" s="273">
        <v>0.2</v>
      </c>
      <c r="N51" s="675" t="s">
        <v>1667</v>
      </c>
      <c r="O51" s="676"/>
    </row>
    <row r="52" spans="1:15" s="30" customFormat="1" ht="220.5" customHeight="1" x14ac:dyDescent="0.2">
      <c r="A52" s="672" t="s">
        <v>1668</v>
      </c>
      <c r="B52" s="674" t="s">
        <v>1669</v>
      </c>
      <c r="C52" s="267" t="s">
        <v>1670</v>
      </c>
      <c r="D52" s="268" t="s">
        <v>1565</v>
      </c>
      <c r="E52" s="267" t="s">
        <v>1671</v>
      </c>
      <c r="F52" s="267" t="s">
        <v>1672</v>
      </c>
      <c r="G52" s="267" t="s">
        <v>1673</v>
      </c>
      <c r="H52" s="269">
        <v>44607</v>
      </c>
      <c r="I52" s="275">
        <v>44742</v>
      </c>
      <c r="J52" s="270">
        <v>44750</v>
      </c>
      <c r="K52" s="271">
        <v>0.2</v>
      </c>
      <c r="L52" s="272" t="s">
        <v>1674</v>
      </c>
      <c r="M52" s="273">
        <v>0.2</v>
      </c>
      <c r="N52" s="675" t="s">
        <v>1675</v>
      </c>
      <c r="O52" s="676"/>
    </row>
    <row r="53" spans="1:15" s="30" customFormat="1" ht="189.75" customHeight="1" x14ac:dyDescent="0.2">
      <c r="A53" s="673"/>
      <c r="B53" s="673"/>
      <c r="C53" s="267" t="s">
        <v>1676</v>
      </c>
      <c r="D53" s="268" t="s">
        <v>1565</v>
      </c>
      <c r="E53" s="267" t="s">
        <v>1677</v>
      </c>
      <c r="F53" s="267" t="s">
        <v>1678</v>
      </c>
      <c r="G53" s="267" t="s">
        <v>1679</v>
      </c>
      <c r="H53" s="269">
        <v>44607</v>
      </c>
      <c r="I53" s="269">
        <v>44804</v>
      </c>
      <c r="J53" s="270">
        <v>44750</v>
      </c>
      <c r="K53" s="271">
        <v>0.2</v>
      </c>
      <c r="L53" s="272" t="s">
        <v>1674</v>
      </c>
      <c r="M53" s="273">
        <v>0.2</v>
      </c>
      <c r="N53" s="675" t="s">
        <v>1675</v>
      </c>
      <c r="O53" s="676"/>
    </row>
    <row r="54" spans="1:15" s="30" customFormat="1" ht="204.75" customHeight="1" x14ac:dyDescent="0.2">
      <c r="A54" s="267" t="s">
        <v>1680</v>
      </c>
      <c r="B54" s="267" t="s">
        <v>1681</v>
      </c>
      <c r="C54" s="267" t="s">
        <v>1682</v>
      </c>
      <c r="D54" s="268" t="s">
        <v>1565</v>
      </c>
      <c r="E54" s="267" t="s">
        <v>1683</v>
      </c>
      <c r="F54" s="267" t="s">
        <v>1069</v>
      </c>
      <c r="G54" s="267" t="s">
        <v>1684</v>
      </c>
      <c r="H54" s="275" t="s">
        <v>655</v>
      </c>
      <c r="I54" s="275" t="s">
        <v>623</v>
      </c>
      <c r="J54" s="270">
        <v>44750</v>
      </c>
      <c r="K54" s="271">
        <v>0.3</v>
      </c>
      <c r="L54" s="276" t="s">
        <v>1652</v>
      </c>
      <c r="M54" s="273">
        <v>0.3</v>
      </c>
      <c r="N54" s="675" t="s">
        <v>1685</v>
      </c>
      <c r="O54" s="676"/>
    </row>
    <row r="55" spans="1:15" s="30" customFormat="1" ht="204.75" customHeight="1" x14ac:dyDescent="0.2">
      <c r="A55" s="672" t="s">
        <v>1686</v>
      </c>
      <c r="B55" s="267" t="s">
        <v>1687</v>
      </c>
      <c r="C55" s="267" t="s">
        <v>1688</v>
      </c>
      <c r="D55" s="268" t="s">
        <v>1565</v>
      </c>
      <c r="E55" s="267" t="s">
        <v>1689</v>
      </c>
      <c r="F55" s="267" t="s">
        <v>1690</v>
      </c>
      <c r="G55" s="267" t="s">
        <v>1691</v>
      </c>
      <c r="H55" s="275">
        <v>44607</v>
      </c>
      <c r="I55" s="275">
        <v>44757</v>
      </c>
      <c r="J55" s="270">
        <v>44750</v>
      </c>
      <c r="K55" s="271">
        <v>0</v>
      </c>
      <c r="L55" s="276" t="s">
        <v>1692</v>
      </c>
      <c r="M55" s="273">
        <v>0</v>
      </c>
      <c r="N55" s="675" t="s">
        <v>1540</v>
      </c>
      <c r="O55" s="676"/>
    </row>
    <row r="56" spans="1:15" s="30" customFormat="1" ht="408.75" customHeight="1" x14ac:dyDescent="0.2">
      <c r="A56" s="673"/>
      <c r="B56" s="267" t="s">
        <v>1693</v>
      </c>
      <c r="C56" s="267" t="s">
        <v>1694</v>
      </c>
      <c r="D56" s="268" t="s">
        <v>1565</v>
      </c>
      <c r="E56" s="267" t="s">
        <v>1695</v>
      </c>
      <c r="F56" s="267" t="s">
        <v>1657</v>
      </c>
      <c r="G56" s="267" t="s">
        <v>1658</v>
      </c>
      <c r="H56" s="275">
        <v>44607</v>
      </c>
      <c r="I56" s="275">
        <v>44757</v>
      </c>
      <c r="J56" s="270">
        <v>44750</v>
      </c>
      <c r="K56" s="271">
        <v>0</v>
      </c>
      <c r="L56" s="276" t="s">
        <v>1692</v>
      </c>
      <c r="M56" s="273">
        <v>0</v>
      </c>
      <c r="N56" s="675" t="s">
        <v>1540</v>
      </c>
      <c r="O56" s="676"/>
    </row>
    <row r="58" spans="1:15" s="21" customFormat="1" ht="29.25" customHeight="1" thickBot="1" x14ac:dyDescent="0.3">
      <c r="A58" s="277" t="s">
        <v>155</v>
      </c>
      <c r="B58" s="550" t="s">
        <v>1696</v>
      </c>
      <c r="C58" s="550"/>
      <c r="D58" s="550"/>
      <c r="G58" s="45"/>
      <c r="H58" s="45"/>
      <c r="I58" s="46"/>
      <c r="J58" s="45"/>
      <c r="K58" s="45"/>
    </row>
    <row r="59" spans="1:15" s="21" customFormat="1" ht="18.75" customHeight="1" x14ac:dyDescent="0.2">
      <c r="A59" s="278"/>
      <c r="I59" s="48"/>
    </row>
    <row r="60" spans="1:15" s="21" customFormat="1" ht="32.25" customHeight="1" thickBot="1" x14ac:dyDescent="0.3">
      <c r="A60" s="277" t="s">
        <v>157</v>
      </c>
      <c r="B60" s="547" t="s">
        <v>1697</v>
      </c>
      <c r="C60" s="547"/>
      <c r="D60" s="547"/>
      <c r="G60" s="45" t="s">
        <v>159</v>
      </c>
      <c r="I60" s="48"/>
      <c r="J60" s="49" t="s">
        <v>1698</v>
      </c>
      <c r="K60" s="49"/>
      <c r="L60" s="49"/>
    </row>
    <row r="61" spans="1:15" s="21" customFormat="1" ht="27" customHeight="1" x14ac:dyDescent="0.2">
      <c r="A61" s="278"/>
      <c r="I61" s="51"/>
      <c r="J61" s="513"/>
      <c r="K61" s="513"/>
      <c r="L61" s="52"/>
    </row>
    <row r="62" spans="1:15" x14ac:dyDescent="0.2">
      <c r="O62" s="54" t="s">
        <v>161</v>
      </c>
    </row>
    <row r="63" spans="1:15" x14ac:dyDescent="0.2">
      <c r="O63" s="54" t="s">
        <v>162</v>
      </c>
    </row>
  </sheetData>
  <mergeCells count="71">
    <mergeCell ref="A14:O16"/>
    <mergeCell ref="A24:O24"/>
    <mergeCell ref="A25:L25"/>
    <mergeCell ref="M25:O26"/>
    <mergeCell ref="A26:L26"/>
    <mergeCell ref="A1:O3"/>
    <mergeCell ref="A11:O11"/>
    <mergeCell ref="A12:L12"/>
    <mergeCell ref="M12:O13"/>
    <mergeCell ref="A13:L13"/>
    <mergeCell ref="B27:B28"/>
    <mergeCell ref="C27:C28"/>
    <mergeCell ref="D27:D28"/>
    <mergeCell ref="E27:E28"/>
    <mergeCell ref="M27:M28"/>
    <mergeCell ref="N27:O28"/>
    <mergeCell ref="A29:A30"/>
    <mergeCell ref="N29:O29"/>
    <mergeCell ref="N30:O30"/>
    <mergeCell ref="N33:O33"/>
    <mergeCell ref="A31:A32"/>
    <mergeCell ref="B31:B32"/>
    <mergeCell ref="N31:O31"/>
    <mergeCell ref="N32:O32"/>
    <mergeCell ref="F27:F28"/>
    <mergeCell ref="G27:G28"/>
    <mergeCell ref="H27:I27"/>
    <mergeCell ref="J27:J28"/>
    <mergeCell ref="K27:K28"/>
    <mergeCell ref="L27:L28"/>
    <mergeCell ref="A27:A28"/>
    <mergeCell ref="A34:A36"/>
    <mergeCell ref="B34:B35"/>
    <mergeCell ref="N34:O34"/>
    <mergeCell ref="N35:O35"/>
    <mergeCell ref="N36:O36"/>
    <mergeCell ref="A37:A38"/>
    <mergeCell ref="N37:O37"/>
    <mergeCell ref="N38:O38"/>
    <mergeCell ref="A39:A42"/>
    <mergeCell ref="B39:B40"/>
    <mergeCell ref="N39:O39"/>
    <mergeCell ref="N40:O40"/>
    <mergeCell ref="B41:B42"/>
    <mergeCell ref="N41:O41"/>
    <mergeCell ref="N42:O42"/>
    <mergeCell ref="N51:O51"/>
    <mergeCell ref="A43:A44"/>
    <mergeCell ref="B43:B44"/>
    <mergeCell ref="N43:O43"/>
    <mergeCell ref="N44:O44"/>
    <mergeCell ref="A45:A46"/>
    <mergeCell ref="B45:B46"/>
    <mergeCell ref="N45:O45"/>
    <mergeCell ref="N46:O46"/>
    <mergeCell ref="N47:O47"/>
    <mergeCell ref="N48:O48"/>
    <mergeCell ref="A49:A50"/>
    <mergeCell ref="N49:O49"/>
    <mergeCell ref="N50:O50"/>
    <mergeCell ref="N52:O52"/>
    <mergeCell ref="N53:O53"/>
    <mergeCell ref="N54:O54"/>
    <mergeCell ref="A55:A56"/>
    <mergeCell ref="N55:O55"/>
    <mergeCell ref="N56:O56"/>
    <mergeCell ref="B58:D58"/>
    <mergeCell ref="B60:D60"/>
    <mergeCell ref="J61:K61"/>
    <mergeCell ref="A52:A53"/>
    <mergeCell ref="B52:B53"/>
  </mergeCells>
  <dataValidations count="13">
    <dataValidation allowBlank="1" showInputMessage="1" showErrorMessage="1" promptTitle="GUÍA:" prompt="Identificar la persona/cargo responsable por la ejecución de las acciones de mejoramiento." sqref="D29:D56" xr:uid="{59BA297F-BED6-42CE-888E-AB33AD79F6CF}"/>
    <dataValidation allowBlank="1" showInputMessage="1" showErrorMessage="1" promptTitle="GUÍA: " prompt="Colocar la fecha en que se realiza el seguimiento por parte de la dependencia (i, ii, ii o iv seguimiento)_x000a_" sqref="J29:J56" xr:uid="{1C3B8E00-D69F-40D7-8681-01B3EE6D2CF5}"/>
    <dataValidation allowBlank="1" showInputMessage="1" showErrorMessage="1" promptTitle="GUÍA:" prompt="Asignar el porcentaje de avance de la meta establecida de acuerdo con la formula del indicador con corte a la fecha del seguimiento." sqref="K29:K56" xr:uid="{FCE05F02-7502-4A18-AFE6-7481E8C7A340}"/>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29:L53" xr:uid="{2DFA3425-B669-43BD-90E4-05C7D4ECD830}"/>
    <dataValidation allowBlank="1" showInputMessage="1" showErrorMessage="1" promptTitle="CONTROL INTERNO:" prompt="Incluir esta columna para medir el avance de las acciones por parte del auditor de acuerdo con las evidencias presentadas por la dependencia." sqref="M29:M56" xr:uid="{B78D78F4-46A9-4AA4-9B2C-4C55A578447C}"/>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9:N56" xr:uid="{05628B48-9685-467B-A75C-280E9E113769}"/>
    <dataValidation allowBlank="1" showInputMessage="1" showErrorMessage="1" promptTitle="GUIA:" prompt="Redactar las recomendaciones de mejoramiento a la gestión, identificadas en la dependencia para la vigencia actual." sqref="A33:A35 A29 A31 A37 A39:A42" xr:uid="{4DF36D82-3F77-4D13-88BB-B827D52FD042}"/>
    <dataValidation allowBlank="1" showInputMessage="1" showErrorMessage="1" promptTitle="GUÍA:" prompt="Se deben describir las causas, previamente identificadas por medio de las metodologías existentes, el número de causas varias de acuerdo a la recomendación y su complejidad." sqref="B43 B45 B55:B56 B29:B31 B33:B34 B38:B39 B41 B47:B52" xr:uid="{94C653BD-DA6E-46A4-9F7E-6E1E708006CD}"/>
    <dataValidation allowBlank="1" showInputMessage="1" showErrorMessage="1" promptTitle="GUÍA:" prompt="Para cada una de las causas identificadas se deben definir las acciones de mejoramiento necesarias." sqref="C45:C53 C29:C42" xr:uid="{4F11D0E1-DEA8-4BF8-80C8-C060262B67FF}"/>
    <dataValidation allowBlank="1" showInputMessage="1" showErrorMessage="1" promptTitle="GUÍA:" prompt="Describir la meta a ser alcanzada con la acción de mejoramiento planteada." sqref="E51:E53 E45:E48 E29:E42" xr:uid="{E967C849-B29E-4D97-A76B-4EFFB3DEE502}"/>
    <dataValidation allowBlank="1" showInputMessage="1" showErrorMessage="1" promptTitle="INSERTAR NUEVA COLUMNA:" prompt="Definir el entregable que soporta el cumplimiento como evidencia (actas, contratos, lista de asistencia, procedimientos, fotografía, videos, encuestas, etc.)" sqref="F56 F50:F53 F45:F48 F29:F42" xr:uid="{7A5558B1-23C8-44B2-9DC6-B4BE60D704F5}"/>
    <dataValidation allowBlank="1" showInputMessage="1" showErrorMessage="1" promptTitle="GUÍA:" prompt="Establecer la formula matemática para medir el cumplimiento de la meta establecida a cada una de las acciones de mejoramiento definidas." sqref="G29:G42 G45:G49 G51:G53" xr:uid="{FBDE0C0B-F700-46B1-8105-77FB70B41320}"/>
    <dataValidation allowBlank="1" showInputMessage="1" showErrorMessage="1" promptTitle="GUÍA:" prompt="Establecer las fechas de inicio y terminación de cada una de las actividades, según los recursos y disponibilidad de la dependencia dentro de la vigencia actual." sqref="H29:I42 H45:I56" xr:uid="{F8A3D1E9-885C-4957-A3F4-FD8CA3BE1646}"/>
  </dataValidations>
  <printOptions horizontalCentered="1"/>
  <pageMargins left="0.49" right="0.56000000000000005" top="0.39370078740157483" bottom="0.39370078740157483" header="0" footer="0"/>
  <pageSetup paperSize="281" scale="30" orientation="landscape" horizontalDpi="4294967293" verticalDpi="4294967293"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4FA09-2932-4435-AC37-31CD6798C68C}">
  <sheetPr codeName="Hoja17"/>
  <dimension ref="A1:O35"/>
  <sheetViews>
    <sheetView showGridLines="0" topLeftCell="A17" zoomScale="70" zoomScaleNormal="70" zoomScaleSheetLayoutView="100" zoomScalePageLayoutView="98" workbookViewId="0">
      <selection activeCell="H43" sqref="H43"/>
    </sheetView>
  </sheetViews>
  <sheetFormatPr baseColWidth="10" defaultColWidth="11.42578125" defaultRowHeight="12.75" x14ac:dyDescent="0.2"/>
  <cols>
    <col min="1" max="1" width="39.7109375" style="18" customWidth="1"/>
    <col min="2" max="2" width="28.28515625" style="18" customWidth="1"/>
    <col min="3" max="3" width="29.42578125" style="18" customWidth="1"/>
    <col min="4" max="4" width="26.7109375" style="18" customWidth="1"/>
    <col min="5" max="5" width="24" style="18" customWidth="1"/>
    <col min="6" max="6" width="40.7109375" style="18" customWidth="1"/>
    <col min="7" max="7" width="22" style="18" customWidth="1"/>
    <col min="8" max="8" width="13.85546875" style="18" customWidth="1"/>
    <col min="9" max="9" width="16.85546875" style="18" customWidth="1"/>
    <col min="10" max="10" width="15.85546875" style="19" customWidth="1"/>
    <col min="11" max="11" width="16.7109375" style="18" customWidth="1"/>
    <col min="12" max="12" width="53.570312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B4" s="19"/>
      <c r="C4" s="19"/>
      <c r="D4" s="19"/>
      <c r="E4" s="19"/>
      <c r="F4" s="19"/>
      <c r="G4" s="19"/>
      <c r="H4" s="19"/>
      <c r="I4" s="19"/>
      <c r="K4" s="19"/>
      <c r="L4" s="19"/>
      <c r="M4" s="19"/>
      <c r="N4" s="19"/>
      <c r="O4" s="19"/>
    </row>
    <row r="5" spans="1:15" x14ac:dyDescent="0.2">
      <c r="A5" s="19"/>
      <c r="B5" s="19"/>
      <c r="C5" s="19"/>
      <c r="D5" s="19"/>
      <c r="E5" s="19"/>
      <c r="F5" s="19"/>
      <c r="G5" s="19"/>
      <c r="H5" s="19"/>
      <c r="I5" s="19"/>
      <c r="K5" s="19"/>
      <c r="L5" s="19"/>
      <c r="M5" s="19"/>
      <c r="N5" s="19"/>
      <c r="O5" s="19"/>
    </row>
    <row r="6" spans="1:15" x14ac:dyDescent="0.2">
      <c r="A6" s="19"/>
      <c r="B6" s="19"/>
      <c r="C6" s="19"/>
      <c r="D6" s="19"/>
      <c r="E6" s="19"/>
      <c r="F6" s="19"/>
      <c r="G6" s="19"/>
      <c r="H6" s="19"/>
      <c r="I6" s="19"/>
      <c r="K6" s="19"/>
      <c r="L6" s="19"/>
      <c r="M6" s="19"/>
      <c r="N6" s="19"/>
      <c r="O6" s="19"/>
    </row>
    <row r="7" spans="1:15" x14ac:dyDescent="0.2">
      <c r="A7" s="19"/>
      <c r="B7" s="19"/>
      <c r="C7" s="19"/>
      <c r="D7" s="19"/>
      <c r="E7" s="19"/>
      <c r="F7" s="19"/>
      <c r="G7" s="19"/>
      <c r="H7" s="19"/>
      <c r="I7" s="19"/>
      <c r="K7" s="19"/>
      <c r="L7" s="19"/>
      <c r="M7" s="19"/>
      <c r="N7" s="19"/>
      <c r="O7" s="19"/>
    </row>
    <row r="8" spans="1:15" x14ac:dyDescent="0.2">
      <c r="A8" s="19"/>
      <c r="B8" s="19"/>
      <c r="C8" s="19"/>
      <c r="D8" s="19"/>
      <c r="E8" s="19"/>
      <c r="F8" s="19"/>
      <c r="G8" s="19"/>
      <c r="H8" s="19"/>
      <c r="I8" s="19"/>
      <c r="K8" s="19"/>
      <c r="L8" s="19"/>
      <c r="M8" s="19"/>
      <c r="N8" s="19"/>
      <c r="O8" s="19"/>
    </row>
    <row r="9" spans="1:15" x14ac:dyDescent="0.2">
      <c r="A9" s="19"/>
      <c r="B9" s="19"/>
      <c r="C9" s="19"/>
      <c r="D9" s="19"/>
      <c r="E9" s="19"/>
      <c r="F9" s="19"/>
      <c r="G9" s="19"/>
      <c r="H9" s="19"/>
      <c r="I9" s="19"/>
      <c r="K9" s="19"/>
      <c r="L9" s="19"/>
      <c r="M9" s="19"/>
      <c r="N9" s="19"/>
      <c r="O9" s="19"/>
    </row>
    <row r="10" spans="1:15" x14ac:dyDescent="0.2">
      <c r="A10" s="19"/>
      <c r="B10" s="19"/>
      <c r="C10" s="19"/>
      <c r="D10" s="19"/>
      <c r="E10" s="19"/>
      <c r="F10" s="19"/>
      <c r="G10" s="19"/>
      <c r="H10" s="19"/>
      <c r="I10" s="19"/>
      <c r="K10" s="19"/>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1699</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22" t="s">
        <v>16</v>
      </c>
      <c r="I15" s="22" t="s">
        <v>17</v>
      </c>
      <c r="J15" s="497"/>
      <c r="K15" s="497"/>
      <c r="L15" s="500"/>
      <c r="M15" s="535"/>
      <c r="N15" s="536"/>
      <c r="O15" s="537"/>
    </row>
    <row r="16" spans="1:15" ht="344.25" customHeight="1" x14ac:dyDescent="0.2">
      <c r="A16" s="679" t="s">
        <v>1700</v>
      </c>
      <c r="B16" s="71" t="s">
        <v>1701</v>
      </c>
      <c r="C16" s="31" t="s">
        <v>1702</v>
      </c>
      <c r="D16" s="31" t="s">
        <v>1703</v>
      </c>
      <c r="E16" s="23" t="s">
        <v>1704</v>
      </c>
      <c r="F16" s="279" t="s">
        <v>1705</v>
      </c>
      <c r="G16" s="31" t="s">
        <v>1706</v>
      </c>
      <c r="H16" s="24">
        <v>44593</v>
      </c>
      <c r="I16" s="25">
        <v>44926</v>
      </c>
      <c r="J16" s="64">
        <v>44753</v>
      </c>
      <c r="K16" s="72">
        <v>0.5</v>
      </c>
      <c r="L16" s="78" t="s">
        <v>1707</v>
      </c>
      <c r="M16" s="280">
        <v>0.5</v>
      </c>
      <c r="N16" s="534" t="s">
        <v>1305</v>
      </c>
      <c r="O16" s="534"/>
    </row>
    <row r="17" spans="1:15" ht="332.25" customHeight="1" x14ac:dyDescent="0.2">
      <c r="A17" s="680"/>
      <c r="B17" s="71" t="s">
        <v>1708</v>
      </c>
      <c r="C17" s="31" t="s">
        <v>1709</v>
      </c>
      <c r="D17" s="31" t="s">
        <v>1703</v>
      </c>
      <c r="E17" s="23" t="s">
        <v>1710</v>
      </c>
      <c r="F17" s="279" t="s">
        <v>1711</v>
      </c>
      <c r="G17" s="31" t="s">
        <v>1706</v>
      </c>
      <c r="H17" s="24">
        <v>44593</v>
      </c>
      <c r="I17" s="25">
        <v>44926</v>
      </c>
      <c r="J17" s="64">
        <v>44753</v>
      </c>
      <c r="K17" s="72">
        <v>0.5</v>
      </c>
      <c r="L17" s="78" t="s">
        <v>1707</v>
      </c>
      <c r="M17" s="280">
        <v>0.5</v>
      </c>
      <c r="N17" s="534" t="s">
        <v>1305</v>
      </c>
      <c r="O17" s="534"/>
    </row>
    <row r="18" spans="1:15" ht="158.25" customHeight="1" x14ac:dyDescent="0.2">
      <c r="A18" s="81" t="s">
        <v>1712</v>
      </c>
      <c r="B18" s="71" t="s">
        <v>1713</v>
      </c>
      <c r="C18" s="31" t="s">
        <v>1714</v>
      </c>
      <c r="D18" s="31" t="s">
        <v>1703</v>
      </c>
      <c r="E18" s="31" t="s">
        <v>1715</v>
      </c>
      <c r="F18" s="279" t="s">
        <v>1716</v>
      </c>
      <c r="G18" s="31" t="s">
        <v>1717</v>
      </c>
      <c r="H18" s="24">
        <v>44593</v>
      </c>
      <c r="I18" s="25">
        <v>44773</v>
      </c>
      <c r="J18" s="64">
        <v>44753</v>
      </c>
      <c r="K18" s="72">
        <v>0.5</v>
      </c>
      <c r="L18" s="78" t="s">
        <v>1718</v>
      </c>
      <c r="M18" s="280">
        <v>0.5</v>
      </c>
      <c r="N18" s="534" t="s">
        <v>1305</v>
      </c>
      <c r="O18" s="534"/>
    </row>
    <row r="19" spans="1:15" ht="352.5" customHeight="1" x14ac:dyDescent="0.2">
      <c r="A19" s="81" t="s">
        <v>1719</v>
      </c>
      <c r="B19" s="71" t="s">
        <v>1720</v>
      </c>
      <c r="C19" s="31" t="s">
        <v>1721</v>
      </c>
      <c r="D19" s="31" t="s">
        <v>1703</v>
      </c>
      <c r="E19" s="31" t="s">
        <v>1722</v>
      </c>
      <c r="F19" s="279" t="s">
        <v>1723</v>
      </c>
      <c r="G19" s="31" t="s">
        <v>1724</v>
      </c>
      <c r="H19" s="24">
        <v>44593</v>
      </c>
      <c r="I19" s="25">
        <v>44926</v>
      </c>
      <c r="J19" s="64">
        <v>44753</v>
      </c>
      <c r="K19" s="72">
        <v>0.5</v>
      </c>
      <c r="L19" s="78" t="s">
        <v>1725</v>
      </c>
      <c r="M19" s="280">
        <v>0.5</v>
      </c>
      <c r="N19" s="534" t="s">
        <v>1305</v>
      </c>
      <c r="O19" s="534"/>
    </row>
    <row r="20" spans="1:15" ht="242.25" customHeight="1" x14ac:dyDescent="0.2">
      <c r="A20" s="81" t="s">
        <v>1726</v>
      </c>
      <c r="B20" s="71" t="s">
        <v>1727</v>
      </c>
      <c r="C20" s="31" t="s">
        <v>1728</v>
      </c>
      <c r="D20" s="31" t="s">
        <v>1729</v>
      </c>
      <c r="E20" s="31" t="s">
        <v>1730</v>
      </c>
      <c r="F20" s="279" t="s">
        <v>1731</v>
      </c>
      <c r="G20" s="31" t="s">
        <v>1732</v>
      </c>
      <c r="H20" s="24">
        <v>44593</v>
      </c>
      <c r="I20" s="25">
        <v>44926</v>
      </c>
      <c r="J20" s="64">
        <v>44753</v>
      </c>
      <c r="K20" s="72">
        <v>0.5</v>
      </c>
      <c r="L20" s="78" t="s">
        <v>1733</v>
      </c>
      <c r="M20" s="280">
        <v>0.5</v>
      </c>
      <c r="N20" s="534" t="s">
        <v>1305</v>
      </c>
      <c r="O20" s="534"/>
    </row>
    <row r="21" spans="1:15" s="30" customFormat="1" ht="165.75" customHeight="1" x14ac:dyDescent="0.2">
      <c r="A21" s="81" t="s">
        <v>1734</v>
      </c>
      <c r="B21" s="71" t="s">
        <v>1735</v>
      </c>
      <c r="C21" s="31" t="s">
        <v>1736</v>
      </c>
      <c r="D21" s="31" t="s">
        <v>1737</v>
      </c>
      <c r="E21" s="31" t="s">
        <v>1738</v>
      </c>
      <c r="F21" s="279" t="s">
        <v>1739</v>
      </c>
      <c r="G21" s="31" t="s">
        <v>1740</v>
      </c>
      <c r="H21" s="24">
        <v>44593</v>
      </c>
      <c r="I21" s="25">
        <v>44926</v>
      </c>
      <c r="J21" s="64">
        <v>44753</v>
      </c>
      <c r="K21" s="72">
        <v>0.5</v>
      </c>
      <c r="L21" s="78" t="s">
        <v>1741</v>
      </c>
      <c r="M21" s="280">
        <v>0.5</v>
      </c>
      <c r="N21" s="534" t="s">
        <v>1305</v>
      </c>
      <c r="O21" s="534"/>
    </row>
    <row r="22" spans="1:15" s="30" customFormat="1" ht="131.25" customHeight="1" x14ac:dyDescent="0.2">
      <c r="A22" s="81" t="s">
        <v>1742</v>
      </c>
      <c r="B22" s="32" t="s">
        <v>1743</v>
      </c>
      <c r="C22" s="31" t="s">
        <v>1744</v>
      </c>
      <c r="D22" s="31" t="s">
        <v>1703</v>
      </c>
      <c r="E22" s="31" t="s">
        <v>1745</v>
      </c>
      <c r="F22" s="78" t="s">
        <v>1746</v>
      </c>
      <c r="G22" s="31" t="s">
        <v>1747</v>
      </c>
      <c r="H22" s="24">
        <v>44593</v>
      </c>
      <c r="I22" s="25">
        <v>44926</v>
      </c>
      <c r="J22" s="64">
        <v>44753</v>
      </c>
      <c r="K22" s="72">
        <v>0.5</v>
      </c>
      <c r="L22" s="78" t="s">
        <v>1748</v>
      </c>
      <c r="M22" s="280">
        <v>0.5</v>
      </c>
      <c r="N22" s="534" t="s">
        <v>1305</v>
      </c>
      <c r="O22" s="534"/>
    </row>
    <row r="23" spans="1:15" s="30" customFormat="1" ht="126" customHeight="1" x14ac:dyDescent="0.2">
      <c r="A23" s="81" t="s">
        <v>1749</v>
      </c>
      <c r="B23" s="71" t="s">
        <v>1750</v>
      </c>
      <c r="C23" s="31" t="s">
        <v>1751</v>
      </c>
      <c r="D23" s="31" t="s">
        <v>1729</v>
      </c>
      <c r="E23" s="31" t="s">
        <v>1752</v>
      </c>
      <c r="F23" s="279" t="s">
        <v>1753</v>
      </c>
      <c r="G23" s="31" t="s">
        <v>1754</v>
      </c>
      <c r="H23" s="24">
        <v>44593</v>
      </c>
      <c r="I23" s="25">
        <v>44926</v>
      </c>
      <c r="J23" s="64">
        <v>44753</v>
      </c>
      <c r="K23" s="72">
        <v>0.5</v>
      </c>
      <c r="L23" s="78" t="s">
        <v>1755</v>
      </c>
      <c r="M23" s="280">
        <v>0.5</v>
      </c>
      <c r="N23" s="534" t="s">
        <v>1305</v>
      </c>
      <c r="O23" s="534"/>
    </row>
    <row r="24" spans="1:15" s="30" customFormat="1" ht="106.5" customHeight="1" x14ac:dyDescent="0.2">
      <c r="A24" s="279" t="s">
        <v>1756</v>
      </c>
      <c r="B24" s="31" t="s">
        <v>1757</v>
      </c>
      <c r="C24" s="31" t="s">
        <v>1758</v>
      </c>
      <c r="D24" s="31" t="s">
        <v>1703</v>
      </c>
      <c r="E24" s="31" t="s">
        <v>1759</v>
      </c>
      <c r="F24" s="279" t="s">
        <v>1760</v>
      </c>
      <c r="G24" s="31" t="s">
        <v>1761</v>
      </c>
      <c r="H24" s="24">
        <v>44593</v>
      </c>
      <c r="I24" s="25">
        <v>44926</v>
      </c>
      <c r="J24" s="64">
        <v>44753</v>
      </c>
      <c r="K24" s="72">
        <v>1</v>
      </c>
      <c r="L24" s="78" t="s">
        <v>1762</v>
      </c>
      <c r="M24" s="280">
        <v>1</v>
      </c>
      <c r="N24" s="534" t="s">
        <v>1763</v>
      </c>
      <c r="O24" s="534"/>
    </row>
    <row r="25" spans="1:15" s="30" customFormat="1" ht="153" customHeight="1" x14ac:dyDescent="0.2">
      <c r="A25" s="81" t="s">
        <v>1764</v>
      </c>
      <c r="B25" s="31" t="s">
        <v>1765</v>
      </c>
      <c r="C25" s="31" t="s">
        <v>1766</v>
      </c>
      <c r="D25" s="31" t="s">
        <v>1703</v>
      </c>
      <c r="E25" s="31" t="s">
        <v>1767</v>
      </c>
      <c r="F25" s="78" t="s">
        <v>1768</v>
      </c>
      <c r="G25" s="31" t="s">
        <v>1769</v>
      </c>
      <c r="H25" s="24">
        <v>44593</v>
      </c>
      <c r="I25" s="25">
        <v>44926</v>
      </c>
      <c r="J25" s="64">
        <v>44753</v>
      </c>
      <c r="K25" s="72">
        <v>0.5</v>
      </c>
      <c r="L25" s="78" t="s">
        <v>1770</v>
      </c>
      <c r="M25" s="280">
        <v>0.5</v>
      </c>
      <c r="N25" s="534" t="s">
        <v>1305</v>
      </c>
      <c r="O25" s="534"/>
    </row>
    <row r="26" spans="1:15" s="30" customFormat="1" ht="144" customHeight="1" x14ac:dyDescent="0.2">
      <c r="A26" s="81" t="s">
        <v>1771</v>
      </c>
      <c r="B26" s="71" t="s">
        <v>1772</v>
      </c>
      <c r="C26" s="31" t="s">
        <v>1773</v>
      </c>
      <c r="D26" s="31" t="s">
        <v>1703</v>
      </c>
      <c r="E26" s="31" t="s">
        <v>1774</v>
      </c>
      <c r="F26" s="78" t="s">
        <v>1775</v>
      </c>
      <c r="G26" s="31" t="s">
        <v>1776</v>
      </c>
      <c r="H26" s="24">
        <v>44593</v>
      </c>
      <c r="I26" s="25">
        <v>44926</v>
      </c>
      <c r="J26" s="64">
        <v>44753</v>
      </c>
      <c r="K26" s="72">
        <v>0.5</v>
      </c>
      <c r="L26" s="78" t="s">
        <v>1777</v>
      </c>
      <c r="M26" s="280">
        <v>0.5</v>
      </c>
      <c r="N26" s="534" t="s">
        <v>1305</v>
      </c>
      <c r="O26" s="534"/>
    </row>
    <row r="27" spans="1:15" s="30" customFormat="1" ht="159" customHeight="1" x14ac:dyDescent="0.2">
      <c r="A27" s="81" t="s">
        <v>1778</v>
      </c>
      <c r="B27" s="71" t="s">
        <v>1779</v>
      </c>
      <c r="C27" s="31" t="s">
        <v>1780</v>
      </c>
      <c r="D27" s="31" t="s">
        <v>1703</v>
      </c>
      <c r="E27" s="195" t="s">
        <v>1781</v>
      </c>
      <c r="F27" s="78" t="s">
        <v>1782</v>
      </c>
      <c r="G27" s="195" t="s">
        <v>1783</v>
      </c>
      <c r="H27" s="24">
        <v>44593</v>
      </c>
      <c r="I27" s="25">
        <v>44926</v>
      </c>
      <c r="J27" s="64">
        <v>44753</v>
      </c>
      <c r="K27" s="72">
        <v>1</v>
      </c>
      <c r="L27" s="78" t="s">
        <v>1784</v>
      </c>
      <c r="M27" s="34">
        <v>1</v>
      </c>
      <c r="N27" s="534" t="s">
        <v>1763</v>
      </c>
      <c r="O27" s="534"/>
    </row>
    <row r="28" spans="1:15" s="30" customFormat="1" ht="189.75" customHeight="1" x14ac:dyDescent="0.2">
      <c r="A28" s="81" t="s">
        <v>1785</v>
      </c>
      <c r="B28" s="71" t="s">
        <v>1786</v>
      </c>
      <c r="C28" s="31" t="s">
        <v>1787</v>
      </c>
      <c r="D28" s="31" t="s">
        <v>1703</v>
      </c>
      <c r="E28" s="31" t="s">
        <v>1788</v>
      </c>
      <c r="F28" s="78" t="s">
        <v>1789</v>
      </c>
      <c r="G28" s="31" t="s">
        <v>1790</v>
      </c>
      <c r="H28" s="24">
        <v>44593</v>
      </c>
      <c r="I28" s="25">
        <v>44773</v>
      </c>
      <c r="J28" s="64">
        <v>44753</v>
      </c>
      <c r="K28" s="72">
        <v>0.5</v>
      </c>
      <c r="L28" s="78" t="s">
        <v>1791</v>
      </c>
      <c r="M28" s="280">
        <v>0.5</v>
      </c>
      <c r="N28" s="534" t="s">
        <v>1305</v>
      </c>
      <c r="O28" s="534"/>
    </row>
    <row r="30" spans="1:15" s="21" customFormat="1" ht="29.25" customHeight="1" thickBot="1" x14ac:dyDescent="0.3">
      <c r="A30" s="45" t="s">
        <v>155</v>
      </c>
      <c r="B30" s="562" t="s">
        <v>1792</v>
      </c>
      <c r="C30" s="562"/>
      <c r="D30" s="562"/>
      <c r="G30" s="45"/>
      <c r="H30" s="45"/>
      <c r="I30" s="46"/>
      <c r="J30" s="45"/>
      <c r="K30" s="45"/>
    </row>
    <row r="31" spans="1:15" s="21" customFormat="1" ht="18.75" customHeight="1" x14ac:dyDescent="0.2">
      <c r="I31" s="48"/>
    </row>
    <row r="32" spans="1:15" s="21" customFormat="1" ht="32.25" customHeight="1" thickBot="1" x14ac:dyDescent="0.3">
      <c r="A32" s="45" t="s">
        <v>157</v>
      </c>
      <c r="B32" s="563" t="s">
        <v>1793</v>
      </c>
      <c r="C32" s="563"/>
      <c r="D32" s="563"/>
      <c r="G32" s="45" t="s">
        <v>159</v>
      </c>
      <c r="I32" s="48"/>
      <c r="J32" s="563" t="s">
        <v>3117</v>
      </c>
      <c r="K32" s="563"/>
      <c r="L32" s="563"/>
    </row>
    <row r="33" spans="9:15" s="21" customFormat="1" ht="27" customHeight="1" x14ac:dyDescent="0.2">
      <c r="I33" s="51"/>
      <c r="J33" s="513"/>
      <c r="K33" s="513"/>
      <c r="L33" s="52"/>
    </row>
    <row r="34" spans="9:15" x14ac:dyDescent="0.2">
      <c r="O34" s="54" t="s">
        <v>161</v>
      </c>
    </row>
    <row r="35" spans="9:15" x14ac:dyDescent="0.2">
      <c r="O35" s="54" t="s">
        <v>162</v>
      </c>
    </row>
  </sheetData>
  <mergeCells count="36">
    <mergeCell ref="A1:O3"/>
    <mergeCell ref="A11:O11"/>
    <mergeCell ref="A12:L12"/>
    <mergeCell ref="M12:O13"/>
    <mergeCell ref="A13:L13"/>
    <mergeCell ref="N18:O18"/>
    <mergeCell ref="F14:F15"/>
    <mergeCell ref="G14:G15"/>
    <mergeCell ref="H14:I14"/>
    <mergeCell ref="J14:J15"/>
    <mergeCell ref="K14:K15"/>
    <mergeCell ref="L14:L15"/>
    <mergeCell ref="M14:M15"/>
    <mergeCell ref="N14:O15"/>
    <mergeCell ref="A16:A17"/>
    <mergeCell ref="N16:O16"/>
    <mergeCell ref="N17:O17"/>
    <mergeCell ref="A14:A15"/>
    <mergeCell ref="B14:B15"/>
    <mergeCell ref="C14:C15"/>
    <mergeCell ref="D14:D15"/>
    <mergeCell ref="E14:E15"/>
    <mergeCell ref="B30:D30"/>
    <mergeCell ref="B32:D32"/>
    <mergeCell ref="J32:L32"/>
    <mergeCell ref="N19:O19"/>
    <mergeCell ref="N20:O20"/>
    <mergeCell ref="N21:O21"/>
    <mergeCell ref="N22:O22"/>
    <mergeCell ref="N23:O23"/>
    <mergeCell ref="N24:O24"/>
    <mergeCell ref="J33:K33"/>
    <mergeCell ref="N25:O25"/>
    <mergeCell ref="N26:O26"/>
    <mergeCell ref="N27:O27"/>
    <mergeCell ref="N28:O28"/>
  </mergeCells>
  <dataValidations count="13">
    <dataValidation allowBlank="1" showInputMessage="1" showErrorMessage="1" promptTitle="GUIA:" prompt="Redactar las recomendaciones de mejoramiento a la gestión, identificadas en la dependencia para la vigencia actual." sqref="A16 A18:A20" xr:uid="{4F9FE175-8232-4B98-8FAA-D8294C650495}"/>
    <dataValidation allowBlank="1" showInputMessage="1" showErrorMessage="1" promptTitle="GUÍA:" prompt="Se deben describir las causas, previamente identificadas por medio de las metodologías existentes, el número de causas varias de acuerdo a la recomendación y su complejidad." sqref="B16:B28" xr:uid="{29B664C5-EE04-442F-A4C1-483041BB082E}"/>
    <dataValidation allowBlank="1" showInputMessage="1" showErrorMessage="1" promptTitle="GUÍA:" prompt="Para cada una de las causas identificadas se deben definir las acciones de mejoramiento necesarias." sqref="C16:C28" xr:uid="{474A35FC-9802-4CD8-B6AB-626CE501E8B6}"/>
    <dataValidation allowBlank="1" showInputMessage="1" showErrorMessage="1" promptTitle="GUÍA:" prompt="Identificar la persona/cargo responsable por la ejecución de las acciones de mejoramiento." sqref="D16:D28" xr:uid="{1C84489B-AE1F-4B13-A72C-C16F638779A2}"/>
    <dataValidation allowBlank="1" showInputMessage="1" showErrorMessage="1" promptTitle="GUÍA:" prompt="Describir la meta a ser alcanzada con la acción de mejoramiento planteada." sqref="E16:E28" xr:uid="{9111CD56-4D2C-44B3-9260-D1269949390F}"/>
    <dataValidation allowBlank="1" showInputMessage="1" showErrorMessage="1" promptTitle="INSERTAR NUEVA COLUMNA:" prompt="Definir el entregable que soporta el cumplimiento como evidencia (actas, contratos, lista de asistencia, procedimientos, fotografía, videos, encuestas, etc.)" sqref="F16:F28" xr:uid="{CFCBE43F-FE24-45C9-A2E3-9F7000CC4CA4}"/>
    <dataValidation allowBlank="1" showInputMessage="1" showErrorMessage="1" promptTitle="GUÍA:" prompt="Establecer la formula matemática para medir el cumplimiento de la meta establecida a cada una de las acciones de mejoramiento definidas." sqref="G16:G28" xr:uid="{8D4C269D-8379-4EEF-8649-E6C150F60FDF}"/>
    <dataValidation allowBlank="1" showInputMessage="1" showErrorMessage="1" promptTitle="GUÍA:" prompt="Establecer las fechas de inicio y terminación de cada una de las actividades, según los recursos y disponibilidad de la dependencia dentro de la vigencia actual." sqref="H16:I28" xr:uid="{18805B14-FFC0-458F-9C0D-9EE106904E96}"/>
    <dataValidation allowBlank="1" showInputMessage="1" showErrorMessage="1" promptTitle="GUÍA: " prompt="Colocar la fecha en que se realiza el seguimiento por parte de la dependencia (i, ii, ii o iv seguimiento)_x000a_" sqref="J16:J28" xr:uid="{8979D5B8-9D9B-4D2E-9FFB-06F2EE3F2D3D}"/>
    <dataValidation allowBlank="1" showInputMessage="1" showErrorMessage="1" promptTitle="GUÍA:" prompt="Asignar el porcentaje de avance de la meta establecida de acuerdo con la formula del indicador con corte a la fecha del seguimiento." sqref="K16:K28" xr:uid="{54616859-C154-4E63-9ED8-88DF32D328AC}"/>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8" xr:uid="{67F56E2B-18A8-44B9-913C-4A0CED8A30C6}"/>
    <dataValidation allowBlank="1" showInputMessage="1" showErrorMessage="1" promptTitle="CONTROL INTERNO:" prompt="Incluir esta columna para medir el avance de las acciones por parte del auditor de acuerdo con las evidencias presentadas por la dependencia." sqref="M27" xr:uid="{05D722ED-7B91-4D0A-BD90-AE5A73267294}"/>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8" xr:uid="{C9B3D606-DECB-43ED-8237-CD704B5511F9}"/>
  </dataValidations>
  <printOptions horizontalCentered="1"/>
  <pageMargins left="0.47244094488188981" right="0.55118110236220474" top="0.39370078740157483" bottom="0.39370078740157483" header="0" footer="0"/>
  <pageSetup scale="5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B19F9-1ECD-48A9-99D8-CB9286EBFC8D}">
  <sheetPr codeName="Hoja18"/>
  <dimension ref="A1:O44"/>
  <sheetViews>
    <sheetView zoomScale="68" zoomScaleNormal="68" workbookViewId="0">
      <selection activeCell="K41" sqref="K41"/>
    </sheetView>
  </sheetViews>
  <sheetFormatPr baseColWidth="10" defaultColWidth="11.42578125" defaultRowHeight="12.75" x14ac:dyDescent="0.2"/>
  <cols>
    <col min="1" max="1" width="59.140625" style="18" customWidth="1"/>
    <col min="2" max="2" width="21.42578125" style="19" customWidth="1"/>
    <col min="3" max="3" width="57.5703125" style="266" customWidth="1"/>
    <col min="4" max="6" width="15.5703125" style="18" customWidth="1"/>
    <col min="7" max="7" width="14.140625" style="18" customWidth="1"/>
    <col min="8" max="9" width="15.5703125" style="18" customWidth="1"/>
    <col min="10" max="10" width="13.28515625" style="19" customWidth="1"/>
    <col min="11" max="11" width="17.28515625" style="18" customWidth="1"/>
    <col min="12" max="12" width="86.140625" style="18" customWidth="1"/>
    <col min="13" max="13" width="22.57031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D4" s="19"/>
      <c r="E4" s="19"/>
      <c r="F4" s="19"/>
      <c r="G4" s="19"/>
      <c r="H4" s="19"/>
      <c r="I4" s="19"/>
      <c r="K4" s="19"/>
      <c r="L4" s="19"/>
      <c r="M4" s="19"/>
      <c r="N4" s="19"/>
      <c r="O4" s="19"/>
    </row>
    <row r="5" spans="1:15" x14ac:dyDescent="0.2">
      <c r="A5" s="19"/>
      <c r="D5" s="19"/>
      <c r="E5" s="19"/>
      <c r="F5" s="19"/>
      <c r="G5" s="19"/>
      <c r="H5" s="19"/>
      <c r="I5" s="19"/>
      <c r="K5" s="19"/>
      <c r="L5" s="19"/>
      <c r="M5" s="19"/>
      <c r="N5" s="19"/>
      <c r="O5" s="19"/>
    </row>
    <row r="6" spans="1:15" x14ac:dyDescent="0.2">
      <c r="A6" s="19"/>
      <c r="D6" s="19"/>
      <c r="E6" s="19"/>
      <c r="F6" s="19"/>
      <c r="G6" s="19"/>
      <c r="H6" s="19"/>
      <c r="I6" s="19"/>
      <c r="K6" s="19"/>
      <c r="L6" s="19"/>
      <c r="M6" s="19"/>
      <c r="N6" s="19"/>
      <c r="O6" s="19"/>
    </row>
    <row r="7" spans="1:15" s="281" customFormat="1" ht="24.75" customHeight="1" x14ac:dyDescent="0.35">
      <c r="A7" s="686" t="s">
        <v>2833</v>
      </c>
      <c r="B7" s="686"/>
      <c r="C7" s="686"/>
      <c r="D7" s="686"/>
      <c r="E7" s="686"/>
      <c r="F7" s="686"/>
      <c r="G7" s="686"/>
      <c r="H7" s="686"/>
      <c r="I7" s="686"/>
      <c r="J7" s="686"/>
      <c r="K7" s="686"/>
      <c r="L7" s="686"/>
      <c r="M7" s="687" t="s">
        <v>1</v>
      </c>
      <c r="N7" s="687"/>
      <c r="O7" s="687"/>
    </row>
    <row r="8" spans="1:15" s="281" customFormat="1" ht="24.75" customHeight="1" x14ac:dyDescent="0.35">
      <c r="A8" s="686" t="s">
        <v>1794</v>
      </c>
      <c r="B8" s="686"/>
      <c r="C8" s="686"/>
      <c r="D8" s="686"/>
      <c r="E8" s="686"/>
      <c r="F8" s="686"/>
      <c r="G8" s="686"/>
      <c r="H8" s="686"/>
      <c r="I8" s="686"/>
      <c r="J8" s="686"/>
      <c r="K8" s="686"/>
      <c r="L8" s="686"/>
      <c r="M8" s="687"/>
      <c r="N8" s="687"/>
      <c r="O8" s="687"/>
    </row>
    <row r="9" spans="1:15" s="21" customFormat="1" ht="26.25" customHeight="1" x14ac:dyDescent="0.2">
      <c r="A9" s="505" t="s">
        <v>164</v>
      </c>
      <c r="B9" s="507" t="s">
        <v>4</v>
      </c>
      <c r="C9" s="507" t="s">
        <v>5</v>
      </c>
      <c r="D9" s="507" t="s">
        <v>6</v>
      </c>
      <c r="E9" s="497" t="s">
        <v>7</v>
      </c>
      <c r="F9" s="497" t="s">
        <v>8</v>
      </c>
      <c r="G9" s="497" t="s">
        <v>9</v>
      </c>
      <c r="H9" s="498" t="s">
        <v>10</v>
      </c>
      <c r="I9" s="499"/>
      <c r="J9" s="497" t="s">
        <v>11</v>
      </c>
      <c r="K9" s="497" t="s">
        <v>12</v>
      </c>
      <c r="L9" s="500" t="s">
        <v>13</v>
      </c>
      <c r="M9" s="535" t="s">
        <v>14</v>
      </c>
      <c r="N9" s="536" t="s">
        <v>15</v>
      </c>
      <c r="O9" s="537"/>
    </row>
    <row r="10" spans="1:15" s="21" customFormat="1" ht="33.75" customHeight="1" thickBot="1" x14ac:dyDescent="0.25">
      <c r="A10" s="506"/>
      <c r="B10" s="508"/>
      <c r="C10" s="508"/>
      <c r="D10" s="508"/>
      <c r="E10" s="497"/>
      <c r="F10" s="497"/>
      <c r="G10" s="497"/>
      <c r="H10" s="22" t="s">
        <v>16</v>
      </c>
      <c r="I10" s="22" t="s">
        <v>17</v>
      </c>
      <c r="J10" s="497"/>
      <c r="K10" s="497"/>
      <c r="L10" s="500"/>
      <c r="M10" s="535"/>
      <c r="N10" s="536"/>
      <c r="O10" s="537"/>
    </row>
    <row r="11" spans="1:15" ht="129.75" customHeight="1" x14ac:dyDescent="0.2">
      <c r="A11" s="551" t="s">
        <v>1795</v>
      </c>
      <c r="B11" s="71" t="s">
        <v>1796</v>
      </c>
      <c r="C11" s="282" t="s">
        <v>1797</v>
      </c>
      <c r="D11" s="31" t="s">
        <v>1798</v>
      </c>
      <c r="E11" s="23" t="s">
        <v>1799</v>
      </c>
      <c r="F11" s="27" t="s">
        <v>1800</v>
      </c>
      <c r="G11" s="23" t="s">
        <v>1801</v>
      </c>
      <c r="H11" s="283">
        <v>44562</v>
      </c>
      <c r="I11" s="283">
        <v>44926</v>
      </c>
      <c r="J11" s="25">
        <v>44747</v>
      </c>
      <c r="K11" s="284">
        <v>1</v>
      </c>
      <c r="L11" s="27" t="s">
        <v>1802</v>
      </c>
      <c r="M11" s="285">
        <v>0.5</v>
      </c>
      <c r="N11" s="684" t="s">
        <v>1803</v>
      </c>
      <c r="O11" s="685"/>
    </row>
    <row r="12" spans="1:15" ht="85.5" customHeight="1" x14ac:dyDescent="0.2">
      <c r="A12" s="553"/>
      <c r="B12" s="193" t="s">
        <v>1804</v>
      </c>
      <c r="C12" s="282" t="s">
        <v>1805</v>
      </c>
      <c r="D12" s="31" t="s">
        <v>1798</v>
      </c>
      <c r="E12" s="23" t="s">
        <v>1806</v>
      </c>
      <c r="F12" s="27" t="s">
        <v>1807</v>
      </c>
      <c r="G12" s="71" t="s">
        <v>1808</v>
      </c>
      <c r="H12" s="283">
        <v>44562</v>
      </c>
      <c r="I12" s="283">
        <v>44926</v>
      </c>
      <c r="J12" s="25">
        <v>44747</v>
      </c>
      <c r="K12" s="284">
        <v>0.75</v>
      </c>
      <c r="L12" s="27" t="s">
        <v>1809</v>
      </c>
      <c r="M12" s="286">
        <v>0.5</v>
      </c>
      <c r="N12" s="532" t="s">
        <v>1810</v>
      </c>
      <c r="O12" s="681"/>
    </row>
    <row r="13" spans="1:15" ht="77.25" customHeight="1" x14ac:dyDescent="0.2">
      <c r="A13" s="551" t="s">
        <v>1811</v>
      </c>
      <c r="B13" s="514" t="s">
        <v>1812</v>
      </c>
      <c r="C13" s="282" t="s">
        <v>1813</v>
      </c>
      <c r="D13" s="31" t="s">
        <v>1798</v>
      </c>
      <c r="E13" s="23" t="s">
        <v>1814</v>
      </c>
      <c r="F13" s="27" t="s">
        <v>1815</v>
      </c>
      <c r="G13" s="23" t="s">
        <v>1816</v>
      </c>
      <c r="H13" s="283">
        <v>44562</v>
      </c>
      <c r="I13" s="283">
        <v>44681</v>
      </c>
      <c r="J13" s="25">
        <v>44747</v>
      </c>
      <c r="K13" s="284">
        <v>0</v>
      </c>
      <c r="L13" s="27" t="s">
        <v>1817</v>
      </c>
      <c r="M13" s="287">
        <v>0</v>
      </c>
      <c r="N13" s="532" t="s">
        <v>1818</v>
      </c>
      <c r="O13" s="681"/>
    </row>
    <row r="14" spans="1:15" ht="96" customHeight="1" x14ac:dyDescent="0.2">
      <c r="A14" s="553"/>
      <c r="B14" s="515"/>
      <c r="C14" s="282" t="s">
        <v>1819</v>
      </c>
      <c r="D14" s="31" t="s">
        <v>1820</v>
      </c>
      <c r="E14" s="23" t="s">
        <v>1821</v>
      </c>
      <c r="F14" s="27" t="s">
        <v>1822</v>
      </c>
      <c r="G14" s="23" t="s">
        <v>1823</v>
      </c>
      <c r="H14" s="283">
        <v>44562</v>
      </c>
      <c r="I14" s="283">
        <v>44926</v>
      </c>
      <c r="J14" s="25">
        <v>44747</v>
      </c>
      <c r="K14" s="56">
        <v>1</v>
      </c>
      <c r="L14" s="27" t="s">
        <v>1824</v>
      </c>
      <c r="M14" s="287">
        <v>0.75</v>
      </c>
      <c r="N14" s="532" t="s">
        <v>1191</v>
      </c>
      <c r="O14" s="681"/>
    </row>
    <row r="15" spans="1:15" ht="141" customHeight="1" x14ac:dyDescent="0.2">
      <c r="A15" s="551" t="s">
        <v>1825</v>
      </c>
      <c r="B15" s="514" t="s">
        <v>1826</v>
      </c>
      <c r="C15" s="282" t="s">
        <v>1827</v>
      </c>
      <c r="D15" s="31" t="s">
        <v>1828</v>
      </c>
      <c r="E15" s="23" t="s">
        <v>1829</v>
      </c>
      <c r="F15" s="27" t="s">
        <v>1830</v>
      </c>
      <c r="G15" s="23" t="s">
        <v>1831</v>
      </c>
      <c r="H15" s="283">
        <v>44562</v>
      </c>
      <c r="I15" s="283">
        <v>44926</v>
      </c>
      <c r="J15" s="25">
        <v>44753</v>
      </c>
      <c r="K15" s="56">
        <v>1</v>
      </c>
      <c r="L15" s="27" t="s">
        <v>1832</v>
      </c>
      <c r="M15" s="287">
        <v>1</v>
      </c>
      <c r="N15" s="532" t="s">
        <v>1833</v>
      </c>
      <c r="O15" s="681"/>
    </row>
    <row r="16" spans="1:15" ht="81.75" customHeight="1" x14ac:dyDescent="0.2">
      <c r="A16" s="553"/>
      <c r="B16" s="515"/>
      <c r="C16" s="282" t="s">
        <v>1834</v>
      </c>
      <c r="D16" s="31" t="s">
        <v>1828</v>
      </c>
      <c r="E16" s="23" t="s">
        <v>1835</v>
      </c>
      <c r="F16" s="27" t="s">
        <v>1836</v>
      </c>
      <c r="G16" s="23" t="s">
        <v>1831</v>
      </c>
      <c r="H16" s="283">
        <v>44562</v>
      </c>
      <c r="I16" s="283">
        <v>44926</v>
      </c>
      <c r="J16" s="25">
        <v>44754</v>
      </c>
      <c r="K16" s="56">
        <v>0</v>
      </c>
      <c r="L16" s="27" t="s">
        <v>1837</v>
      </c>
      <c r="M16" s="287">
        <v>0</v>
      </c>
      <c r="N16" s="532" t="s">
        <v>1818</v>
      </c>
      <c r="O16" s="681"/>
    </row>
    <row r="17" spans="1:15" ht="76.5" customHeight="1" x14ac:dyDescent="0.2">
      <c r="A17" s="71" t="s">
        <v>1838</v>
      </c>
      <c r="B17" s="23" t="s">
        <v>1839</v>
      </c>
      <c r="C17" s="282" t="s">
        <v>1840</v>
      </c>
      <c r="D17" s="71" t="s">
        <v>1841</v>
      </c>
      <c r="E17" s="71" t="s">
        <v>1842</v>
      </c>
      <c r="F17" s="27" t="s">
        <v>1843</v>
      </c>
      <c r="G17" s="71" t="s">
        <v>1808</v>
      </c>
      <c r="H17" s="283">
        <v>44562</v>
      </c>
      <c r="I17" s="283">
        <v>44926</v>
      </c>
      <c r="J17" s="25">
        <v>44753</v>
      </c>
      <c r="K17" s="56">
        <v>0.75</v>
      </c>
      <c r="L17" s="27" t="s">
        <v>1809</v>
      </c>
      <c r="M17" s="287">
        <v>0.75</v>
      </c>
      <c r="N17" s="532" t="s">
        <v>1191</v>
      </c>
      <c r="O17" s="681"/>
    </row>
    <row r="18" spans="1:15" s="30" customFormat="1" ht="63.75" customHeight="1" x14ac:dyDescent="0.2">
      <c r="A18" s="551" t="s">
        <v>1844</v>
      </c>
      <c r="B18" s="514" t="s">
        <v>1845</v>
      </c>
      <c r="C18" s="282" t="s">
        <v>1846</v>
      </c>
      <c r="D18" s="71" t="s">
        <v>1847</v>
      </c>
      <c r="E18" s="71" t="s">
        <v>1848</v>
      </c>
      <c r="F18" s="71" t="s">
        <v>1849</v>
      </c>
      <c r="G18" s="71" t="s">
        <v>1850</v>
      </c>
      <c r="H18" s="61">
        <v>44562</v>
      </c>
      <c r="I18" s="61">
        <v>44592</v>
      </c>
      <c r="J18" s="25"/>
      <c r="K18" s="56">
        <v>1</v>
      </c>
      <c r="L18" s="27" t="s">
        <v>1851</v>
      </c>
      <c r="M18" s="286">
        <v>0.5</v>
      </c>
      <c r="N18" s="532" t="s">
        <v>1852</v>
      </c>
      <c r="O18" s="681"/>
    </row>
    <row r="19" spans="1:15" s="30" customFormat="1" ht="69.75" customHeight="1" x14ac:dyDescent="0.2">
      <c r="A19" s="552"/>
      <c r="B19" s="525"/>
      <c r="C19" s="282" t="s">
        <v>1853</v>
      </c>
      <c r="D19" s="71" t="s">
        <v>1847</v>
      </c>
      <c r="E19" s="71" t="s">
        <v>1854</v>
      </c>
      <c r="F19" s="71" t="s">
        <v>1855</v>
      </c>
      <c r="G19" s="71" t="s">
        <v>1856</v>
      </c>
      <c r="H19" s="61">
        <v>44592</v>
      </c>
      <c r="I19" s="61">
        <v>44651</v>
      </c>
      <c r="J19" s="25">
        <v>44747</v>
      </c>
      <c r="K19" s="56">
        <v>1</v>
      </c>
      <c r="L19" s="27" t="s">
        <v>1857</v>
      </c>
      <c r="M19" s="286">
        <v>0.75</v>
      </c>
      <c r="N19" s="532" t="s">
        <v>1858</v>
      </c>
      <c r="O19" s="681"/>
    </row>
    <row r="20" spans="1:15" s="30" customFormat="1" ht="120" x14ac:dyDescent="0.2">
      <c r="A20" s="553"/>
      <c r="B20" s="515"/>
      <c r="C20" s="282" t="s">
        <v>1859</v>
      </c>
      <c r="D20" s="71" t="s">
        <v>1847</v>
      </c>
      <c r="E20" s="71" t="s">
        <v>1860</v>
      </c>
      <c r="F20" s="71" t="s">
        <v>1861</v>
      </c>
      <c r="G20" s="71" t="s">
        <v>1862</v>
      </c>
      <c r="H20" s="283">
        <v>44562</v>
      </c>
      <c r="I20" s="283">
        <v>44926</v>
      </c>
      <c r="J20" s="25">
        <v>44747</v>
      </c>
      <c r="K20" s="56">
        <v>0.5</v>
      </c>
      <c r="L20" s="27" t="s">
        <v>1863</v>
      </c>
      <c r="M20" s="286">
        <v>0.5</v>
      </c>
      <c r="N20" s="532" t="s">
        <v>1191</v>
      </c>
      <c r="O20" s="681"/>
    </row>
    <row r="21" spans="1:15" s="30" customFormat="1" ht="75" x14ac:dyDescent="0.2">
      <c r="A21" s="551" t="s">
        <v>1864</v>
      </c>
      <c r="B21" s="514" t="s">
        <v>1865</v>
      </c>
      <c r="C21" s="282" t="s">
        <v>1866</v>
      </c>
      <c r="D21" s="71" t="s">
        <v>1867</v>
      </c>
      <c r="E21" s="71" t="s">
        <v>1868</v>
      </c>
      <c r="F21" s="71" t="s">
        <v>1869</v>
      </c>
      <c r="G21" s="71" t="s">
        <v>1870</v>
      </c>
      <c r="H21" s="61">
        <v>44743</v>
      </c>
      <c r="I21" s="61">
        <v>44804</v>
      </c>
      <c r="J21" s="25"/>
      <c r="K21" s="56">
        <v>0</v>
      </c>
      <c r="L21" s="27" t="s">
        <v>1871</v>
      </c>
      <c r="M21" s="287">
        <v>0</v>
      </c>
      <c r="N21" s="532" t="s">
        <v>1818</v>
      </c>
      <c r="O21" s="681"/>
    </row>
    <row r="22" spans="1:15" s="30" customFormat="1" ht="72" customHeight="1" x14ac:dyDescent="0.2">
      <c r="A22" s="553"/>
      <c r="B22" s="515"/>
      <c r="C22" s="282" t="s">
        <v>1872</v>
      </c>
      <c r="D22" s="71" t="s">
        <v>1867</v>
      </c>
      <c r="E22" s="71" t="s">
        <v>1873</v>
      </c>
      <c r="F22" s="71" t="s">
        <v>1874</v>
      </c>
      <c r="G22" s="71" t="s">
        <v>1875</v>
      </c>
      <c r="H22" s="61">
        <v>44743</v>
      </c>
      <c r="I22" s="61">
        <v>44804</v>
      </c>
      <c r="J22" s="25"/>
      <c r="K22" s="56">
        <v>0</v>
      </c>
      <c r="L22" s="27" t="s">
        <v>1871</v>
      </c>
      <c r="M22" s="287">
        <v>0</v>
      </c>
      <c r="N22" s="532" t="s">
        <v>1818</v>
      </c>
      <c r="O22" s="681"/>
    </row>
    <row r="23" spans="1:15" s="297" customFormat="1" ht="64.5" customHeight="1" x14ac:dyDescent="0.2">
      <c r="A23" s="288" t="s">
        <v>1876</v>
      </c>
      <c r="B23" s="289" t="s">
        <v>1877</v>
      </c>
      <c r="C23" s="290"/>
      <c r="D23" s="291"/>
      <c r="E23" s="291"/>
      <c r="F23" s="291"/>
      <c r="G23" s="291"/>
      <c r="H23" s="292"/>
      <c r="I23" s="292"/>
      <c r="J23" s="293"/>
      <c r="K23" s="294">
        <v>0</v>
      </c>
      <c r="L23" s="295"/>
      <c r="M23" s="296">
        <v>0</v>
      </c>
      <c r="N23" s="682" t="s">
        <v>1878</v>
      </c>
      <c r="O23" s="683"/>
    </row>
    <row r="24" spans="1:15" s="30" customFormat="1" ht="113.25" customHeight="1" x14ac:dyDescent="0.2">
      <c r="A24" s="551" t="s">
        <v>1879</v>
      </c>
      <c r="B24" s="514" t="s">
        <v>1880</v>
      </c>
      <c r="C24" s="282" t="s">
        <v>1881</v>
      </c>
      <c r="D24" s="71" t="s">
        <v>1882</v>
      </c>
      <c r="E24" s="71" t="s">
        <v>1883</v>
      </c>
      <c r="F24" s="71" t="s">
        <v>1884</v>
      </c>
      <c r="G24" s="71" t="s">
        <v>1808</v>
      </c>
      <c r="H24" s="61">
        <v>44562</v>
      </c>
      <c r="I24" s="61">
        <v>44592</v>
      </c>
      <c r="J24" s="25">
        <v>44753</v>
      </c>
      <c r="K24" s="56">
        <v>1</v>
      </c>
      <c r="L24" s="27" t="s">
        <v>1885</v>
      </c>
      <c r="M24" s="287">
        <v>0.5</v>
      </c>
      <c r="N24" s="532" t="s">
        <v>1886</v>
      </c>
      <c r="O24" s="681"/>
    </row>
    <row r="25" spans="1:15" s="30" customFormat="1" ht="111" customHeight="1" x14ac:dyDescent="0.2">
      <c r="A25" s="553"/>
      <c r="B25" s="515"/>
      <c r="C25" s="282" t="s">
        <v>1887</v>
      </c>
      <c r="D25" s="71" t="s">
        <v>1888</v>
      </c>
      <c r="E25" s="71" t="s">
        <v>1889</v>
      </c>
      <c r="F25" s="71" t="s">
        <v>1890</v>
      </c>
      <c r="G25" s="71" t="s">
        <v>1891</v>
      </c>
      <c r="H25" s="61">
        <v>44562</v>
      </c>
      <c r="I25" s="61">
        <v>44592</v>
      </c>
      <c r="J25" s="25">
        <v>44753</v>
      </c>
      <c r="K25" s="56">
        <v>1</v>
      </c>
      <c r="L25" s="27" t="s">
        <v>1892</v>
      </c>
      <c r="M25" s="298">
        <v>0.5</v>
      </c>
      <c r="N25" s="532" t="s">
        <v>1886</v>
      </c>
      <c r="O25" s="681"/>
    </row>
    <row r="26" spans="1:15" s="30" customFormat="1" ht="95.25" customHeight="1" x14ac:dyDescent="0.2">
      <c r="A26" s="551" t="s">
        <v>1893</v>
      </c>
      <c r="B26" s="514" t="s">
        <v>1894</v>
      </c>
      <c r="C26" s="282" t="s">
        <v>1895</v>
      </c>
      <c r="D26" s="71" t="s">
        <v>1896</v>
      </c>
      <c r="E26" s="71" t="s">
        <v>1897</v>
      </c>
      <c r="F26" s="71" t="s">
        <v>1898</v>
      </c>
      <c r="G26" s="71" t="s">
        <v>1899</v>
      </c>
      <c r="H26" s="61">
        <v>44562</v>
      </c>
      <c r="I26" s="61">
        <v>44592</v>
      </c>
      <c r="J26" s="25">
        <v>44753</v>
      </c>
      <c r="K26" s="56">
        <v>0.7</v>
      </c>
      <c r="L26" s="27" t="s">
        <v>1900</v>
      </c>
      <c r="M26" s="298">
        <v>0.7</v>
      </c>
      <c r="N26" s="532" t="s">
        <v>1901</v>
      </c>
      <c r="O26" s="681"/>
    </row>
    <row r="27" spans="1:15" s="30" customFormat="1" ht="63.75" customHeight="1" x14ac:dyDescent="0.2">
      <c r="A27" s="553"/>
      <c r="B27" s="515"/>
      <c r="C27" s="282" t="s">
        <v>1902</v>
      </c>
      <c r="D27" s="71" t="s">
        <v>1903</v>
      </c>
      <c r="E27" s="71" t="s">
        <v>1904</v>
      </c>
      <c r="F27" s="71" t="s">
        <v>1905</v>
      </c>
      <c r="G27" s="71" t="s">
        <v>1906</v>
      </c>
      <c r="H27" s="61">
        <v>44562</v>
      </c>
      <c r="I27" s="61">
        <v>44592</v>
      </c>
      <c r="J27" s="25">
        <v>44753</v>
      </c>
      <c r="K27" s="56">
        <v>1</v>
      </c>
      <c r="L27" s="27" t="s">
        <v>1907</v>
      </c>
      <c r="M27" s="298">
        <v>1</v>
      </c>
      <c r="N27" s="532" t="s">
        <v>1191</v>
      </c>
      <c r="O27" s="681"/>
    </row>
    <row r="28" spans="1:15" s="30" customFormat="1" ht="120" x14ac:dyDescent="0.2">
      <c r="A28" s="551" t="s">
        <v>1908</v>
      </c>
      <c r="B28" s="514" t="s">
        <v>1909</v>
      </c>
      <c r="C28" s="282" t="s">
        <v>1910</v>
      </c>
      <c r="D28" s="71" t="s">
        <v>1911</v>
      </c>
      <c r="E28" s="71" t="s">
        <v>1912</v>
      </c>
      <c r="F28" s="71" t="s">
        <v>1913</v>
      </c>
      <c r="G28" s="71" t="s">
        <v>1914</v>
      </c>
      <c r="H28" s="61">
        <v>44562</v>
      </c>
      <c r="I28" s="61">
        <v>44926</v>
      </c>
      <c r="J28" s="25">
        <v>44753</v>
      </c>
      <c r="K28" s="56">
        <v>1</v>
      </c>
      <c r="L28" s="27" t="s">
        <v>1915</v>
      </c>
      <c r="M28" s="298">
        <v>1</v>
      </c>
      <c r="N28" s="532" t="s">
        <v>1191</v>
      </c>
      <c r="O28" s="681"/>
    </row>
    <row r="29" spans="1:15" s="30" customFormat="1" ht="90" x14ac:dyDescent="0.2">
      <c r="A29" s="552"/>
      <c r="B29" s="525"/>
      <c r="C29" s="282" t="s">
        <v>1916</v>
      </c>
      <c r="D29" s="71" t="s">
        <v>1911</v>
      </c>
      <c r="E29" s="71" t="s">
        <v>1917</v>
      </c>
      <c r="F29" s="71" t="s">
        <v>1918</v>
      </c>
      <c r="G29" s="71" t="s">
        <v>1919</v>
      </c>
      <c r="H29" s="61">
        <v>44562</v>
      </c>
      <c r="I29" s="61">
        <v>44926</v>
      </c>
      <c r="J29" s="25">
        <v>44753</v>
      </c>
      <c r="K29" s="56">
        <v>1</v>
      </c>
      <c r="L29" s="27" t="s">
        <v>1920</v>
      </c>
      <c r="M29" s="298">
        <v>0.5</v>
      </c>
      <c r="N29" s="532" t="s">
        <v>1921</v>
      </c>
      <c r="O29" s="681"/>
    </row>
    <row r="30" spans="1:15" s="30" customFormat="1" ht="90" x14ac:dyDescent="0.2">
      <c r="A30" s="552"/>
      <c r="B30" s="525"/>
      <c r="C30" s="282" t="s">
        <v>1922</v>
      </c>
      <c r="D30" s="71" t="s">
        <v>1911</v>
      </c>
      <c r="E30" s="71" t="s">
        <v>1923</v>
      </c>
      <c r="F30" s="71" t="s">
        <v>1924</v>
      </c>
      <c r="G30" s="71" t="s">
        <v>1925</v>
      </c>
      <c r="H30" s="61">
        <v>44562</v>
      </c>
      <c r="I30" s="61">
        <v>44926</v>
      </c>
      <c r="J30" s="25">
        <v>44753</v>
      </c>
      <c r="K30" s="56">
        <v>1</v>
      </c>
      <c r="L30" s="27" t="s">
        <v>1926</v>
      </c>
      <c r="M30" s="298">
        <v>1</v>
      </c>
      <c r="N30" s="532" t="s">
        <v>1921</v>
      </c>
      <c r="O30" s="681"/>
    </row>
    <row r="31" spans="1:15" s="30" customFormat="1" ht="90" x14ac:dyDescent="0.2">
      <c r="A31" s="553"/>
      <c r="B31" s="515"/>
      <c r="C31" s="282" t="s">
        <v>1927</v>
      </c>
      <c r="D31" s="71" t="s">
        <v>1928</v>
      </c>
      <c r="E31" s="71" t="s">
        <v>1929</v>
      </c>
      <c r="F31" s="71" t="s">
        <v>1930</v>
      </c>
      <c r="G31" s="71" t="s">
        <v>1931</v>
      </c>
      <c r="H31" s="61">
        <v>44562</v>
      </c>
      <c r="I31" s="61">
        <v>44926</v>
      </c>
      <c r="J31" s="25">
        <v>44753</v>
      </c>
      <c r="K31" s="56">
        <v>1</v>
      </c>
      <c r="L31" s="27" t="s">
        <v>1932</v>
      </c>
      <c r="M31" s="298">
        <v>0.5</v>
      </c>
      <c r="N31" s="532" t="s">
        <v>1921</v>
      </c>
      <c r="O31" s="681"/>
    </row>
    <row r="32" spans="1:15" s="30" customFormat="1" ht="84.75" customHeight="1" x14ac:dyDescent="0.2">
      <c r="A32" s="551" t="s">
        <v>1933</v>
      </c>
      <c r="B32" s="514" t="s">
        <v>1934</v>
      </c>
      <c r="C32" s="282" t="s">
        <v>1935</v>
      </c>
      <c r="D32" s="71" t="s">
        <v>1936</v>
      </c>
      <c r="E32" s="71" t="s">
        <v>1937</v>
      </c>
      <c r="F32" s="71" t="s">
        <v>1938</v>
      </c>
      <c r="G32" s="71" t="s">
        <v>1939</v>
      </c>
      <c r="H32" s="61">
        <v>44562</v>
      </c>
      <c r="I32" s="61">
        <v>44926</v>
      </c>
      <c r="J32" s="25">
        <v>44753</v>
      </c>
      <c r="K32" s="56">
        <v>1</v>
      </c>
      <c r="L32" s="27" t="s">
        <v>1940</v>
      </c>
      <c r="M32" s="298">
        <v>0.5</v>
      </c>
      <c r="N32" s="532" t="s">
        <v>1921</v>
      </c>
      <c r="O32" s="681"/>
    </row>
    <row r="33" spans="1:15" s="30" customFormat="1" ht="105" x14ac:dyDescent="0.2">
      <c r="A33" s="553"/>
      <c r="B33" s="515"/>
      <c r="C33" s="282" t="s">
        <v>1941</v>
      </c>
      <c r="D33" s="71" t="s">
        <v>1942</v>
      </c>
      <c r="E33" s="71" t="s">
        <v>1943</v>
      </c>
      <c r="F33" s="71" t="s">
        <v>1938</v>
      </c>
      <c r="G33" s="71" t="s">
        <v>1939</v>
      </c>
      <c r="H33" s="61">
        <v>44562</v>
      </c>
      <c r="I33" s="61">
        <v>44926</v>
      </c>
      <c r="J33" s="25">
        <v>44753</v>
      </c>
      <c r="K33" s="56">
        <v>1</v>
      </c>
      <c r="L33" s="27" t="s">
        <v>1944</v>
      </c>
      <c r="M33" s="298">
        <v>1</v>
      </c>
      <c r="N33" s="532" t="s">
        <v>1921</v>
      </c>
      <c r="O33" s="681"/>
    </row>
    <row r="34" spans="1:15" s="30" customFormat="1" ht="60" x14ac:dyDescent="0.2">
      <c r="A34" s="71" t="s">
        <v>1945</v>
      </c>
      <c r="B34" s="23" t="s">
        <v>1946</v>
      </c>
      <c r="C34" s="282" t="s">
        <v>1947</v>
      </c>
      <c r="D34" s="71" t="s">
        <v>1948</v>
      </c>
      <c r="E34" s="71" t="s">
        <v>1949</v>
      </c>
      <c r="F34" s="71" t="s">
        <v>1949</v>
      </c>
      <c r="G34" s="71" t="s">
        <v>1949</v>
      </c>
      <c r="H34" s="61">
        <v>44562</v>
      </c>
      <c r="I34" s="61">
        <v>44926</v>
      </c>
      <c r="J34" s="25">
        <v>44753</v>
      </c>
      <c r="K34" s="56">
        <v>0.5</v>
      </c>
      <c r="L34" s="27" t="s">
        <v>1950</v>
      </c>
      <c r="M34" s="298">
        <v>0.5</v>
      </c>
      <c r="N34" s="532" t="s">
        <v>1921</v>
      </c>
      <c r="O34" s="681"/>
    </row>
    <row r="35" spans="1:15" s="30" customFormat="1" ht="120" x14ac:dyDescent="0.2">
      <c r="A35" s="71" t="s">
        <v>1951</v>
      </c>
      <c r="B35" s="23" t="s">
        <v>1952</v>
      </c>
      <c r="C35" s="282" t="s">
        <v>1953</v>
      </c>
      <c r="D35" s="71" t="s">
        <v>1841</v>
      </c>
      <c r="E35" s="23" t="s">
        <v>1954</v>
      </c>
      <c r="F35" s="71" t="s">
        <v>1955</v>
      </c>
      <c r="G35" s="71" t="s">
        <v>1956</v>
      </c>
      <c r="H35" s="61">
        <v>44562</v>
      </c>
      <c r="I35" s="61">
        <v>44926</v>
      </c>
      <c r="J35" s="25">
        <v>44753</v>
      </c>
      <c r="K35" s="56">
        <v>0.1</v>
      </c>
      <c r="L35" s="27" t="s">
        <v>1957</v>
      </c>
      <c r="M35" s="298">
        <v>0.1</v>
      </c>
      <c r="N35" s="532" t="s">
        <v>1958</v>
      </c>
      <c r="O35" s="681"/>
    </row>
    <row r="36" spans="1:15" s="30" customFormat="1" ht="75" x14ac:dyDescent="0.2">
      <c r="A36" s="299" t="s">
        <v>1959</v>
      </c>
      <c r="B36" s="60" t="s">
        <v>1960</v>
      </c>
      <c r="C36" s="300" t="s">
        <v>1961</v>
      </c>
      <c r="D36" s="301" t="s">
        <v>1962</v>
      </c>
      <c r="E36" s="60" t="s">
        <v>1963</v>
      </c>
      <c r="F36" s="301" t="s">
        <v>1964</v>
      </c>
      <c r="G36" s="60" t="s">
        <v>1965</v>
      </c>
      <c r="H36" s="61">
        <v>44562</v>
      </c>
      <c r="I36" s="61">
        <v>44773</v>
      </c>
      <c r="J36" s="25">
        <v>44753</v>
      </c>
      <c r="K36" s="302">
        <v>0</v>
      </c>
      <c r="L36" s="303" t="s">
        <v>1966</v>
      </c>
      <c r="M36" s="298">
        <v>0</v>
      </c>
      <c r="N36" s="532" t="s">
        <v>1818</v>
      </c>
      <c r="O36" s="681"/>
    </row>
    <row r="37" spans="1:15" s="30" customFormat="1" ht="135" customHeight="1" x14ac:dyDescent="0.2">
      <c r="A37" s="31" t="s">
        <v>1967</v>
      </c>
      <c r="B37" s="23" t="s">
        <v>1968</v>
      </c>
      <c r="C37" s="282" t="s">
        <v>1969</v>
      </c>
      <c r="D37" s="31" t="s">
        <v>1970</v>
      </c>
      <c r="E37" s="23" t="s">
        <v>1971</v>
      </c>
      <c r="F37" s="31" t="s">
        <v>1972</v>
      </c>
      <c r="G37" s="31" t="s">
        <v>1973</v>
      </c>
      <c r="H37" s="61">
        <v>44562</v>
      </c>
      <c r="I37" s="61">
        <v>44926</v>
      </c>
      <c r="J37" s="25">
        <v>44753</v>
      </c>
      <c r="K37" s="56">
        <v>1</v>
      </c>
      <c r="L37" s="27" t="s">
        <v>1974</v>
      </c>
      <c r="M37" s="287">
        <v>0.5</v>
      </c>
      <c r="N37" s="532" t="s">
        <v>1921</v>
      </c>
      <c r="O37" s="681"/>
    </row>
    <row r="38" spans="1:15" x14ac:dyDescent="0.2">
      <c r="K38" s="58">
        <f>AVERAGE(K11:K37)</f>
        <v>0.67777777777777781</v>
      </c>
      <c r="M38" s="58">
        <f>AVERAGE(M24:M37)</f>
        <v>0.59285714285714286</v>
      </c>
    </row>
    <row r="39" spans="1:15" s="21" customFormat="1" ht="16.5" thickBot="1" x14ac:dyDescent="0.3">
      <c r="A39" s="45" t="s">
        <v>155</v>
      </c>
      <c r="B39" s="550" t="s">
        <v>1975</v>
      </c>
      <c r="C39" s="550"/>
      <c r="D39" s="550"/>
      <c r="G39" s="45"/>
      <c r="H39" s="45"/>
      <c r="I39" s="46"/>
      <c r="J39" s="45"/>
      <c r="K39" s="45"/>
    </row>
    <row r="40" spans="1:15" s="21" customFormat="1" ht="22.5" customHeight="1" x14ac:dyDescent="0.2">
      <c r="B40" s="51"/>
      <c r="C40" s="278"/>
      <c r="I40" s="48"/>
    </row>
    <row r="41" spans="1:15" s="21" customFormat="1" ht="16.5" thickBot="1" x14ac:dyDescent="0.3">
      <c r="A41" s="45" t="s">
        <v>157</v>
      </c>
      <c r="B41" s="547" t="s">
        <v>3116</v>
      </c>
      <c r="C41" s="547"/>
      <c r="D41" s="547"/>
      <c r="G41" s="45" t="s">
        <v>159</v>
      </c>
      <c r="I41" s="48"/>
      <c r="J41" s="49" t="s">
        <v>1976</v>
      </c>
      <c r="K41" s="49"/>
      <c r="L41" s="49"/>
    </row>
    <row r="42" spans="1:15" s="21" customFormat="1" ht="18" x14ac:dyDescent="0.2">
      <c r="B42" s="51"/>
      <c r="C42" s="278"/>
      <c r="I42" s="51"/>
      <c r="J42" s="513"/>
      <c r="K42" s="513"/>
      <c r="L42" s="52"/>
    </row>
    <row r="43" spans="1:15" x14ac:dyDescent="0.2">
      <c r="O43" s="54" t="s">
        <v>161</v>
      </c>
    </row>
    <row r="44" spans="1:15" x14ac:dyDescent="0.2">
      <c r="O44" s="54" t="s">
        <v>162</v>
      </c>
    </row>
  </sheetData>
  <mergeCells count="64">
    <mergeCell ref="A1:O3"/>
    <mergeCell ref="A7:L7"/>
    <mergeCell ref="M7:O8"/>
    <mergeCell ref="A8:L8"/>
    <mergeCell ref="A9:A10"/>
    <mergeCell ref="B9:B10"/>
    <mergeCell ref="C9:C10"/>
    <mergeCell ref="D9:D10"/>
    <mergeCell ref="E9:E10"/>
    <mergeCell ref="F9:F10"/>
    <mergeCell ref="N9:O10"/>
    <mergeCell ref="G9:G10"/>
    <mergeCell ref="H9:I9"/>
    <mergeCell ref="J9:J10"/>
    <mergeCell ref="K9:K10"/>
    <mergeCell ref="L9:L10"/>
    <mergeCell ref="A11:A12"/>
    <mergeCell ref="N11:O11"/>
    <mergeCell ref="N12:O12"/>
    <mergeCell ref="A13:A14"/>
    <mergeCell ref="B13:B14"/>
    <mergeCell ref="N13:O13"/>
    <mergeCell ref="N14:O14"/>
    <mergeCell ref="M9:M10"/>
    <mergeCell ref="A24:A25"/>
    <mergeCell ref="B24:B25"/>
    <mergeCell ref="N24:O24"/>
    <mergeCell ref="N25:O25"/>
    <mergeCell ref="A15:A16"/>
    <mergeCell ref="B15:B16"/>
    <mergeCell ref="N15:O15"/>
    <mergeCell ref="N16:O16"/>
    <mergeCell ref="N17:O17"/>
    <mergeCell ref="A18:A20"/>
    <mergeCell ref="B18:B20"/>
    <mergeCell ref="N18:O18"/>
    <mergeCell ref="N19:O19"/>
    <mergeCell ref="N20:O20"/>
    <mergeCell ref="A21:A22"/>
    <mergeCell ref="B21:B22"/>
    <mergeCell ref="N21:O21"/>
    <mergeCell ref="N22:O22"/>
    <mergeCell ref="N23:O23"/>
    <mergeCell ref="N35:O35"/>
    <mergeCell ref="A26:A27"/>
    <mergeCell ref="B26:B27"/>
    <mergeCell ref="N26:O26"/>
    <mergeCell ref="N27:O27"/>
    <mergeCell ref="A28:A31"/>
    <mergeCell ref="B28:B31"/>
    <mergeCell ref="N28:O28"/>
    <mergeCell ref="N29:O29"/>
    <mergeCell ref="N30:O30"/>
    <mergeCell ref="N31:O31"/>
    <mergeCell ref="A32:A33"/>
    <mergeCell ref="B32:B33"/>
    <mergeCell ref="N32:O32"/>
    <mergeCell ref="N33:O33"/>
    <mergeCell ref="N34:O34"/>
    <mergeCell ref="N36:O36"/>
    <mergeCell ref="N37:O37"/>
    <mergeCell ref="B39:D39"/>
    <mergeCell ref="B41:D41"/>
    <mergeCell ref="J42:K42"/>
  </mergeCells>
  <dataValidations count="13">
    <dataValidation allowBlank="1" showInputMessage="1" showErrorMessage="1" promptTitle="GUÍA:" prompt="Establecer la formula matemática para medir el cumplimiento de la meta establecida a cada una de las acciones de mejoramiento definidas." sqref="G21:G22 G24:G25 G36:G37 G11:G17" xr:uid="{CFB25A14-0E3E-4CDD-AE88-3F4F9C272D03}"/>
    <dataValidation allowBlank="1" showInputMessage="1" showErrorMessage="1" promptTitle="INSERTAR NUEVA COLUMNA:" prompt="Definir el entregable que soporta el cumplimiento como evidencia (actas, contratos, lista de asistencia, procedimientos, fotografía, videos, encuestas, etc.)" sqref="F21:F22 F24:F25 F11:F17 F36:F37" xr:uid="{8A65E990-6289-429E-86D0-BA1C1AE68026}"/>
    <dataValidation allowBlank="1" showInputMessage="1" showErrorMessage="1" promptTitle="GUÍA:" prompt="Describir la meta a ser alcanzada con la acción de mejoramiento planteada." sqref="E21:E22 E24:E25 E11:E17 E36:E37" xr:uid="{E638E566-F09C-476F-A0C3-EE13B0C2B864}"/>
    <dataValidation allowBlank="1" showInputMessage="1" showErrorMessage="1" promptTitle="GUÍA:" prompt="Identificar la persona/cargo responsable por la ejecución de las acciones de mejoramiento." sqref="D21:D22 D24:D25 D36:D37 D11:D17" xr:uid="{B894A9A3-E0CC-47CA-94E0-3BE07C5237CB}"/>
    <dataValidation allowBlank="1" showInputMessage="1" showErrorMessage="1" promptTitle="GUÍA:" prompt="Para cada una de las causas identificadas se deben definir las acciones de mejoramiento necesarias." sqref="C21:C22 C36:C37 C11:C17 C24:C25" xr:uid="{1844F44E-B33B-48A4-88C6-8A831A63FC8E}"/>
    <dataValidation allowBlank="1" showInputMessage="1" showErrorMessage="1" promptTitle="GUÍA:" prompt="Se deben describir las causas, previamente identificadas por medio de las metodologías existentes, el número de causas varias de acuerdo a la recomendación y su complejidad." sqref="B11 B13 B15 B17" xr:uid="{FBACF6B6-B30C-42E3-A443-54B8D8E8D7ED}"/>
    <dataValidation allowBlank="1" showInputMessage="1" showErrorMessage="1" promptTitle="GUIA:" prompt="Redactar las recomendaciones de mejoramiento a la gestión, identificadas en la dependencia para la vigencia actual." sqref="A11" xr:uid="{D0A4A716-CDB5-42D8-9F05-B6267817211B}"/>
    <dataValidation allowBlank="1" showInputMessage="1" showErrorMessage="1" promptTitle="GUÍA:" prompt="Establecer las fechas de inicio y terminación de cada una de las actividades, según los recursos y disponibilidad de la dependencia dentro de la vigencia actual." sqref="H11:I37" xr:uid="{AD9D2B66-E729-4270-90F3-730C1B3656D0}"/>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11 N11:N37" xr:uid="{420C811B-085B-4BBF-B885-C86259CF9A95}"/>
    <dataValidation allowBlank="1" showInputMessage="1" showErrorMessage="1" promptTitle="CONTROL INTERNO:" prompt="Incluir esta columna para medir el avance de las acciones por parte del auditor de acuerdo con las evidencias presentadas por la dependencia." sqref="M11:M37" xr:uid="{B7CAD0A6-0646-4DC8-A269-3C6207FC08A9}"/>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1:L37" xr:uid="{4EA0165E-FE3F-4F19-9569-12E45F07135F}"/>
    <dataValidation allowBlank="1" showInputMessage="1" showErrorMessage="1" promptTitle="GUÍA:" prompt="Asignar el porcentaje de avance de la meta establecida de acuerdo con la formula del indicador con corte a la fecha del seguimiento." sqref="K11:K37" xr:uid="{2B11FE0A-E4B2-4CEF-863D-BF1A53260650}"/>
    <dataValidation allowBlank="1" showInputMessage="1" showErrorMessage="1" promptTitle="GUÍA: " prompt="Colocar la fecha en que se realiza el seguimiento por parte de la dependencia (i, ii, ii o iv seguimiento)_x000a_" sqref="J11:J37" xr:uid="{AB644D57-6549-4A87-B184-3D4508059344}"/>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D2B7-6778-490E-86D3-1FFBB28F5C94}">
  <sheetPr codeName="Hoja19"/>
  <dimension ref="A1:O32"/>
  <sheetViews>
    <sheetView topLeftCell="A2" zoomScale="50" zoomScaleNormal="50" zoomScaleSheetLayoutView="51" zoomScalePageLayoutView="70" workbookViewId="0">
      <selection activeCell="J30" sqref="J30:K30"/>
    </sheetView>
  </sheetViews>
  <sheetFormatPr baseColWidth="10" defaultColWidth="11.42578125" defaultRowHeight="12.75" x14ac:dyDescent="0.2"/>
  <cols>
    <col min="1" max="1" width="39.7109375" style="304" customWidth="1"/>
    <col min="2" max="2" width="32.140625" style="304" bestFit="1" customWidth="1"/>
    <col min="3" max="3" width="29.42578125" style="336" customWidth="1"/>
    <col min="4" max="4" width="23" style="304" customWidth="1"/>
    <col min="5" max="5" width="36.28515625" style="304" customWidth="1"/>
    <col min="6" max="6" width="38.140625" style="304" customWidth="1"/>
    <col min="7" max="7" width="25" style="304" customWidth="1"/>
    <col min="8" max="8" width="13.85546875" style="304" customWidth="1"/>
    <col min="9" max="9" width="15.42578125" style="304" customWidth="1"/>
    <col min="10" max="10" width="15" style="337" customWidth="1"/>
    <col min="11" max="11" width="13.7109375" style="304" customWidth="1"/>
    <col min="12" max="12" width="50.85546875" style="304" customWidth="1"/>
    <col min="13" max="13" width="14" style="304" customWidth="1"/>
    <col min="14" max="14" width="25.42578125" style="304" customWidth="1"/>
    <col min="15" max="15" width="52" style="304" customWidth="1"/>
    <col min="16" max="16384" width="11.42578125" style="304"/>
  </cols>
  <sheetData>
    <row r="1" spans="1:15" ht="42" hidden="1" customHeight="1" x14ac:dyDescent="0.2">
      <c r="A1" s="697"/>
      <c r="B1" s="697"/>
      <c r="C1" s="697"/>
      <c r="D1" s="697"/>
      <c r="E1" s="697"/>
      <c r="F1" s="697"/>
      <c r="G1" s="697"/>
      <c r="H1" s="697"/>
      <c r="I1" s="697"/>
      <c r="J1" s="697"/>
      <c r="K1" s="697"/>
      <c r="L1" s="697"/>
      <c r="M1" s="697"/>
      <c r="N1" s="697"/>
      <c r="O1" s="697"/>
    </row>
    <row r="2" spans="1:15" s="18" customFormat="1" ht="42" customHeight="1" x14ac:dyDescent="0.2">
      <c r="A2" s="539"/>
      <c r="B2" s="539"/>
      <c r="C2" s="539"/>
      <c r="D2" s="539"/>
      <c r="E2" s="539"/>
      <c r="F2" s="539"/>
      <c r="G2" s="539"/>
      <c r="H2" s="539"/>
      <c r="I2" s="539"/>
      <c r="J2" s="539"/>
      <c r="K2" s="539"/>
      <c r="L2" s="539"/>
      <c r="M2" s="539"/>
      <c r="N2" s="539"/>
      <c r="O2" s="539"/>
    </row>
    <row r="3" spans="1:15" s="18" customFormat="1" x14ac:dyDescent="0.2">
      <c r="A3" s="539"/>
      <c r="B3" s="539"/>
      <c r="C3" s="539"/>
      <c r="D3" s="539"/>
      <c r="E3" s="539"/>
      <c r="F3" s="539"/>
      <c r="G3" s="539"/>
      <c r="H3" s="539"/>
      <c r="I3" s="539"/>
      <c r="J3" s="539"/>
      <c r="K3" s="539"/>
      <c r="L3" s="539"/>
      <c r="M3" s="539"/>
      <c r="N3" s="539"/>
      <c r="O3" s="539"/>
    </row>
    <row r="4" spans="1:15" s="18" customFormat="1" x14ac:dyDescent="0.2">
      <c r="A4" s="539"/>
      <c r="B4" s="539"/>
      <c r="C4" s="539"/>
      <c r="D4" s="539"/>
      <c r="E4" s="539"/>
      <c r="F4" s="539"/>
      <c r="G4" s="539"/>
      <c r="H4" s="539"/>
      <c r="I4" s="539"/>
      <c r="J4" s="539"/>
      <c r="K4" s="539"/>
      <c r="L4" s="539"/>
      <c r="M4" s="539"/>
      <c r="N4" s="539"/>
      <c r="O4" s="539"/>
    </row>
    <row r="5" spans="1:15" s="18" customFormat="1" x14ac:dyDescent="0.2">
      <c r="A5" s="384"/>
      <c r="B5" s="384"/>
      <c r="C5" s="384"/>
      <c r="D5" s="384"/>
      <c r="E5" s="384"/>
      <c r="F5" s="384"/>
      <c r="G5" s="384"/>
      <c r="H5" s="384"/>
      <c r="I5" s="384"/>
      <c r="J5" s="384"/>
      <c r="K5" s="384"/>
      <c r="L5" s="384"/>
      <c r="M5" s="384"/>
      <c r="N5" s="384"/>
      <c r="O5" s="384"/>
    </row>
    <row r="6" spans="1:15" s="18" customFormat="1" x14ac:dyDescent="0.2">
      <c r="A6" s="384"/>
      <c r="B6" s="384"/>
      <c r="C6" s="384"/>
      <c r="D6" s="384"/>
      <c r="E6" s="384"/>
      <c r="F6" s="384"/>
      <c r="G6" s="384"/>
      <c r="H6" s="384"/>
      <c r="I6" s="384"/>
      <c r="J6" s="384"/>
      <c r="K6" s="384"/>
      <c r="L6" s="384"/>
      <c r="M6" s="384"/>
      <c r="N6" s="384"/>
      <c r="O6" s="384"/>
    </row>
    <row r="7" spans="1:15" s="18" customFormat="1" x14ac:dyDescent="0.2">
      <c r="A7" s="384"/>
      <c r="B7" s="384"/>
      <c r="C7" s="384"/>
      <c r="D7" s="384"/>
      <c r="E7" s="384"/>
      <c r="F7" s="384"/>
      <c r="G7" s="384"/>
      <c r="H7" s="384"/>
      <c r="I7" s="384"/>
      <c r="J7" s="384"/>
      <c r="K7" s="384"/>
      <c r="L7" s="384"/>
      <c r="M7" s="384"/>
      <c r="N7" s="384"/>
      <c r="O7" s="384"/>
    </row>
    <row r="8" spans="1:15" s="18" customFormat="1" x14ac:dyDescent="0.2">
      <c r="A8" s="384"/>
      <c r="B8" s="384"/>
      <c r="C8" s="384"/>
      <c r="D8" s="384"/>
      <c r="E8" s="384"/>
      <c r="F8" s="384"/>
      <c r="G8" s="384"/>
      <c r="H8" s="384"/>
      <c r="I8" s="384"/>
      <c r="J8" s="384"/>
      <c r="K8" s="384"/>
      <c r="L8" s="384"/>
      <c r="M8" s="384"/>
      <c r="N8" s="384"/>
      <c r="O8" s="384"/>
    </row>
    <row r="9" spans="1:15" s="18" customFormat="1" x14ac:dyDescent="0.2">
      <c r="A9" s="384"/>
      <c r="B9" s="384"/>
      <c r="C9" s="384"/>
      <c r="D9" s="384"/>
      <c r="E9" s="384"/>
      <c r="F9" s="384"/>
      <c r="G9" s="384"/>
      <c r="H9" s="384"/>
      <c r="I9" s="384"/>
      <c r="J9" s="384"/>
      <c r="K9" s="384"/>
      <c r="L9" s="384"/>
      <c r="M9" s="384"/>
      <c r="N9" s="384"/>
      <c r="O9" s="384"/>
    </row>
    <row r="10" spans="1:15" s="18" customFormat="1" x14ac:dyDescent="0.2">
      <c r="A10" s="384"/>
      <c r="B10" s="384"/>
      <c r="C10" s="384"/>
      <c r="D10" s="384"/>
      <c r="E10" s="384"/>
      <c r="F10" s="384"/>
      <c r="G10" s="384"/>
      <c r="H10" s="384"/>
      <c r="I10" s="384"/>
      <c r="J10" s="384"/>
      <c r="K10" s="384"/>
      <c r="L10" s="384"/>
      <c r="M10" s="384"/>
      <c r="N10" s="384"/>
      <c r="O10" s="384"/>
    </row>
    <row r="11" spans="1:15" s="18" customFormat="1" x14ac:dyDescent="0.2">
      <c r="A11" s="384"/>
      <c r="B11" s="384"/>
      <c r="C11" s="384"/>
      <c r="D11" s="384"/>
      <c r="E11" s="384"/>
      <c r="F11" s="384"/>
      <c r="G11" s="384"/>
      <c r="H11" s="384"/>
      <c r="I11" s="384"/>
      <c r="J11" s="384"/>
      <c r="K11" s="384"/>
      <c r="L11" s="384"/>
      <c r="M11" s="384"/>
      <c r="N11" s="384"/>
      <c r="O11" s="384"/>
    </row>
    <row r="12" spans="1:15" s="18" customFormat="1" ht="27" customHeight="1" x14ac:dyDescent="0.25">
      <c r="A12" s="706" t="s">
        <v>0</v>
      </c>
      <c r="B12" s="706"/>
      <c r="C12" s="706"/>
      <c r="D12" s="706"/>
      <c r="E12" s="706"/>
      <c r="F12" s="706"/>
      <c r="G12" s="706"/>
      <c r="H12" s="706"/>
      <c r="I12" s="706"/>
      <c r="J12" s="706"/>
      <c r="K12" s="706"/>
      <c r="L12" s="706"/>
      <c r="M12" s="706"/>
      <c r="N12" s="706"/>
      <c r="O12" s="706"/>
    </row>
    <row r="13" spans="1:15" ht="34.5" customHeight="1" x14ac:dyDescent="0.2">
      <c r="A13" s="698" t="s">
        <v>2833</v>
      </c>
      <c r="B13" s="698"/>
      <c r="C13" s="698"/>
      <c r="D13" s="698"/>
      <c r="E13" s="698"/>
      <c r="F13" s="698"/>
      <c r="G13" s="698"/>
      <c r="H13" s="698"/>
      <c r="I13" s="698"/>
      <c r="J13" s="698"/>
      <c r="K13" s="698"/>
      <c r="L13" s="698"/>
      <c r="M13" s="699" t="s">
        <v>1</v>
      </c>
      <c r="N13" s="699"/>
      <c r="O13" s="699"/>
    </row>
    <row r="14" spans="1:15" ht="38.25" customHeight="1" x14ac:dyDescent="0.2">
      <c r="A14" s="698" t="s">
        <v>1977</v>
      </c>
      <c r="B14" s="698"/>
      <c r="C14" s="698"/>
      <c r="D14" s="698"/>
      <c r="E14" s="698"/>
      <c r="F14" s="698"/>
      <c r="G14" s="698"/>
      <c r="H14" s="698"/>
      <c r="I14" s="698"/>
      <c r="J14" s="698"/>
      <c r="K14" s="698"/>
      <c r="L14" s="698"/>
      <c r="M14" s="699"/>
      <c r="N14" s="699"/>
      <c r="O14" s="699"/>
    </row>
    <row r="15" spans="1:15" ht="40.5" customHeight="1" x14ac:dyDescent="0.2">
      <c r="A15" s="700" t="s">
        <v>164</v>
      </c>
      <c r="B15" s="702" t="s">
        <v>4</v>
      </c>
      <c r="C15" s="704" t="s">
        <v>5</v>
      </c>
      <c r="D15" s="702" t="s">
        <v>6</v>
      </c>
      <c r="E15" s="692" t="s">
        <v>7</v>
      </c>
      <c r="F15" s="692" t="s">
        <v>8</v>
      </c>
      <c r="G15" s="692" t="s">
        <v>9</v>
      </c>
      <c r="H15" s="693" t="s">
        <v>10</v>
      </c>
      <c r="I15" s="694"/>
      <c r="J15" s="692" t="s">
        <v>11</v>
      </c>
      <c r="K15" s="692" t="s">
        <v>12</v>
      </c>
      <c r="L15" s="695" t="s">
        <v>13</v>
      </c>
      <c r="M15" s="696" t="s">
        <v>14</v>
      </c>
      <c r="N15" s="690" t="s">
        <v>15</v>
      </c>
      <c r="O15" s="691"/>
    </row>
    <row r="16" spans="1:15" ht="25.5" x14ac:dyDescent="0.2">
      <c r="A16" s="701"/>
      <c r="B16" s="703"/>
      <c r="C16" s="705"/>
      <c r="D16" s="703"/>
      <c r="E16" s="692"/>
      <c r="F16" s="692"/>
      <c r="G16" s="692"/>
      <c r="H16" s="305" t="s">
        <v>16</v>
      </c>
      <c r="I16" s="305" t="s">
        <v>17</v>
      </c>
      <c r="J16" s="692"/>
      <c r="K16" s="692"/>
      <c r="L16" s="695"/>
      <c r="M16" s="696"/>
      <c r="N16" s="690"/>
      <c r="O16" s="691"/>
    </row>
    <row r="17" spans="1:15" ht="117" customHeight="1" x14ac:dyDescent="0.2">
      <c r="A17" s="306" t="s">
        <v>1978</v>
      </c>
      <c r="B17" s="306" t="s">
        <v>1979</v>
      </c>
      <c r="C17" s="307" t="s">
        <v>1980</v>
      </c>
      <c r="D17" s="306" t="s">
        <v>1981</v>
      </c>
      <c r="E17" s="306" t="s">
        <v>1982</v>
      </c>
      <c r="F17" s="308" t="s">
        <v>1983</v>
      </c>
      <c r="G17" s="306" t="s">
        <v>1984</v>
      </c>
      <c r="H17" s="309">
        <v>44562</v>
      </c>
      <c r="I17" s="309">
        <v>44926</v>
      </c>
      <c r="J17" s="309">
        <v>44742</v>
      </c>
      <c r="K17" s="310">
        <v>0.5</v>
      </c>
      <c r="L17" s="311" t="s">
        <v>1985</v>
      </c>
      <c r="M17" s="312">
        <v>0.5</v>
      </c>
      <c r="N17" s="689" t="s">
        <v>1986</v>
      </c>
      <c r="O17" s="689"/>
    </row>
    <row r="18" spans="1:15" s="314" customFormat="1" ht="118.5" customHeight="1" x14ac:dyDescent="0.2">
      <c r="A18" s="306" t="s">
        <v>1987</v>
      </c>
      <c r="B18" s="306" t="s">
        <v>1988</v>
      </c>
      <c r="C18" s="307" t="s">
        <v>1989</v>
      </c>
      <c r="D18" s="307" t="s">
        <v>1990</v>
      </c>
      <c r="E18" s="307" t="s">
        <v>1991</v>
      </c>
      <c r="F18" s="308" t="s">
        <v>1992</v>
      </c>
      <c r="G18" s="306" t="s">
        <v>1993</v>
      </c>
      <c r="H18" s="309">
        <v>44562</v>
      </c>
      <c r="I18" s="309">
        <v>44926</v>
      </c>
      <c r="J18" s="309">
        <v>44742</v>
      </c>
      <c r="K18" s="313">
        <v>0.5</v>
      </c>
      <c r="L18" s="311" t="s">
        <v>1994</v>
      </c>
      <c r="M18" s="312">
        <v>0.5</v>
      </c>
      <c r="N18" s="689" t="s">
        <v>1986</v>
      </c>
      <c r="O18" s="689"/>
    </row>
    <row r="19" spans="1:15" s="314" customFormat="1" ht="90.75" customHeight="1" x14ac:dyDescent="0.2">
      <c r="A19" s="306" t="s">
        <v>1995</v>
      </c>
      <c r="B19" s="306" t="s">
        <v>1996</v>
      </c>
      <c r="C19" s="307" t="s">
        <v>1997</v>
      </c>
      <c r="D19" s="306" t="s">
        <v>1998</v>
      </c>
      <c r="E19" s="306" t="s">
        <v>1999</v>
      </c>
      <c r="F19" s="306" t="s">
        <v>2000</v>
      </c>
      <c r="G19" s="306" t="s">
        <v>2001</v>
      </c>
      <c r="H19" s="315">
        <v>44562</v>
      </c>
      <c r="I19" s="309">
        <v>44926</v>
      </c>
      <c r="J19" s="309">
        <v>44742</v>
      </c>
      <c r="K19" s="313">
        <v>0.5</v>
      </c>
      <c r="L19" s="316" t="s">
        <v>2002</v>
      </c>
      <c r="M19" s="312">
        <v>0.5</v>
      </c>
      <c r="N19" s="689" t="s">
        <v>1986</v>
      </c>
      <c r="O19" s="689"/>
    </row>
    <row r="20" spans="1:15" s="314" customFormat="1" ht="122.25" customHeight="1" x14ac:dyDescent="0.2">
      <c r="A20" s="306" t="s">
        <v>2003</v>
      </c>
      <c r="B20" s="83" t="s">
        <v>2004</v>
      </c>
      <c r="C20" s="307" t="s">
        <v>2005</v>
      </c>
      <c r="D20" s="306" t="s">
        <v>2006</v>
      </c>
      <c r="E20" s="311" t="s">
        <v>2007</v>
      </c>
      <c r="F20" s="311" t="s">
        <v>2008</v>
      </c>
      <c r="G20" s="306" t="s">
        <v>2009</v>
      </c>
      <c r="H20" s="315">
        <v>44562</v>
      </c>
      <c r="I20" s="309">
        <v>44926</v>
      </c>
      <c r="J20" s="309">
        <v>44742</v>
      </c>
      <c r="K20" s="313">
        <v>0.5</v>
      </c>
      <c r="L20" s="316" t="s">
        <v>2010</v>
      </c>
      <c r="M20" s="312">
        <v>0.5</v>
      </c>
      <c r="N20" s="689" t="s">
        <v>1986</v>
      </c>
      <c r="O20" s="689"/>
    </row>
    <row r="21" spans="1:15" s="314" customFormat="1" ht="110.25" customHeight="1" x14ac:dyDescent="0.2">
      <c r="A21" s="306" t="s">
        <v>2011</v>
      </c>
      <c r="B21" s="306" t="s">
        <v>2012</v>
      </c>
      <c r="C21" s="307" t="s">
        <v>2013</v>
      </c>
      <c r="D21" s="306" t="s">
        <v>2014</v>
      </c>
      <c r="E21" s="306" t="s">
        <v>2015</v>
      </c>
      <c r="F21" s="306" t="s">
        <v>2016</v>
      </c>
      <c r="G21" s="317" t="s">
        <v>2017</v>
      </c>
      <c r="H21" s="315">
        <v>44593</v>
      </c>
      <c r="I21" s="315">
        <v>44926</v>
      </c>
      <c r="J21" s="309">
        <v>44742</v>
      </c>
      <c r="K21" s="313">
        <v>0.5</v>
      </c>
      <c r="L21" s="318" t="s">
        <v>2018</v>
      </c>
      <c r="M21" s="312">
        <v>0.5</v>
      </c>
      <c r="N21" s="689" t="s">
        <v>1986</v>
      </c>
      <c r="O21" s="689"/>
    </row>
    <row r="22" spans="1:15" s="314" customFormat="1" ht="105.75" customHeight="1" x14ac:dyDescent="0.2">
      <c r="A22" s="319" t="s">
        <v>2019</v>
      </c>
      <c r="B22" s="319" t="s">
        <v>2020</v>
      </c>
      <c r="C22" s="320" t="s">
        <v>2021</v>
      </c>
      <c r="D22" s="320" t="s">
        <v>2022</v>
      </c>
      <c r="E22" s="321" t="s">
        <v>2023</v>
      </c>
      <c r="F22" s="322" t="s">
        <v>2024</v>
      </c>
      <c r="G22" s="321">
        <v>1</v>
      </c>
      <c r="H22" s="323">
        <v>44228</v>
      </c>
      <c r="I22" s="309">
        <v>44926</v>
      </c>
      <c r="J22" s="309">
        <v>44834</v>
      </c>
      <c r="K22" s="313">
        <v>0.5</v>
      </c>
      <c r="L22" s="311" t="s">
        <v>2025</v>
      </c>
      <c r="M22" s="312">
        <v>0.5</v>
      </c>
      <c r="N22" s="689" t="s">
        <v>1986</v>
      </c>
      <c r="O22" s="689"/>
    </row>
    <row r="23" spans="1:15" s="314" customFormat="1" ht="105.75" customHeight="1" x14ac:dyDescent="0.2">
      <c r="A23" s="306" t="s">
        <v>2026</v>
      </c>
      <c r="B23" s="306" t="s">
        <v>2027</v>
      </c>
      <c r="C23" s="307" t="s">
        <v>2028</v>
      </c>
      <c r="D23" s="307" t="s">
        <v>2029</v>
      </c>
      <c r="E23" s="324" t="s">
        <v>2030</v>
      </c>
      <c r="F23" s="316" t="s">
        <v>2031</v>
      </c>
      <c r="G23" s="324" t="s">
        <v>2032</v>
      </c>
      <c r="H23" s="315">
        <v>44562</v>
      </c>
      <c r="I23" s="315">
        <v>44926</v>
      </c>
      <c r="J23" s="309">
        <v>44469</v>
      </c>
      <c r="K23" s="313">
        <v>0.5</v>
      </c>
      <c r="L23" s="306" t="s">
        <v>2033</v>
      </c>
      <c r="M23" s="312">
        <v>0.5</v>
      </c>
      <c r="N23" s="689" t="s">
        <v>1986</v>
      </c>
      <c r="O23" s="689"/>
    </row>
    <row r="24" spans="1:15" s="314" customFormat="1" ht="105.75" customHeight="1" x14ac:dyDescent="0.2">
      <c r="A24" s="325" t="s">
        <v>2034</v>
      </c>
      <c r="B24" s="83" t="s">
        <v>2035</v>
      </c>
      <c r="C24" s="307" t="s">
        <v>2036</v>
      </c>
      <c r="D24" s="307" t="s">
        <v>2029</v>
      </c>
      <c r="E24" s="306" t="s">
        <v>2037</v>
      </c>
      <c r="F24" s="326" t="s">
        <v>2038</v>
      </c>
      <c r="G24" s="316" t="s">
        <v>2039</v>
      </c>
      <c r="H24" s="315">
        <v>44562</v>
      </c>
      <c r="I24" s="315">
        <v>44651</v>
      </c>
      <c r="J24" s="309">
        <v>44469</v>
      </c>
      <c r="K24" s="313">
        <v>0.5</v>
      </c>
      <c r="L24" s="327" t="s">
        <v>2040</v>
      </c>
      <c r="M24" s="312">
        <v>0.5</v>
      </c>
      <c r="N24" s="689" t="s">
        <v>2041</v>
      </c>
      <c r="O24" s="689"/>
    </row>
    <row r="25" spans="1:15" s="335" customFormat="1" ht="40.5" customHeight="1" x14ac:dyDescent="0.2">
      <c r="A25" s="328"/>
      <c r="B25" s="329"/>
      <c r="C25" s="329"/>
      <c r="D25" s="330"/>
      <c r="E25" s="312"/>
      <c r="F25" s="331"/>
      <c r="G25" s="312"/>
      <c r="H25" s="332"/>
      <c r="I25" s="332"/>
      <c r="J25" s="333"/>
      <c r="K25" s="334">
        <f>AVERAGE(K17:K24)</f>
        <v>0.5</v>
      </c>
      <c r="L25" s="331"/>
      <c r="M25" s="312">
        <v>0.5</v>
      </c>
      <c r="N25" s="689"/>
      <c r="O25" s="689"/>
    </row>
    <row r="26" spans="1:15" s="18" customFormat="1" x14ac:dyDescent="0.2">
      <c r="J26" s="384"/>
    </row>
    <row r="27" spans="1:15" s="21" customFormat="1" ht="29.25" customHeight="1" thickBot="1" x14ac:dyDescent="0.3">
      <c r="A27" s="45" t="s">
        <v>155</v>
      </c>
      <c r="B27" s="550" t="s">
        <v>3113</v>
      </c>
      <c r="C27" s="550"/>
      <c r="D27" s="550"/>
      <c r="G27" s="45"/>
      <c r="H27" s="45"/>
      <c r="I27" s="46"/>
      <c r="J27" s="45"/>
      <c r="K27" s="45"/>
    </row>
    <row r="28" spans="1:15" s="21" customFormat="1" ht="18.75" customHeight="1" x14ac:dyDescent="0.2">
      <c r="I28" s="388"/>
    </row>
    <row r="29" spans="1:15" s="21" customFormat="1" ht="32.25" customHeight="1" thickBot="1" x14ac:dyDescent="0.3">
      <c r="A29" s="45" t="s">
        <v>157</v>
      </c>
      <c r="B29" s="547" t="s">
        <v>3114</v>
      </c>
      <c r="C29" s="547"/>
      <c r="D29" s="547"/>
      <c r="G29" s="45" t="s">
        <v>159</v>
      </c>
      <c r="I29" s="388"/>
      <c r="J29" s="49"/>
      <c r="K29" s="49" t="s">
        <v>3115</v>
      </c>
      <c r="L29" s="49"/>
    </row>
    <row r="30" spans="1:15" ht="27" customHeight="1" x14ac:dyDescent="0.2">
      <c r="I30" s="337"/>
      <c r="J30" s="688"/>
      <c r="K30" s="688"/>
      <c r="L30" s="338"/>
    </row>
    <row r="31" spans="1:15" x14ac:dyDescent="0.2">
      <c r="O31" s="339" t="s">
        <v>161</v>
      </c>
    </row>
    <row r="32" spans="1:15" x14ac:dyDescent="0.2">
      <c r="O32" s="339" t="s">
        <v>162</v>
      </c>
    </row>
  </sheetData>
  <mergeCells count="31">
    <mergeCell ref="A1:O1"/>
    <mergeCell ref="A13:L13"/>
    <mergeCell ref="M13:O14"/>
    <mergeCell ref="A14:L14"/>
    <mergeCell ref="A15:A16"/>
    <mergeCell ref="B15:B16"/>
    <mergeCell ref="C15:C16"/>
    <mergeCell ref="D15:D16"/>
    <mergeCell ref="E15:E16"/>
    <mergeCell ref="F15:F16"/>
    <mergeCell ref="A2:O4"/>
    <mergeCell ref="A12:O12"/>
    <mergeCell ref="B27:D27"/>
    <mergeCell ref="B29:D29"/>
    <mergeCell ref="N15:O16"/>
    <mergeCell ref="N17:O17"/>
    <mergeCell ref="N18:O18"/>
    <mergeCell ref="N19:O19"/>
    <mergeCell ref="N20:O20"/>
    <mergeCell ref="N21:O21"/>
    <mergeCell ref="G15:G16"/>
    <mergeCell ref="H15:I15"/>
    <mergeCell ref="J15:J16"/>
    <mergeCell ref="K15:K16"/>
    <mergeCell ref="L15:L16"/>
    <mergeCell ref="M15:M16"/>
    <mergeCell ref="J30:K30"/>
    <mergeCell ref="N22:O22"/>
    <mergeCell ref="N23:O23"/>
    <mergeCell ref="N24:O24"/>
    <mergeCell ref="N25:O25"/>
  </mergeCells>
  <dataValidations count="13">
    <dataValidation allowBlank="1" showInputMessage="1" showErrorMessage="1" promptTitle="GUIA:" prompt="Redactar las recomendaciones de mejoramiento a la gestión, identificadas en la dependencia para la vigencia actual." sqref="A17" xr:uid="{EB97B077-04E6-499E-85C4-0D37DA76EFE8}"/>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7:O25" xr:uid="{122288AD-E0CF-45CA-808D-80F4CF2AD83B}"/>
    <dataValidation allowBlank="1" showInputMessage="1" showErrorMessage="1" promptTitle="CONTROL INTERNO:" prompt="Incluir esta columna para medir el avance de las acciones por parte del auditor de acuerdo con las evidencias presentadas por la dependencia." sqref="M17:M25" xr:uid="{0942477F-4AB7-4A09-A998-064FA19FB386}"/>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7:L25" xr:uid="{737226F7-84FE-4DB4-82A7-AA183A925732}"/>
    <dataValidation allowBlank="1" showInputMessage="1" showErrorMessage="1" promptTitle="GUÍA:" prompt="Asignar el porcentaje de avance de la meta establecida de acuerdo con la formula del indicador con corte a la fecha del seguimiento." sqref="K17:K25" xr:uid="{6519284A-7010-411F-9808-D8E47978258B}"/>
    <dataValidation allowBlank="1" showInputMessage="1" showErrorMessage="1" promptTitle="GUÍA: " prompt="Colocar la fecha en que se realiza el seguimiento por parte de la dependencia (i, ii, ii o iv seguimiento)_x000a_" sqref="J17:J25" xr:uid="{6765C173-0023-4B1A-B945-E8FB27565DC8}"/>
    <dataValidation allowBlank="1" showInputMessage="1" showErrorMessage="1" promptTitle="GUÍA:" prompt="Establecer las fechas de inicio y terminación de cada una de las actividades, según los recursos y disponibilidad de la dependencia dentro de la vigencia actual." sqref="H17:I25" xr:uid="{C6219EFE-F64C-401D-B437-3001D2D8EC26}"/>
    <dataValidation allowBlank="1" showInputMessage="1" showErrorMessage="1" promptTitle="GUÍA:" prompt="Establecer la formula matemática para medir el cumplimiento de la meta establecida a cada una de las acciones de mejoramiento definidas." sqref="G22:G23 G25" xr:uid="{28242467-20D6-4042-B936-82D3938D587A}"/>
    <dataValidation allowBlank="1" showInputMessage="1" showErrorMessage="1" promptTitle="INSERTAR NUEVA COLUMNA:" prompt="Definir el entregable que soporta el cumplimiento como evidencia (actas, contratos, lista de asistencia, procedimientos, fotografía, videos, encuestas, etc.)" sqref="E20:F20 E24 F22:F23 F25" xr:uid="{65E0834F-6AEB-48B0-A5C8-8F3E276A3044}"/>
    <dataValidation allowBlank="1" showInputMessage="1" showErrorMessage="1" promptTitle="GUÍA:" prompt="Describir la meta a ser alcanzada con la acción de mejoramiento planteada." sqref="E17:E19 E21:E23 E25" xr:uid="{4A4E8BD3-A612-4695-A203-B7342B04D7DC}"/>
    <dataValidation allowBlank="1" showInputMessage="1" showErrorMessage="1" promptTitle="GUÍA:" prompt="Identificar la persona/cargo responsable por la ejecución de las acciones de mejoramiento." sqref="D17:D25" xr:uid="{DC2D4351-2EF5-498B-94F2-AA600C485CA4}"/>
    <dataValidation allowBlank="1" showInputMessage="1" showErrorMessage="1" promptTitle="GUÍA:" prompt="Para cada una de las causas identificadas se deben definir las acciones de mejoramiento necesarias." sqref="C17:C25" xr:uid="{10FC9FCD-1B5A-46C8-B70F-69BEABCB5B05}"/>
    <dataValidation allowBlank="1" showInputMessage="1" showErrorMessage="1" promptTitle="GUÍA:" prompt="Se deben describir las causas, previamente identificadas por medio de las metodologías existentes, el número de causas varias de acuerdo a la recomendación y su complejidad." sqref="B17:B25" xr:uid="{750ADC52-B53C-4AF6-947C-63E408F890BC}"/>
  </dataValidations>
  <pageMargins left="0.70866141732283472" right="0.70866141732283472" top="1.8541666666666667" bottom="0.74803149606299213" header="0.31496062992125984" footer="0.31496062992125984"/>
  <pageSetup paperSize="5" orientation="landscape" horizontalDpi="4294967295" verticalDpi="4294967295" r:id="rId1"/>
  <headerFooter>
    <oddHeader>&amp;C&amp;G</oddHeader>
    <oddFooter>&amp;C&amp;G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2C815-0733-4B1A-9C06-6B2CAC64BF73}">
  <sheetPr codeName="Hoja2"/>
  <dimension ref="A1:O40"/>
  <sheetViews>
    <sheetView showGridLines="0" zoomScale="48" zoomScaleNormal="48" zoomScaleSheetLayoutView="100" zoomScalePageLayoutView="98" workbookViewId="0">
      <selection activeCell="G27" sqref="G27"/>
    </sheetView>
  </sheetViews>
  <sheetFormatPr baseColWidth="10" defaultColWidth="11.42578125" defaultRowHeight="15" x14ac:dyDescent="0.25"/>
  <cols>
    <col min="1" max="1" width="39.7109375" style="18" customWidth="1"/>
    <col min="2" max="2" width="28.28515625" style="18" customWidth="1"/>
    <col min="3" max="3" width="29.42578125" style="18" customWidth="1"/>
    <col min="4" max="4" width="29.5703125" style="19" customWidth="1"/>
    <col min="5" max="5" width="24" style="18" customWidth="1"/>
    <col min="6" max="6" width="40.7109375" style="18" customWidth="1"/>
    <col min="7" max="7" width="22" style="18" customWidth="1"/>
    <col min="8" max="8" width="13.85546875" style="18" customWidth="1"/>
    <col min="9" max="9" width="15.42578125" style="18" customWidth="1"/>
    <col min="10" max="10" width="20.42578125" style="19" customWidth="1"/>
    <col min="11" max="11" width="13.7109375" style="53"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ht="12.75" x14ac:dyDescent="0.2">
      <c r="A2" s="539"/>
      <c r="B2" s="539"/>
      <c r="C2" s="539"/>
      <c r="D2" s="539"/>
      <c r="E2" s="539"/>
      <c r="F2" s="539"/>
      <c r="G2" s="539"/>
      <c r="H2" s="539"/>
      <c r="I2" s="539"/>
      <c r="J2" s="539"/>
      <c r="K2" s="539"/>
      <c r="L2" s="539"/>
      <c r="M2" s="539"/>
      <c r="N2" s="539"/>
      <c r="O2" s="539"/>
    </row>
    <row r="3" spans="1:15" ht="12.75" x14ac:dyDescent="0.2">
      <c r="A3" s="539"/>
      <c r="B3" s="539"/>
      <c r="C3" s="539"/>
      <c r="D3" s="539"/>
      <c r="E3" s="539"/>
      <c r="F3" s="539"/>
      <c r="G3" s="539"/>
      <c r="H3" s="539"/>
      <c r="I3" s="539"/>
      <c r="J3" s="539"/>
      <c r="K3" s="539"/>
      <c r="L3" s="539"/>
      <c r="M3" s="539"/>
      <c r="N3" s="539"/>
      <c r="O3" s="539"/>
    </row>
    <row r="4" spans="1:15" x14ac:dyDescent="0.25">
      <c r="A4" s="19"/>
      <c r="B4" s="19"/>
      <c r="C4" s="19"/>
      <c r="E4" s="19"/>
      <c r="F4" s="19"/>
      <c r="G4" s="19"/>
      <c r="H4" s="19"/>
      <c r="I4" s="19"/>
      <c r="K4" s="20"/>
      <c r="L4" s="19"/>
      <c r="M4" s="19"/>
      <c r="N4" s="19"/>
      <c r="O4" s="19"/>
    </row>
    <row r="5" spans="1:15" x14ac:dyDescent="0.25">
      <c r="A5" s="19"/>
      <c r="B5" s="19"/>
      <c r="C5" s="19"/>
      <c r="E5" s="19"/>
      <c r="F5" s="19"/>
      <c r="G5" s="19"/>
      <c r="H5" s="19"/>
      <c r="I5" s="19"/>
      <c r="K5" s="20"/>
      <c r="L5" s="19"/>
      <c r="M5" s="19"/>
      <c r="N5" s="19"/>
      <c r="O5" s="19"/>
    </row>
    <row r="6" spans="1:15" x14ac:dyDescent="0.25">
      <c r="A6" s="19"/>
      <c r="B6" s="19"/>
      <c r="C6" s="19"/>
      <c r="E6" s="19"/>
      <c r="F6" s="19"/>
      <c r="G6" s="19"/>
      <c r="H6" s="19"/>
      <c r="I6" s="19"/>
      <c r="K6" s="20"/>
      <c r="L6" s="19"/>
      <c r="M6" s="19"/>
      <c r="N6" s="19"/>
      <c r="O6" s="19"/>
    </row>
    <row r="7" spans="1:15" x14ac:dyDescent="0.25">
      <c r="A7" s="19"/>
      <c r="B7" s="19"/>
      <c r="C7" s="19"/>
      <c r="E7" s="19"/>
      <c r="F7" s="19"/>
      <c r="G7" s="19"/>
      <c r="H7" s="19"/>
      <c r="I7" s="19"/>
      <c r="K7" s="20"/>
      <c r="L7" s="19"/>
      <c r="M7" s="19"/>
      <c r="N7" s="19"/>
      <c r="O7" s="19"/>
    </row>
    <row r="8" spans="1:15" x14ac:dyDescent="0.25">
      <c r="A8" s="19"/>
      <c r="B8" s="19"/>
      <c r="C8" s="19"/>
      <c r="E8" s="19"/>
      <c r="F8" s="19"/>
      <c r="G8" s="19"/>
      <c r="H8" s="19"/>
      <c r="I8" s="19"/>
      <c r="K8" s="20"/>
      <c r="L8" s="19"/>
      <c r="M8" s="19"/>
      <c r="N8" s="19"/>
      <c r="O8" s="19"/>
    </row>
    <row r="9" spans="1:15" x14ac:dyDescent="0.25">
      <c r="A9" s="19"/>
      <c r="B9" s="19"/>
      <c r="C9" s="19"/>
      <c r="E9" s="19"/>
      <c r="F9" s="19"/>
      <c r="G9" s="19"/>
      <c r="H9" s="19"/>
      <c r="I9" s="19"/>
      <c r="K9" s="20"/>
      <c r="L9" s="19"/>
      <c r="M9" s="19"/>
      <c r="N9" s="19"/>
      <c r="O9" s="19"/>
    </row>
    <row r="10" spans="1:15" x14ac:dyDescent="0.25">
      <c r="A10" s="19"/>
      <c r="B10" s="19"/>
      <c r="C10" s="19"/>
      <c r="E10" s="19"/>
      <c r="F10" s="19"/>
      <c r="G10" s="19"/>
      <c r="H10" s="19"/>
      <c r="I10" s="19"/>
      <c r="K10" s="20"/>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163</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538" t="s">
        <v>12</v>
      </c>
      <c r="L14" s="500" t="s">
        <v>13</v>
      </c>
      <c r="M14" s="535" t="s">
        <v>14</v>
      </c>
      <c r="N14" s="536" t="s">
        <v>15</v>
      </c>
      <c r="O14" s="537"/>
    </row>
    <row r="15" spans="1:15" s="21" customFormat="1" ht="47.25" x14ac:dyDescent="0.2">
      <c r="A15" s="506"/>
      <c r="B15" s="508"/>
      <c r="C15" s="508"/>
      <c r="D15" s="508"/>
      <c r="E15" s="497"/>
      <c r="F15" s="497"/>
      <c r="G15" s="497"/>
      <c r="H15" s="22" t="s">
        <v>16</v>
      </c>
      <c r="I15" s="22" t="s">
        <v>17</v>
      </c>
      <c r="J15" s="497"/>
      <c r="K15" s="538"/>
      <c r="L15" s="500"/>
      <c r="M15" s="535"/>
      <c r="N15" s="536"/>
      <c r="O15" s="537"/>
    </row>
    <row r="16" spans="1:15" ht="75" x14ac:dyDescent="0.2">
      <c r="A16" s="514" t="s">
        <v>165</v>
      </c>
      <c r="B16" s="514" t="s">
        <v>166</v>
      </c>
      <c r="C16" s="23" t="s">
        <v>167</v>
      </c>
      <c r="D16" s="514" t="s">
        <v>168</v>
      </c>
      <c r="E16" s="23" t="s">
        <v>169</v>
      </c>
      <c r="F16" s="23" t="s">
        <v>170</v>
      </c>
      <c r="G16" s="23" t="s">
        <v>171</v>
      </c>
      <c r="H16" s="24">
        <v>44562</v>
      </c>
      <c r="I16" s="25">
        <v>44926</v>
      </c>
      <c r="J16" s="25">
        <v>44742</v>
      </c>
      <c r="K16" s="26">
        <v>1</v>
      </c>
      <c r="L16" s="27" t="s">
        <v>172</v>
      </c>
      <c r="M16" s="518">
        <f>AVERAGE(K16:K18)</f>
        <v>0.55333333333333334</v>
      </c>
      <c r="N16" s="520" t="s">
        <v>173</v>
      </c>
      <c r="O16" s="521"/>
    </row>
    <row r="17" spans="1:15" ht="120" x14ac:dyDescent="0.2">
      <c r="A17" s="525"/>
      <c r="B17" s="525"/>
      <c r="C17" s="23" t="s">
        <v>174</v>
      </c>
      <c r="D17" s="525"/>
      <c r="E17" s="23" t="s">
        <v>175</v>
      </c>
      <c r="F17" s="23" t="s">
        <v>176</v>
      </c>
      <c r="G17" s="23" t="s">
        <v>177</v>
      </c>
      <c r="H17" s="24">
        <v>44562</v>
      </c>
      <c r="I17" s="25">
        <v>44926</v>
      </c>
      <c r="J17" s="25">
        <v>44742</v>
      </c>
      <c r="K17" s="26">
        <v>0.33</v>
      </c>
      <c r="L17" s="27" t="s">
        <v>178</v>
      </c>
      <c r="M17" s="526"/>
      <c r="N17" s="527"/>
      <c r="O17" s="528"/>
    </row>
    <row r="18" spans="1:15" ht="75" x14ac:dyDescent="0.2">
      <c r="A18" s="515"/>
      <c r="B18" s="515"/>
      <c r="C18" s="23" t="s">
        <v>179</v>
      </c>
      <c r="D18" s="515"/>
      <c r="E18" s="23" t="s">
        <v>180</v>
      </c>
      <c r="F18" s="23" t="s">
        <v>181</v>
      </c>
      <c r="G18" s="23" t="s">
        <v>182</v>
      </c>
      <c r="H18" s="24">
        <v>44562</v>
      </c>
      <c r="I18" s="25">
        <v>44926</v>
      </c>
      <c r="J18" s="25">
        <v>44742</v>
      </c>
      <c r="K18" s="26">
        <v>0.33</v>
      </c>
      <c r="L18" s="27" t="s">
        <v>183</v>
      </c>
      <c r="M18" s="519"/>
      <c r="N18" s="522"/>
      <c r="O18" s="523"/>
    </row>
    <row r="19" spans="1:15" s="30" customFormat="1" ht="60" customHeight="1" x14ac:dyDescent="0.2">
      <c r="A19" s="514" t="s">
        <v>184</v>
      </c>
      <c r="B19" s="524" t="s">
        <v>185</v>
      </c>
      <c r="C19" s="29" t="s">
        <v>186</v>
      </c>
      <c r="D19" s="514" t="s">
        <v>168</v>
      </c>
      <c r="E19" s="23" t="s">
        <v>187</v>
      </c>
      <c r="F19" s="23" t="s">
        <v>187</v>
      </c>
      <c r="G19" s="23" t="s">
        <v>188</v>
      </c>
      <c r="H19" s="24">
        <v>44562</v>
      </c>
      <c r="I19" s="25">
        <v>44926</v>
      </c>
      <c r="J19" s="25">
        <v>44742</v>
      </c>
      <c r="K19" s="26">
        <v>1</v>
      </c>
      <c r="L19" s="27" t="s">
        <v>189</v>
      </c>
      <c r="M19" s="518">
        <v>0.5</v>
      </c>
      <c r="N19" s="520" t="s">
        <v>190</v>
      </c>
      <c r="O19" s="521"/>
    </row>
    <row r="20" spans="1:15" s="30" customFormat="1" ht="90" x14ac:dyDescent="0.2">
      <c r="A20" s="525"/>
      <c r="B20" s="524"/>
      <c r="C20" s="29" t="s">
        <v>191</v>
      </c>
      <c r="D20" s="525"/>
      <c r="E20" s="23" t="s">
        <v>192</v>
      </c>
      <c r="F20" s="23" t="s">
        <v>193</v>
      </c>
      <c r="G20" s="23" t="s">
        <v>193</v>
      </c>
      <c r="H20" s="24">
        <v>44562</v>
      </c>
      <c r="I20" s="25">
        <v>44926</v>
      </c>
      <c r="J20" s="25">
        <v>44742</v>
      </c>
      <c r="K20" s="26">
        <v>1</v>
      </c>
      <c r="L20" s="27" t="s">
        <v>194</v>
      </c>
      <c r="M20" s="526"/>
      <c r="N20" s="527"/>
      <c r="O20" s="528"/>
    </row>
    <row r="21" spans="1:15" s="30" customFormat="1" ht="75" x14ac:dyDescent="0.2">
      <c r="A21" s="525"/>
      <c r="B21" s="524"/>
      <c r="C21" s="23" t="s">
        <v>195</v>
      </c>
      <c r="D21" s="525"/>
      <c r="E21" s="23" t="s">
        <v>196</v>
      </c>
      <c r="F21" s="23" t="s">
        <v>176</v>
      </c>
      <c r="G21" s="23" t="s">
        <v>197</v>
      </c>
      <c r="H21" s="24">
        <v>44562</v>
      </c>
      <c r="I21" s="25">
        <v>44926</v>
      </c>
      <c r="J21" s="25">
        <v>50</v>
      </c>
      <c r="K21" s="26"/>
      <c r="L21" s="27" t="s">
        <v>198</v>
      </c>
      <c r="M21" s="526"/>
      <c r="N21" s="527"/>
      <c r="O21" s="528"/>
    </row>
    <row r="22" spans="1:15" s="30" customFormat="1" ht="60" x14ac:dyDescent="0.2">
      <c r="A22" s="515"/>
      <c r="B22" s="524"/>
      <c r="C22" s="23" t="s">
        <v>199</v>
      </c>
      <c r="D22" s="515"/>
      <c r="E22" s="23" t="s">
        <v>200</v>
      </c>
      <c r="F22" s="23" t="s">
        <v>181</v>
      </c>
      <c r="G22" s="23" t="s">
        <v>201</v>
      </c>
      <c r="H22" s="24">
        <v>44562</v>
      </c>
      <c r="I22" s="25">
        <v>44926</v>
      </c>
      <c r="J22" s="25">
        <v>50</v>
      </c>
      <c r="K22" s="26"/>
      <c r="L22" s="27" t="s">
        <v>202</v>
      </c>
      <c r="M22" s="519"/>
      <c r="N22" s="522"/>
      <c r="O22" s="523"/>
    </row>
    <row r="23" spans="1:15" s="30" customFormat="1" ht="135" x14ac:dyDescent="0.2">
      <c r="A23" s="31" t="s">
        <v>133</v>
      </c>
      <c r="B23" s="32" t="s">
        <v>203</v>
      </c>
      <c r="C23" s="415" t="s">
        <v>204</v>
      </c>
      <c r="D23" s="23" t="s">
        <v>205</v>
      </c>
      <c r="E23" s="23" t="s">
        <v>206</v>
      </c>
      <c r="F23" s="23" t="s">
        <v>207</v>
      </c>
      <c r="G23" s="23" t="s">
        <v>187</v>
      </c>
      <c r="H23" s="24">
        <v>44562</v>
      </c>
      <c r="I23" s="25">
        <v>44926</v>
      </c>
      <c r="J23" s="25">
        <v>44742</v>
      </c>
      <c r="K23" s="26">
        <v>1</v>
      </c>
      <c r="L23" s="27" t="s">
        <v>208</v>
      </c>
      <c r="M23" s="34">
        <v>1</v>
      </c>
      <c r="N23" s="534" t="s">
        <v>209</v>
      </c>
      <c r="O23" s="534"/>
    </row>
    <row r="24" spans="1:15" s="30" customFormat="1" ht="150" customHeight="1" x14ac:dyDescent="0.2">
      <c r="A24" s="31" t="s">
        <v>210</v>
      </c>
      <c r="B24" s="529" t="s">
        <v>211</v>
      </c>
      <c r="C24" s="530"/>
      <c r="D24" s="530"/>
      <c r="E24" s="530"/>
      <c r="F24" s="530"/>
      <c r="G24" s="530"/>
      <c r="H24" s="530"/>
      <c r="I24" s="530"/>
      <c r="J24" s="530"/>
      <c r="K24" s="530"/>
      <c r="L24" s="531"/>
      <c r="M24" s="34"/>
      <c r="N24" s="532" t="s">
        <v>212</v>
      </c>
      <c r="O24" s="533"/>
    </row>
    <row r="25" spans="1:15" s="30" customFormat="1" ht="75" x14ac:dyDescent="0.2">
      <c r="A25" s="514" t="s">
        <v>111</v>
      </c>
      <c r="B25" s="514" t="s">
        <v>213</v>
      </c>
      <c r="C25" s="29" t="s">
        <v>214</v>
      </c>
      <c r="D25" s="514" t="s">
        <v>205</v>
      </c>
      <c r="E25" s="23" t="s">
        <v>215</v>
      </c>
      <c r="F25" s="23" t="s">
        <v>216</v>
      </c>
      <c r="G25" s="23" t="s">
        <v>217</v>
      </c>
      <c r="H25" s="24">
        <v>44562</v>
      </c>
      <c r="I25" s="25">
        <v>44926</v>
      </c>
      <c r="J25" s="35">
        <v>44607</v>
      </c>
      <c r="K25" s="26">
        <v>1</v>
      </c>
      <c r="L25" s="27" t="s">
        <v>218</v>
      </c>
      <c r="M25" s="518">
        <v>1</v>
      </c>
      <c r="N25" s="520" t="s">
        <v>219</v>
      </c>
      <c r="O25" s="521"/>
    </row>
    <row r="26" spans="1:15" s="30" customFormat="1" ht="60" x14ac:dyDescent="0.2">
      <c r="A26" s="515"/>
      <c r="B26" s="515"/>
      <c r="C26" s="29" t="s">
        <v>220</v>
      </c>
      <c r="D26" s="515"/>
      <c r="E26" s="23" t="s">
        <v>221</v>
      </c>
      <c r="F26" s="23" t="s">
        <v>181</v>
      </c>
      <c r="G26" s="23" t="s">
        <v>201</v>
      </c>
      <c r="H26" s="24">
        <v>44562</v>
      </c>
      <c r="I26" s="25">
        <v>44926</v>
      </c>
      <c r="J26" s="35">
        <v>44607</v>
      </c>
      <c r="K26" s="26">
        <f>8/8</f>
        <v>1</v>
      </c>
      <c r="L26" s="27" t="s">
        <v>222</v>
      </c>
      <c r="M26" s="519"/>
      <c r="N26" s="522"/>
      <c r="O26" s="523"/>
    </row>
    <row r="27" spans="1:15" s="30" customFormat="1" ht="120" x14ac:dyDescent="0.2">
      <c r="A27" s="514" t="s">
        <v>69</v>
      </c>
      <c r="B27" s="514" t="s">
        <v>223</v>
      </c>
      <c r="C27" s="415" t="s">
        <v>224</v>
      </c>
      <c r="D27" s="516" t="s">
        <v>225</v>
      </c>
      <c r="E27" s="82" t="s">
        <v>226</v>
      </c>
      <c r="F27" s="415" t="s">
        <v>227</v>
      </c>
      <c r="G27" s="82" t="s">
        <v>228</v>
      </c>
      <c r="H27" s="467">
        <v>44562</v>
      </c>
      <c r="I27" s="468">
        <v>44926</v>
      </c>
      <c r="J27" s="468">
        <v>44573</v>
      </c>
      <c r="K27" s="26">
        <v>0.45</v>
      </c>
      <c r="L27" s="27" t="s">
        <v>229</v>
      </c>
      <c r="M27" s="518">
        <v>0.45</v>
      </c>
      <c r="N27" s="520" t="s">
        <v>230</v>
      </c>
      <c r="O27" s="521"/>
    </row>
    <row r="28" spans="1:15" s="30" customFormat="1" ht="45" x14ac:dyDescent="0.2">
      <c r="A28" s="515"/>
      <c r="B28" s="515"/>
      <c r="C28" s="415" t="s">
        <v>231</v>
      </c>
      <c r="D28" s="517"/>
      <c r="E28" s="82" t="s">
        <v>232</v>
      </c>
      <c r="F28" s="415" t="s">
        <v>233</v>
      </c>
      <c r="G28" s="82" t="s">
        <v>234</v>
      </c>
      <c r="H28" s="467">
        <v>44562</v>
      </c>
      <c r="I28" s="468">
        <v>44926</v>
      </c>
      <c r="J28" s="468">
        <v>44573</v>
      </c>
      <c r="K28" s="26">
        <v>0.45</v>
      </c>
      <c r="L28" s="27" t="s">
        <v>229</v>
      </c>
      <c r="M28" s="519"/>
      <c r="N28" s="522"/>
      <c r="O28" s="523"/>
    </row>
    <row r="29" spans="1:15" s="30" customFormat="1" ht="135" customHeight="1" x14ac:dyDescent="0.2">
      <c r="A29" s="524" t="s">
        <v>235</v>
      </c>
      <c r="B29" s="524" t="s">
        <v>236</v>
      </c>
      <c r="C29" s="23" t="s">
        <v>237</v>
      </c>
      <c r="D29" s="514" t="s">
        <v>238</v>
      </c>
      <c r="E29" s="23" t="s">
        <v>239</v>
      </c>
      <c r="F29" s="23" t="s">
        <v>240</v>
      </c>
      <c r="G29" s="23" t="s">
        <v>188</v>
      </c>
      <c r="H29" s="24">
        <v>44562</v>
      </c>
      <c r="I29" s="25">
        <v>44926</v>
      </c>
      <c r="J29" s="25"/>
      <c r="K29" s="26"/>
      <c r="L29" s="27"/>
      <c r="M29" s="518">
        <v>0.4</v>
      </c>
      <c r="N29" s="520" t="s">
        <v>241</v>
      </c>
      <c r="O29" s="521"/>
    </row>
    <row r="30" spans="1:15" s="30" customFormat="1" ht="45" x14ac:dyDescent="0.2">
      <c r="A30" s="524"/>
      <c r="B30" s="524"/>
      <c r="C30" s="23" t="s">
        <v>242</v>
      </c>
      <c r="D30" s="525"/>
      <c r="E30" s="23" t="s">
        <v>243</v>
      </c>
      <c r="F30" s="23" t="s">
        <v>244</v>
      </c>
      <c r="G30" s="23" t="s">
        <v>245</v>
      </c>
      <c r="H30" s="24">
        <v>44562</v>
      </c>
      <c r="I30" s="25">
        <v>44926</v>
      </c>
      <c r="J30" s="25"/>
      <c r="K30" s="26"/>
      <c r="L30" s="27"/>
      <c r="M30" s="526"/>
      <c r="N30" s="527"/>
      <c r="O30" s="528"/>
    </row>
    <row r="31" spans="1:15" s="30" customFormat="1" ht="75" x14ac:dyDescent="0.2">
      <c r="A31" s="524"/>
      <c r="B31" s="524"/>
      <c r="C31" s="23" t="s">
        <v>246</v>
      </c>
      <c r="D31" s="515"/>
      <c r="E31" s="23" t="s">
        <v>247</v>
      </c>
      <c r="F31" s="23" t="s">
        <v>248</v>
      </c>
      <c r="G31" s="23" t="s">
        <v>249</v>
      </c>
      <c r="H31" s="24">
        <v>44562</v>
      </c>
      <c r="I31" s="25">
        <v>44926</v>
      </c>
      <c r="J31" s="25"/>
      <c r="K31" s="26"/>
      <c r="L31" s="27"/>
      <c r="M31" s="519"/>
      <c r="N31" s="522"/>
      <c r="O31" s="523"/>
    </row>
    <row r="32" spans="1:15" s="30" customFormat="1" x14ac:dyDescent="0.2">
      <c r="A32" s="37"/>
      <c r="B32" s="38"/>
      <c r="C32" s="39"/>
      <c r="D32" s="39"/>
      <c r="E32" s="39"/>
      <c r="F32" s="39"/>
      <c r="G32" s="39"/>
      <c r="H32" s="40"/>
      <c r="I32" s="41"/>
      <c r="J32" s="41"/>
      <c r="K32" s="42"/>
      <c r="L32" s="43"/>
      <c r="M32" s="509">
        <f>AVERAGE(M25:M31,M16:M23)</f>
        <v>0.65055555555555555</v>
      </c>
      <c r="N32" s="44"/>
      <c r="O32" s="44"/>
    </row>
    <row r="33" spans="1:15" s="30" customFormat="1" x14ac:dyDescent="0.2">
      <c r="A33" s="37"/>
      <c r="B33" s="38"/>
      <c r="C33" s="39"/>
      <c r="D33" s="39"/>
      <c r="E33" s="39"/>
      <c r="F33" s="39"/>
      <c r="G33" s="39"/>
      <c r="H33" s="40"/>
      <c r="I33" s="41"/>
      <c r="J33" s="41"/>
      <c r="K33" s="42"/>
      <c r="L33" s="43"/>
      <c r="M33" s="510"/>
      <c r="N33" s="44"/>
      <c r="O33" s="44"/>
    </row>
    <row r="34" spans="1:15" s="30" customFormat="1" x14ac:dyDescent="0.2">
      <c r="A34" s="37"/>
      <c r="B34" s="38"/>
      <c r="C34" s="39"/>
      <c r="D34" s="39"/>
      <c r="E34" s="39"/>
      <c r="F34" s="39"/>
      <c r="G34" s="39"/>
      <c r="H34" s="40"/>
      <c r="I34" s="41"/>
      <c r="J34" s="41"/>
      <c r="K34" s="42"/>
      <c r="L34" s="43"/>
      <c r="M34" s="510"/>
      <c r="N34" s="44"/>
      <c r="O34" s="44"/>
    </row>
    <row r="36" spans="1:15" s="21" customFormat="1" ht="29.25" customHeight="1" x14ac:dyDescent="0.25">
      <c r="A36" s="45" t="s">
        <v>155</v>
      </c>
      <c r="B36" s="511" t="s">
        <v>250</v>
      </c>
      <c r="C36" s="511"/>
      <c r="D36" s="511"/>
      <c r="G36" s="45"/>
      <c r="H36" s="45"/>
      <c r="I36" s="46"/>
      <c r="J36" s="45"/>
      <c r="K36" s="47"/>
    </row>
    <row r="37" spans="1:15" s="21" customFormat="1" ht="75" customHeight="1" thickBot="1" x14ac:dyDescent="0.3">
      <c r="A37" s="45" t="s">
        <v>157</v>
      </c>
      <c r="B37" s="511" t="s">
        <v>251</v>
      </c>
      <c r="C37" s="512"/>
      <c r="D37" s="512"/>
      <c r="G37" s="45" t="s">
        <v>159</v>
      </c>
      <c r="I37" s="48"/>
      <c r="J37" s="49" t="s">
        <v>160</v>
      </c>
      <c r="K37" s="50"/>
      <c r="L37" s="49"/>
    </row>
    <row r="38" spans="1:15" s="21" customFormat="1" ht="27" customHeight="1" x14ac:dyDescent="0.2">
      <c r="D38" s="51"/>
      <c r="I38" s="51"/>
      <c r="J38" s="513"/>
      <c r="K38" s="513"/>
      <c r="L38" s="52"/>
    </row>
    <row r="39" spans="1:15" x14ac:dyDescent="0.25">
      <c r="O39" s="54" t="s">
        <v>161</v>
      </c>
    </row>
    <row r="40" spans="1:15" x14ac:dyDescent="0.25">
      <c r="O40" s="54" t="s">
        <v>162</v>
      </c>
    </row>
  </sheetData>
  <mergeCells count="50">
    <mergeCell ref="C14:C15"/>
    <mergeCell ref="D14:D15"/>
    <mergeCell ref="E14:E15"/>
    <mergeCell ref="A1:O3"/>
    <mergeCell ref="A11:O11"/>
    <mergeCell ref="A12:L12"/>
    <mergeCell ref="M12:O13"/>
    <mergeCell ref="A13:L13"/>
    <mergeCell ref="N23:O23"/>
    <mergeCell ref="M14:M15"/>
    <mergeCell ref="N14:O15"/>
    <mergeCell ref="A16:A18"/>
    <mergeCell ref="B16:B18"/>
    <mergeCell ref="D16:D18"/>
    <mergeCell ref="M16:M18"/>
    <mergeCell ref="N16:O18"/>
    <mergeCell ref="F14:F15"/>
    <mergeCell ref="G14:G15"/>
    <mergeCell ref="H14:I14"/>
    <mergeCell ref="J14:J15"/>
    <mergeCell ref="K14:K15"/>
    <mergeCell ref="L14:L15"/>
    <mergeCell ref="A14:A15"/>
    <mergeCell ref="B14:B15"/>
    <mergeCell ref="A19:A22"/>
    <mergeCell ref="B19:B22"/>
    <mergeCell ref="D19:D22"/>
    <mergeCell ref="M19:M22"/>
    <mergeCell ref="N19:O22"/>
    <mergeCell ref="B24:L24"/>
    <mergeCell ref="N24:O24"/>
    <mergeCell ref="A25:A26"/>
    <mergeCell ref="B25:B26"/>
    <mergeCell ref="D25:D26"/>
    <mergeCell ref="M25:M26"/>
    <mergeCell ref="N25:O26"/>
    <mergeCell ref="N27:O28"/>
    <mergeCell ref="A29:A31"/>
    <mergeCell ref="B29:B31"/>
    <mergeCell ref="D29:D31"/>
    <mergeCell ref="M29:M31"/>
    <mergeCell ref="N29:O31"/>
    <mergeCell ref="M32:M34"/>
    <mergeCell ref="B36:D36"/>
    <mergeCell ref="B37:D37"/>
    <mergeCell ref="J38:K38"/>
    <mergeCell ref="A27:A28"/>
    <mergeCell ref="B27:B28"/>
    <mergeCell ref="D27:D28"/>
    <mergeCell ref="M27:M28"/>
  </mergeCells>
  <dataValidations count="13">
    <dataValidation allowBlank="1" showInputMessage="1" showErrorMessage="1" promptTitle="GUÍA:" prompt="Para cada una de las causas identificadas se deben definir las acciones de mejoramiento necesarias." sqref="C16:C23 C25:C34 B24" xr:uid="{D9830833-5D76-4223-A5F7-AAA59E0E3E69}"/>
    <dataValidation allowBlank="1" showInputMessage="1" showErrorMessage="1" promptTitle="GUIA:" prompt="Redactar las recomendaciones de mejoramiento a la gestión, identificadas en la dependencia para la vigencia actual." sqref="A16:A17" xr:uid="{16565536-092A-40C3-AFDE-A4ABED00DD3A}"/>
    <dataValidation allowBlank="1" showInputMessage="1" showErrorMessage="1" promptTitle="GUÍA:" prompt="Se deben describir las causas, previamente identificadas por medio de las metodologías existentes, el número de causas varias de acuerdo a la recomendación y su complejidad." sqref="B16:B17 B19 B25 B27 B23 B29 B32:B34" xr:uid="{ECA537BF-0973-446D-A0B0-C9E0F0164226}"/>
    <dataValidation allowBlank="1" showInputMessage="1" showErrorMessage="1" promptTitle="GUÍA:" prompt="Identificar la persona/cargo responsable por la ejecución de las acciones de mejoramiento." sqref="D16 D19 D23 D27 D25 D29 D32:D34" xr:uid="{E2B9329B-42F2-46EB-A46A-4F38E6393FFB}"/>
    <dataValidation allowBlank="1" showInputMessage="1" showErrorMessage="1" promptTitle="GUÍA:" prompt="Describir la meta a ser alcanzada con la acción de mejoramiento planteada." sqref="E16:E23 F19 E25:E34 F29" xr:uid="{CAB7D49A-D8A1-43FD-B57E-9C467A98F936}"/>
    <dataValidation allowBlank="1" showInputMessage="1" showErrorMessage="1" promptTitle="INSERTAR NUEVA COLUMNA:" prompt="Definir el entregable que soporta el cumplimiento como evidencia (actas, contratos, lista de asistencia, procedimientos, fotografía, videos, encuestas, etc.)" sqref="F20:F23 F16:F18 F25:F28 F30:F34" xr:uid="{F62170FD-BFFF-45F0-9378-62F030BA800B}"/>
    <dataValidation allowBlank="1" showInputMessage="1" showErrorMessage="1" promptTitle="GUÍA:" prompt="Establecer la formula matemática para medir el cumplimiento de la meta establecida a cada una de las acciones de mejoramiento definidas." sqref="G16:G23 G25:G34" xr:uid="{38A7FADC-B385-413E-A610-BEA8C173D555}"/>
    <dataValidation allowBlank="1" showInputMessage="1" showErrorMessage="1" promptTitle="GUÍA:" prompt="Establecer las fechas de inicio y terminación de cada una de las actividades, según los recursos y disponibilidad de la dependencia dentro de la vigencia actual." sqref="H16:I23 H25:I34" xr:uid="{C04186F4-2BC1-4FDE-BB21-0EBCC20D8BE2}"/>
    <dataValidation allowBlank="1" showInputMessage="1" showErrorMessage="1" promptTitle="GUÍA: " prompt="Colocar la fecha en que se realiza el seguimiento por parte de la dependencia (i, ii, ii o iv seguimiento)_x000a_" sqref="J25:J34 K16:K20 K23 J21:J22" xr:uid="{0B5849B8-143F-4D24-9868-CA0753D28549}"/>
    <dataValidation allowBlank="1" showInputMessage="1" showErrorMessage="1" promptTitle="GUÍA:" prompt="Asignar el porcentaje de avance de la meta establecida de acuerdo con la formula del indicador con corte a la fecha del seguimiento." sqref="K16:K23 K25:K34" xr:uid="{D371EF80-DA30-4A13-910F-BFB302D5E997}"/>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3 L25:L34" xr:uid="{F920DF63-2C55-409D-AD76-41D6587F5206}"/>
    <dataValidation allowBlank="1" showInputMessage="1" showErrorMessage="1" promptTitle="CONTROL INTERNO:" prompt="Incluir esta columna para medir el avance de las acciones por parte del auditor de acuerdo con las evidencias presentadas por la dependencia." sqref="M16 M23:M25 M19 M27 M29 M32" xr:uid="{6AE85E94-95A8-4D1C-BCCF-5139E9CE6DFB}"/>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23 N16 N32:O34 N23:N25 N19 N27 N29" xr:uid="{E4BCD85A-3C23-4643-8407-CC47A7598D71}"/>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8125-3923-4D1D-BFD0-8A8896828373}">
  <sheetPr codeName="Hoja20">
    <pageSetUpPr fitToPage="1"/>
  </sheetPr>
  <dimension ref="A1:O60"/>
  <sheetViews>
    <sheetView showGridLines="0" topLeftCell="A14" zoomScale="48" zoomScaleNormal="48" zoomScaleSheetLayoutView="80" zoomScalePageLayoutView="98" workbookViewId="0">
      <pane ySplit="14" topLeftCell="A28" activePane="bottomLeft" state="frozen"/>
      <selection activeCell="A14" sqref="A14"/>
      <selection pane="bottomLeft" activeCell="G55" sqref="G55"/>
    </sheetView>
  </sheetViews>
  <sheetFormatPr baseColWidth="10" defaultColWidth="11.42578125" defaultRowHeight="15" x14ac:dyDescent="0.25"/>
  <cols>
    <col min="1" max="1" width="30.7109375" customWidth="1"/>
    <col min="2" max="2" width="47.42578125" customWidth="1"/>
    <col min="3" max="3" width="44.28515625" customWidth="1"/>
    <col min="4" max="4" width="26.7109375" customWidth="1"/>
    <col min="5" max="5" width="36.85546875" customWidth="1"/>
    <col min="6" max="6" width="35" customWidth="1"/>
    <col min="7" max="7" width="42.5703125" customWidth="1"/>
    <col min="8" max="8" width="13.85546875" customWidth="1"/>
    <col min="9" max="9" width="15.42578125" customWidth="1"/>
    <col min="10" max="10" width="18.140625" customWidth="1"/>
    <col min="11" max="11" width="20.85546875" customWidth="1"/>
    <col min="12" max="12" width="60.140625" customWidth="1"/>
    <col min="13" max="13" width="20.5703125" customWidth="1"/>
    <col min="14" max="14" width="25.42578125" customWidth="1"/>
    <col min="15" max="15" width="41.140625" customWidth="1"/>
  </cols>
  <sheetData>
    <row r="1" spans="1:15" ht="42" customHeight="1" x14ac:dyDescent="0.25">
      <c r="A1" s="18"/>
      <c r="B1" s="18"/>
      <c r="C1" s="18"/>
      <c r="D1" s="18"/>
      <c r="E1" s="18"/>
      <c r="F1" s="18"/>
      <c r="G1" s="18"/>
      <c r="H1" s="18"/>
      <c r="I1" s="18"/>
      <c r="J1" s="18"/>
      <c r="K1" s="18"/>
      <c r="L1" s="18"/>
      <c r="M1" s="18"/>
      <c r="N1" s="18"/>
      <c r="O1" s="18"/>
    </row>
    <row r="2" spans="1:15" x14ac:dyDescent="0.25">
      <c r="A2" s="18"/>
      <c r="B2" s="18"/>
      <c r="C2" s="18"/>
      <c r="D2" s="18"/>
      <c r="E2" s="18"/>
      <c r="F2" s="18"/>
      <c r="G2" s="18"/>
      <c r="H2" s="18"/>
      <c r="I2" s="18"/>
      <c r="J2" s="18"/>
      <c r="K2" s="18"/>
      <c r="L2" s="18"/>
      <c r="M2" s="18"/>
      <c r="N2" s="18"/>
      <c r="O2" s="18"/>
    </row>
    <row r="3" spans="1:15" x14ac:dyDescent="0.25">
      <c r="A3" s="18"/>
      <c r="B3" s="18"/>
      <c r="C3" s="18"/>
      <c r="D3" s="18"/>
      <c r="E3" s="18"/>
      <c r="F3" s="18"/>
      <c r="G3" s="18"/>
      <c r="H3" s="18"/>
      <c r="I3" s="18"/>
      <c r="J3" s="18"/>
      <c r="K3" s="18"/>
      <c r="L3" s="18"/>
      <c r="M3" s="18"/>
      <c r="N3" s="18"/>
      <c r="O3" s="18"/>
    </row>
    <row r="4" spans="1:15" x14ac:dyDescent="0.25">
      <c r="A4" s="19"/>
      <c r="B4" s="19"/>
      <c r="C4" s="19"/>
      <c r="D4" s="19"/>
      <c r="E4" s="19"/>
      <c r="F4" s="19"/>
      <c r="G4" s="19"/>
      <c r="H4" s="19"/>
      <c r="I4" s="19"/>
      <c r="J4" s="19"/>
      <c r="K4" s="19"/>
      <c r="L4" s="19"/>
      <c r="M4" s="19"/>
      <c r="N4" s="19"/>
      <c r="O4" s="19"/>
    </row>
    <row r="5" spans="1:15" x14ac:dyDescent="0.25">
      <c r="A5" s="19"/>
      <c r="B5" s="19"/>
      <c r="C5" s="19"/>
      <c r="D5" s="19"/>
      <c r="E5" s="19"/>
      <c r="F5" s="19"/>
      <c r="G5" s="19"/>
      <c r="H5" s="19"/>
      <c r="I5" s="19"/>
      <c r="J5" s="19"/>
      <c r="K5" s="19"/>
      <c r="L5" s="19"/>
      <c r="M5" s="19"/>
      <c r="N5" s="19"/>
      <c r="O5" s="19"/>
    </row>
    <row r="6" spans="1:15" x14ac:dyDescent="0.25">
      <c r="A6" s="19"/>
      <c r="B6" s="19"/>
      <c r="C6" s="19"/>
      <c r="D6" s="19"/>
      <c r="E6" s="19"/>
      <c r="F6" s="19"/>
      <c r="G6" s="19"/>
      <c r="H6" s="19"/>
      <c r="I6" s="19"/>
      <c r="J6" s="19"/>
      <c r="K6" s="19"/>
      <c r="L6" s="19"/>
      <c r="M6" s="19"/>
      <c r="N6" s="19"/>
      <c r="O6" s="19"/>
    </row>
    <row r="7" spans="1:15" x14ac:dyDescent="0.25">
      <c r="A7" s="19"/>
      <c r="B7" s="19"/>
      <c r="C7" s="19"/>
      <c r="D7" s="19"/>
      <c r="E7" s="19"/>
      <c r="F7" s="19"/>
      <c r="G7" s="19"/>
      <c r="H7" s="19"/>
      <c r="I7" s="19"/>
      <c r="J7" s="19"/>
      <c r="K7" s="19"/>
      <c r="L7" s="19"/>
      <c r="M7" s="19"/>
      <c r="N7" s="19"/>
      <c r="O7" s="19"/>
    </row>
    <row r="8" spans="1:15" x14ac:dyDescent="0.25">
      <c r="A8" s="19"/>
      <c r="B8" s="19"/>
      <c r="C8" s="19"/>
      <c r="D8" s="19"/>
      <c r="E8" s="19"/>
      <c r="F8" s="19"/>
      <c r="G8" s="19"/>
      <c r="H8" s="19"/>
      <c r="I8" s="19"/>
      <c r="J8" s="19"/>
      <c r="K8" s="19"/>
      <c r="L8" s="19"/>
      <c r="M8" s="19"/>
      <c r="N8" s="19"/>
      <c r="O8" s="19"/>
    </row>
    <row r="9" spans="1:15" x14ac:dyDescent="0.25">
      <c r="A9" s="19"/>
      <c r="B9" s="19"/>
      <c r="C9" s="19"/>
      <c r="D9" s="19"/>
      <c r="E9" s="19"/>
      <c r="F9" s="19"/>
      <c r="G9" s="19"/>
      <c r="H9" s="19"/>
      <c r="I9" s="19"/>
      <c r="J9" s="19"/>
      <c r="K9" s="19"/>
      <c r="L9" s="19"/>
      <c r="M9" s="19"/>
      <c r="N9" s="19"/>
      <c r="O9" s="19"/>
    </row>
    <row r="10" spans="1:15" x14ac:dyDescent="0.25">
      <c r="A10" s="19"/>
      <c r="B10" s="19"/>
      <c r="C10" s="19"/>
      <c r="D10" s="19"/>
      <c r="E10" s="19"/>
      <c r="F10" s="19"/>
      <c r="G10" s="19"/>
      <c r="H10" s="19"/>
      <c r="I10" s="19"/>
      <c r="J10" s="19"/>
      <c r="K10" s="19"/>
      <c r="L10" s="19"/>
      <c r="M10" s="19"/>
      <c r="N10" s="19"/>
      <c r="O10" s="19"/>
    </row>
    <row r="11" spans="1:15" ht="27" customHeight="1" x14ac:dyDescent="0.25">
      <c r="A11" s="716" t="s">
        <v>0</v>
      </c>
      <c r="B11" s="716"/>
      <c r="C11" s="716"/>
      <c r="D11" s="716"/>
      <c r="E11" s="716"/>
      <c r="F11" s="716"/>
      <c r="G11" s="716"/>
      <c r="H11" s="716"/>
      <c r="I11" s="716"/>
      <c r="J11" s="716"/>
      <c r="K11" s="340"/>
      <c r="L11" s="340"/>
      <c r="M11" s="340"/>
      <c r="N11" s="340"/>
      <c r="O11" s="340"/>
    </row>
    <row r="12" spans="1:15" ht="34.5" customHeight="1" x14ac:dyDescent="0.25">
      <c r="A12" s="717" t="s">
        <v>252</v>
      </c>
      <c r="B12" s="718"/>
      <c r="C12" s="718"/>
      <c r="D12" s="718"/>
      <c r="E12" s="718"/>
      <c r="F12" s="718"/>
      <c r="G12" s="718"/>
      <c r="H12" s="718"/>
      <c r="I12" s="718"/>
      <c r="J12" s="719"/>
      <c r="K12" s="341"/>
      <c r="L12" s="341"/>
      <c r="M12" s="542" t="s">
        <v>1</v>
      </c>
      <c r="N12" s="542"/>
      <c r="O12" s="542"/>
    </row>
    <row r="13" spans="1:15" ht="38.25" customHeight="1" x14ac:dyDescent="0.25">
      <c r="A13" s="717" t="s">
        <v>2042</v>
      </c>
      <c r="B13" s="718"/>
      <c r="C13" s="718"/>
      <c r="D13" s="718"/>
      <c r="E13" s="718"/>
      <c r="F13" s="718"/>
      <c r="G13" s="718"/>
      <c r="H13" s="718"/>
      <c r="I13" s="718"/>
      <c r="J13" s="719"/>
      <c r="K13" s="341"/>
      <c r="L13" s="341"/>
      <c r="M13" s="542"/>
      <c r="N13" s="542"/>
      <c r="O13" s="542"/>
    </row>
    <row r="14" spans="1:15" s="18" customFormat="1" ht="42" customHeight="1" x14ac:dyDescent="0.2">
      <c r="A14" s="539"/>
      <c r="B14" s="539"/>
      <c r="C14" s="539"/>
      <c r="D14" s="539"/>
      <c r="E14" s="539"/>
      <c r="F14" s="539"/>
      <c r="G14" s="539"/>
      <c r="H14" s="539"/>
      <c r="I14" s="539"/>
      <c r="J14" s="539"/>
      <c r="K14" s="539"/>
      <c r="L14" s="539"/>
      <c r="M14" s="539"/>
      <c r="N14" s="539"/>
      <c r="O14" s="539"/>
    </row>
    <row r="15" spans="1:15" s="18" customFormat="1" ht="12.75" x14ac:dyDescent="0.2">
      <c r="A15" s="539"/>
      <c r="B15" s="539"/>
      <c r="C15" s="539"/>
      <c r="D15" s="539"/>
      <c r="E15" s="539"/>
      <c r="F15" s="539"/>
      <c r="G15" s="539"/>
      <c r="H15" s="539"/>
      <c r="I15" s="539"/>
      <c r="J15" s="539"/>
      <c r="K15" s="539"/>
      <c r="L15" s="539"/>
      <c r="M15" s="539"/>
      <c r="N15" s="539"/>
      <c r="O15" s="539"/>
    </row>
    <row r="16" spans="1:15" s="18" customFormat="1" ht="12.75" x14ac:dyDescent="0.2">
      <c r="A16" s="539"/>
      <c r="B16" s="539"/>
      <c r="C16" s="539"/>
      <c r="D16" s="539"/>
      <c r="E16" s="539"/>
      <c r="F16" s="539"/>
      <c r="G16" s="539"/>
      <c r="H16" s="539"/>
      <c r="I16" s="539"/>
      <c r="J16" s="539"/>
      <c r="K16" s="539"/>
      <c r="L16" s="539"/>
      <c r="M16" s="539"/>
      <c r="N16" s="539"/>
      <c r="O16" s="539"/>
    </row>
    <row r="17" spans="1:15" s="18" customFormat="1" ht="12.75" x14ac:dyDescent="0.2">
      <c r="A17" s="384"/>
      <c r="B17" s="384"/>
      <c r="C17" s="384"/>
      <c r="D17" s="384"/>
      <c r="E17" s="384"/>
      <c r="F17" s="384"/>
      <c r="G17" s="384"/>
      <c r="H17" s="384"/>
      <c r="I17" s="384"/>
      <c r="J17" s="384"/>
      <c r="K17" s="384"/>
      <c r="L17" s="384"/>
      <c r="M17" s="384"/>
      <c r="N17" s="384"/>
      <c r="O17" s="384"/>
    </row>
    <row r="18" spans="1:15" s="18" customFormat="1" ht="12.75" x14ac:dyDescent="0.2">
      <c r="A18" s="384"/>
      <c r="B18" s="384"/>
      <c r="C18" s="384"/>
      <c r="D18" s="384"/>
      <c r="E18" s="384"/>
      <c r="F18" s="384"/>
      <c r="G18" s="384"/>
      <c r="H18" s="384"/>
      <c r="I18" s="384"/>
      <c r="J18" s="384"/>
      <c r="K18" s="384"/>
      <c r="L18" s="384"/>
      <c r="M18" s="384"/>
      <c r="N18" s="384"/>
      <c r="O18" s="384"/>
    </row>
    <row r="19" spans="1:15" s="18" customFormat="1" ht="12.75" x14ac:dyDescent="0.2">
      <c r="A19" s="384"/>
      <c r="B19" s="384"/>
      <c r="C19" s="384"/>
      <c r="D19" s="384"/>
      <c r="E19" s="384"/>
      <c r="F19" s="384"/>
      <c r="G19" s="384"/>
      <c r="H19" s="384"/>
      <c r="I19" s="384"/>
      <c r="J19" s="384"/>
      <c r="K19" s="384"/>
      <c r="L19" s="384"/>
      <c r="M19" s="384"/>
      <c r="N19" s="384"/>
      <c r="O19" s="384"/>
    </row>
    <row r="20" spans="1:15" s="18" customFormat="1" ht="12.75" x14ac:dyDescent="0.2">
      <c r="A20" s="384"/>
      <c r="B20" s="384"/>
      <c r="C20" s="384"/>
      <c r="D20" s="384"/>
      <c r="E20" s="384"/>
      <c r="F20" s="384"/>
      <c r="G20" s="384"/>
      <c r="H20" s="384"/>
      <c r="I20" s="384"/>
      <c r="J20" s="384"/>
      <c r="K20" s="384"/>
      <c r="L20" s="384"/>
      <c r="M20" s="384"/>
      <c r="N20" s="384"/>
      <c r="O20" s="384"/>
    </row>
    <row r="21" spans="1:15" s="18" customFormat="1" ht="12.75" x14ac:dyDescent="0.2">
      <c r="A21" s="384"/>
      <c r="B21" s="384"/>
      <c r="C21" s="384"/>
      <c r="D21" s="384"/>
      <c r="E21" s="384"/>
      <c r="F21" s="384"/>
      <c r="G21" s="384"/>
      <c r="H21" s="384"/>
      <c r="I21" s="384"/>
      <c r="J21" s="384"/>
      <c r="K21" s="384"/>
      <c r="L21" s="384"/>
      <c r="M21" s="384"/>
      <c r="N21" s="384"/>
      <c r="O21" s="384"/>
    </row>
    <row r="22" spans="1:15" s="18" customFormat="1" ht="12.75" x14ac:dyDescent="0.2">
      <c r="A22" s="384"/>
      <c r="B22" s="384"/>
      <c r="C22" s="384"/>
      <c r="D22" s="384"/>
      <c r="E22" s="384"/>
      <c r="F22" s="384"/>
      <c r="G22" s="384"/>
      <c r="H22" s="384"/>
      <c r="I22" s="384"/>
      <c r="J22" s="384"/>
      <c r="K22" s="384"/>
      <c r="L22" s="384"/>
      <c r="M22" s="384"/>
      <c r="N22" s="384"/>
      <c r="O22" s="384"/>
    </row>
    <row r="23" spans="1:15" s="18" customFormat="1" ht="12.75" x14ac:dyDescent="0.2">
      <c r="A23" s="384"/>
      <c r="B23" s="384"/>
      <c r="C23" s="384"/>
      <c r="D23" s="384"/>
      <c r="E23" s="384"/>
      <c r="F23" s="384"/>
      <c r="G23" s="384"/>
      <c r="H23" s="384"/>
      <c r="I23" s="384"/>
      <c r="J23" s="384"/>
      <c r="K23" s="384"/>
      <c r="L23" s="384"/>
      <c r="M23" s="384"/>
      <c r="N23" s="384"/>
      <c r="O23" s="384"/>
    </row>
    <row r="24" spans="1:15" s="18" customFormat="1" ht="27" customHeight="1" x14ac:dyDescent="0.25">
      <c r="A24" s="540" t="s">
        <v>0</v>
      </c>
      <c r="B24" s="540"/>
      <c r="C24" s="540"/>
      <c r="D24" s="540"/>
      <c r="E24" s="540"/>
      <c r="F24" s="540"/>
      <c r="G24" s="540"/>
      <c r="H24" s="540"/>
      <c r="I24" s="540"/>
      <c r="J24" s="540"/>
      <c r="K24" s="540"/>
      <c r="L24" s="540"/>
      <c r="M24" s="540"/>
      <c r="N24" s="540"/>
      <c r="O24" s="540"/>
    </row>
    <row r="25" spans="1:15" s="18" customFormat="1" ht="34.5" customHeight="1" x14ac:dyDescent="0.2">
      <c r="A25" s="721" t="s">
        <v>2833</v>
      </c>
      <c r="B25" s="721"/>
      <c r="C25" s="721"/>
      <c r="D25" s="721"/>
      <c r="E25" s="721"/>
      <c r="F25" s="721"/>
      <c r="G25" s="721"/>
      <c r="H25" s="721"/>
      <c r="I25" s="721"/>
      <c r="J25" s="721"/>
      <c r="K25" s="721"/>
      <c r="L25" s="721"/>
      <c r="M25" s="542" t="s">
        <v>1</v>
      </c>
      <c r="N25" s="542"/>
      <c r="O25" s="542"/>
    </row>
    <row r="26" spans="1:15" s="18" customFormat="1" ht="38.25" customHeight="1" x14ac:dyDescent="0.2">
      <c r="A26" s="721" t="s">
        <v>2979</v>
      </c>
      <c r="B26" s="721"/>
      <c r="C26" s="721"/>
      <c r="D26" s="721"/>
      <c r="E26" s="721"/>
      <c r="F26" s="721"/>
      <c r="G26" s="721"/>
      <c r="H26" s="721"/>
      <c r="I26" s="721"/>
      <c r="J26" s="721"/>
      <c r="K26" s="721"/>
      <c r="L26" s="721"/>
      <c r="M26" s="542"/>
      <c r="N26" s="542"/>
      <c r="O26" s="542"/>
    </row>
    <row r="27" spans="1:15" s="21" customFormat="1" ht="68.25" customHeight="1" x14ac:dyDescent="0.2">
      <c r="A27" s="505" t="s">
        <v>164</v>
      </c>
      <c r="B27" s="507" t="s">
        <v>4</v>
      </c>
      <c r="C27" s="507" t="s">
        <v>5</v>
      </c>
      <c r="D27" s="507" t="s">
        <v>6</v>
      </c>
      <c r="E27" s="497" t="s">
        <v>7</v>
      </c>
      <c r="F27" s="497" t="s">
        <v>8</v>
      </c>
      <c r="G27" s="497" t="s">
        <v>2043</v>
      </c>
      <c r="H27" s="498" t="s">
        <v>10</v>
      </c>
      <c r="I27" s="499"/>
      <c r="J27" s="720" t="s">
        <v>11</v>
      </c>
      <c r="K27" s="720" t="s">
        <v>12</v>
      </c>
      <c r="L27" s="500" t="s">
        <v>13</v>
      </c>
      <c r="M27" s="535" t="s">
        <v>14</v>
      </c>
      <c r="N27" s="536" t="s">
        <v>15</v>
      </c>
      <c r="O27" s="537"/>
    </row>
    <row r="28" spans="1:15" s="21" customFormat="1" ht="25.5" x14ac:dyDescent="0.2">
      <c r="A28" s="506"/>
      <c r="B28" s="508"/>
      <c r="C28" s="508"/>
      <c r="D28" s="508"/>
      <c r="E28" s="497"/>
      <c r="F28" s="497"/>
      <c r="G28" s="497"/>
      <c r="H28" s="305" t="s">
        <v>16</v>
      </c>
      <c r="I28" s="305" t="s">
        <v>17</v>
      </c>
      <c r="J28" s="720"/>
      <c r="K28" s="720"/>
      <c r="L28" s="500"/>
      <c r="M28" s="535"/>
      <c r="N28" s="536"/>
      <c r="O28" s="537"/>
    </row>
    <row r="29" spans="1:15" s="30" customFormat="1" ht="105" x14ac:dyDescent="0.2">
      <c r="A29" s="560" t="s">
        <v>2044</v>
      </c>
      <c r="B29" s="32" t="s">
        <v>2045</v>
      </c>
      <c r="C29" s="31" t="s">
        <v>2046</v>
      </c>
      <c r="D29" s="31" t="s">
        <v>2047</v>
      </c>
      <c r="E29" s="23" t="s">
        <v>2048</v>
      </c>
      <c r="F29" s="27" t="s">
        <v>2049</v>
      </c>
      <c r="G29" s="23" t="s">
        <v>2050</v>
      </c>
      <c r="H29" s="24">
        <v>44621</v>
      </c>
      <c r="I29" s="61">
        <v>44650</v>
      </c>
      <c r="J29" s="25">
        <v>44650</v>
      </c>
      <c r="K29" s="56">
        <v>1</v>
      </c>
      <c r="L29" s="27" t="s">
        <v>2051</v>
      </c>
      <c r="M29" s="82">
        <v>1</v>
      </c>
      <c r="N29" s="709" t="s">
        <v>2052</v>
      </c>
      <c r="O29" s="709"/>
    </row>
    <row r="30" spans="1:15" s="30" customFormat="1" ht="87" customHeight="1" x14ac:dyDescent="0.2">
      <c r="A30" s="713"/>
      <c r="B30" s="514" t="s">
        <v>2053</v>
      </c>
      <c r="C30" s="23" t="s">
        <v>2054</v>
      </c>
      <c r="D30" s="31" t="s">
        <v>2055</v>
      </c>
      <c r="E30" s="514" t="s">
        <v>2056</v>
      </c>
      <c r="F30" s="514" t="s">
        <v>2057</v>
      </c>
      <c r="G30" s="514" t="s">
        <v>2058</v>
      </c>
      <c r="H30" s="554">
        <v>44621</v>
      </c>
      <c r="I30" s="556">
        <v>44926</v>
      </c>
      <c r="J30" s="342">
        <v>44742</v>
      </c>
      <c r="K30" s="56">
        <v>0.5</v>
      </c>
      <c r="L30" s="27" t="s">
        <v>2059</v>
      </c>
      <c r="M30" s="82">
        <v>0.5</v>
      </c>
      <c r="N30" s="709" t="s">
        <v>2060</v>
      </c>
      <c r="O30" s="709"/>
    </row>
    <row r="31" spans="1:15" s="30" customFormat="1" ht="90" x14ac:dyDescent="0.2">
      <c r="A31" s="713"/>
      <c r="B31" s="525"/>
      <c r="C31" s="23" t="s">
        <v>2061</v>
      </c>
      <c r="D31" s="31" t="s">
        <v>2055</v>
      </c>
      <c r="E31" s="525"/>
      <c r="F31" s="525"/>
      <c r="G31" s="525"/>
      <c r="H31" s="714"/>
      <c r="I31" s="715"/>
      <c r="J31" s="342">
        <v>44742</v>
      </c>
      <c r="K31" s="56">
        <v>0.5</v>
      </c>
      <c r="L31" s="27" t="s">
        <v>2062</v>
      </c>
      <c r="M31" s="82">
        <v>0.5</v>
      </c>
      <c r="N31" s="709" t="s">
        <v>2063</v>
      </c>
      <c r="O31" s="709"/>
    </row>
    <row r="32" spans="1:15" s="30" customFormat="1" ht="66" customHeight="1" x14ac:dyDescent="0.2">
      <c r="A32" s="713"/>
      <c r="B32" s="515"/>
      <c r="C32" s="23" t="s">
        <v>2064</v>
      </c>
      <c r="D32" s="31" t="s">
        <v>2055</v>
      </c>
      <c r="E32" s="515"/>
      <c r="F32" s="515"/>
      <c r="G32" s="515"/>
      <c r="H32" s="555"/>
      <c r="I32" s="557"/>
      <c r="J32" s="342">
        <v>44742</v>
      </c>
      <c r="K32" s="56">
        <v>0.5</v>
      </c>
      <c r="L32" s="27" t="s">
        <v>2065</v>
      </c>
      <c r="M32" s="82">
        <v>0.5</v>
      </c>
      <c r="N32" s="709" t="s">
        <v>2066</v>
      </c>
      <c r="O32" s="709"/>
    </row>
    <row r="33" spans="1:15" s="30" customFormat="1" ht="200.25" customHeight="1" x14ac:dyDescent="0.2">
      <c r="A33" s="561"/>
      <c r="B33" s="71" t="s">
        <v>2067</v>
      </c>
      <c r="C33" s="23" t="s">
        <v>2068</v>
      </c>
      <c r="D33" s="31" t="s">
        <v>2069</v>
      </c>
      <c r="E33" s="31" t="s">
        <v>2070</v>
      </c>
      <c r="F33" s="27" t="s">
        <v>2071</v>
      </c>
      <c r="G33" s="23" t="s">
        <v>2072</v>
      </c>
      <c r="H33" s="24">
        <v>44621</v>
      </c>
      <c r="I33" s="61">
        <v>44926</v>
      </c>
      <c r="J33" s="342">
        <v>44742</v>
      </c>
      <c r="K33" s="56">
        <v>0.75</v>
      </c>
      <c r="L33" s="27" t="s">
        <v>2073</v>
      </c>
      <c r="M33" s="82">
        <v>0.5</v>
      </c>
      <c r="N33" s="709" t="s">
        <v>2074</v>
      </c>
      <c r="O33" s="709"/>
    </row>
    <row r="34" spans="1:15" ht="375" customHeight="1" x14ac:dyDescent="0.25">
      <c r="A34" s="712" t="s">
        <v>2075</v>
      </c>
      <c r="B34" s="343" t="s">
        <v>2076</v>
      </c>
      <c r="C34" s="344" t="s">
        <v>2077</v>
      </c>
      <c r="D34" s="343" t="s">
        <v>2078</v>
      </c>
      <c r="E34" s="343" t="s">
        <v>2079</v>
      </c>
      <c r="F34" s="343" t="s">
        <v>2080</v>
      </c>
      <c r="G34" s="343" t="s">
        <v>2081</v>
      </c>
      <c r="H34" s="24">
        <v>44593</v>
      </c>
      <c r="I34" s="25">
        <v>44926</v>
      </c>
      <c r="J34" s="342">
        <v>44742</v>
      </c>
      <c r="K34" s="56">
        <v>0.5</v>
      </c>
      <c r="L34" s="27" t="s">
        <v>2082</v>
      </c>
      <c r="M34" s="82">
        <v>0.5</v>
      </c>
      <c r="N34" s="709" t="s">
        <v>2083</v>
      </c>
      <c r="O34" s="709"/>
    </row>
    <row r="35" spans="1:15" ht="225" x14ac:dyDescent="0.25">
      <c r="A35" s="712"/>
      <c r="B35" s="343" t="s">
        <v>2084</v>
      </c>
      <c r="C35" s="343" t="s">
        <v>2085</v>
      </c>
      <c r="D35" s="345" t="s">
        <v>2078</v>
      </c>
      <c r="E35" s="343" t="s">
        <v>2086</v>
      </c>
      <c r="F35" s="192" t="s">
        <v>2087</v>
      </c>
      <c r="G35" s="343" t="s">
        <v>2088</v>
      </c>
      <c r="H35" s="24">
        <v>44593</v>
      </c>
      <c r="I35" s="25">
        <v>44926</v>
      </c>
      <c r="J35" s="342">
        <v>44742</v>
      </c>
      <c r="K35" s="56">
        <v>0.5</v>
      </c>
      <c r="L35" s="27" t="s">
        <v>2089</v>
      </c>
      <c r="M35" s="82">
        <v>0.5</v>
      </c>
      <c r="N35" s="709" t="s">
        <v>2090</v>
      </c>
      <c r="O35" s="709"/>
    </row>
    <row r="36" spans="1:15" ht="105" x14ac:dyDescent="0.25">
      <c r="A36" s="712"/>
      <c r="B36" s="71" t="s">
        <v>2091</v>
      </c>
      <c r="C36" s="31" t="s">
        <v>2092</v>
      </c>
      <c r="D36" s="31" t="s">
        <v>2093</v>
      </c>
      <c r="E36" s="23" t="s">
        <v>2094</v>
      </c>
      <c r="F36" s="27" t="s">
        <v>2095</v>
      </c>
      <c r="G36" s="23" t="s">
        <v>2096</v>
      </c>
      <c r="H36" s="24">
        <v>44593</v>
      </c>
      <c r="I36" s="25">
        <v>44926</v>
      </c>
      <c r="J36" s="342">
        <v>44742</v>
      </c>
      <c r="K36" s="56">
        <v>0.5</v>
      </c>
      <c r="L36" s="27" t="s">
        <v>2097</v>
      </c>
      <c r="M36" s="82">
        <v>0.5</v>
      </c>
      <c r="N36" s="709" t="s">
        <v>2098</v>
      </c>
      <c r="O36" s="709"/>
    </row>
    <row r="37" spans="1:15" s="30" customFormat="1" ht="105" x14ac:dyDescent="0.2">
      <c r="A37" s="71" t="s">
        <v>2099</v>
      </c>
      <c r="B37" s="71" t="s">
        <v>2100</v>
      </c>
      <c r="C37" s="23" t="s">
        <v>2101</v>
      </c>
      <c r="D37" s="31" t="s">
        <v>2047</v>
      </c>
      <c r="E37" s="71" t="s">
        <v>2102</v>
      </c>
      <c r="F37" s="71" t="s">
        <v>2103</v>
      </c>
      <c r="G37" s="71" t="s">
        <v>2104</v>
      </c>
      <c r="H37" s="346">
        <v>44621</v>
      </c>
      <c r="I37" s="61">
        <v>44926</v>
      </c>
      <c r="J37" s="342">
        <v>44742</v>
      </c>
      <c r="K37" s="56">
        <v>0.5</v>
      </c>
      <c r="L37" s="27" t="s">
        <v>2105</v>
      </c>
      <c r="M37" s="82">
        <v>0.5</v>
      </c>
      <c r="N37" s="709" t="s">
        <v>2106</v>
      </c>
      <c r="O37" s="709"/>
    </row>
    <row r="38" spans="1:15" s="30" customFormat="1" ht="105" x14ac:dyDescent="0.2">
      <c r="A38" s="71" t="s">
        <v>2107</v>
      </c>
      <c r="B38" s="60" t="s">
        <v>2108</v>
      </c>
      <c r="C38" s="23" t="s">
        <v>2109</v>
      </c>
      <c r="D38" s="31" t="s">
        <v>2110</v>
      </c>
      <c r="E38" s="71" t="s">
        <v>2111</v>
      </c>
      <c r="F38" s="71" t="s">
        <v>2112</v>
      </c>
      <c r="G38" s="71" t="s">
        <v>2113</v>
      </c>
      <c r="H38" s="346">
        <v>44563</v>
      </c>
      <c r="I38" s="61">
        <v>44926</v>
      </c>
      <c r="J38" s="342">
        <v>44742</v>
      </c>
      <c r="K38" s="56">
        <v>1</v>
      </c>
      <c r="L38" s="27" t="s">
        <v>2114</v>
      </c>
      <c r="M38" s="82">
        <v>1</v>
      </c>
      <c r="N38" s="709" t="s">
        <v>2106</v>
      </c>
      <c r="O38" s="709"/>
    </row>
    <row r="39" spans="1:15" s="30" customFormat="1" ht="123.75" customHeight="1" x14ac:dyDescent="0.2">
      <c r="A39" s="71" t="s">
        <v>2115</v>
      </c>
      <c r="B39" s="71" t="s">
        <v>2116</v>
      </c>
      <c r="C39" s="23" t="s">
        <v>2117</v>
      </c>
      <c r="D39" s="31" t="s">
        <v>2047</v>
      </c>
      <c r="E39" s="71" t="s">
        <v>2118</v>
      </c>
      <c r="F39" s="71" t="s">
        <v>2119</v>
      </c>
      <c r="G39" s="71" t="s">
        <v>2120</v>
      </c>
      <c r="H39" s="346">
        <v>44593</v>
      </c>
      <c r="I39" s="61">
        <v>44620</v>
      </c>
      <c r="J39" s="342">
        <v>44742</v>
      </c>
      <c r="K39" s="56">
        <v>1</v>
      </c>
      <c r="L39" s="27" t="s">
        <v>2121</v>
      </c>
      <c r="M39" s="82">
        <v>0.75</v>
      </c>
      <c r="N39" s="709" t="s">
        <v>2122</v>
      </c>
      <c r="O39" s="709"/>
    </row>
    <row r="40" spans="1:15" s="30" customFormat="1" ht="234" customHeight="1" x14ac:dyDescent="0.2">
      <c r="A40" s="71" t="s">
        <v>2123</v>
      </c>
      <c r="B40" s="71" t="s">
        <v>2124</v>
      </c>
      <c r="C40" s="23" t="s">
        <v>2125</v>
      </c>
      <c r="D40" s="31" t="s">
        <v>2126</v>
      </c>
      <c r="E40" s="31" t="s">
        <v>2127</v>
      </c>
      <c r="F40" s="27" t="s">
        <v>2128</v>
      </c>
      <c r="G40" s="23" t="s">
        <v>2129</v>
      </c>
      <c r="H40" s="24">
        <v>44621</v>
      </c>
      <c r="I40" s="61">
        <v>44926</v>
      </c>
      <c r="J40" s="342">
        <v>44742</v>
      </c>
      <c r="K40" s="56">
        <v>1</v>
      </c>
      <c r="L40" s="27" t="s">
        <v>2130</v>
      </c>
      <c r="M40" s="82">
        <v>1</v>
      </c>
      <c r="N40" s="709" t="s">
        <v>2131</v>
      </c>
      <c r="O40" s="709"/>
    </row>
    <row r="41" spans="1:15" s="30" customFormat="1" ht="172.5" customHeight="1" x14ac:dyDescent="0.2">
      <c r="A41" s="71" t="s">
        <v>2132</v>
      </c>
      <c r="B41" s="71" t="s">
        <v>2133</v>
      </c>
      <c r="C41" s="23" t="s">
        <v>2134</v>
      </c>
      <c r="D41" s="31" t="s">
        <v>2126</v>
      </c>
      <c r="E41" s="23" t="s">
        <v>2135</v>
      </c>
      <c r="F41" s="27" t="s">
        <v>2136</v>
      </c>
      <c r="G41" s="23" t="s">
        <v>2137</v>
      </c>
      <c r="H41" s="24">
        <v>44621</v>
      </c>
      <c r="I41" s="61">
        <v>44926</v>
      </c>
      <c r="J41" s="342">
        <v>44742</v>
      </c>
      <c r="K41" s="56">
        <v>1</v>
      </c>
      <c r="L41" s="27" t="s">
        <v>2138</v>
      </c>
      <c r="M41" s="82">
        <v>1</v>
      </c>
      <c r="N41" s="709" t="s">
        <v>2139</v>
      </c>
      <c r="O41" s="709"/>
    </row>
    <row r="42" spans="1:15" s="30" customFormat="1" ht="90" x14ac:dyDescent="0.2">
      <c r="A42" s="71" t="s">
        <v>2140</v>
      </c>
      <c r="B42" s="71" t="s">
        <v>2141</v>
      </c>
      <c r="C42" s="23" t="s">
        <v>2142</v>
      </c>
      <c r="D42" s="31" t="s">
        <v>2143</v>
      </c>
      <c r="E42" s="31" t="s">
        <v>2144</v>
      </c>
      <c r="F42" s="27" t="s">
        <v>2145</v>
      </c>
      <c r="G42" s="23" t="s">
        <v>2146</v>
      </c>
      <c r="H42" s="24">
        <v>44562</v>
      </c>
      <c r="I42" s="61">
        <v>44926</v>
      </c>
      <c r="J42" s="342">
        <v>44742</v>
      </c>
      <c r="K42" s="56">
        <v>1</v>
      </c>
      <c r="L42" s="27" t="s">
        <v>2147</v>
      </c>
      <c r="M42" s="82">
        <v>1</v>
      </c>
      <c r="N42" s="709" t="s">
        <v>2148</v>
      </c>
      <c r="O42" s="709"/>
    </row>
    <row r="43" spans="1:15" s="30" customFormat="1" ht="105" x14ac:dyDescent="0.2">
      <c r="A43" s="71" t="s">
        <v>2149</v>
      </c>
      <c r="B43" s="71" t="s">
        <v>2150</v>
      </c>
      <c r="C43" s="23" t="s">
        <v>2151</v>
      </c>
      <c r="D43" s="31" t="s">
        <v>2152</v>
      </c>
      <c r="E43" s="31" t="s">
        <v>2153</v>
      </c>
      <c r="F43" s="27" t="s">
        <v>2154</v>
      </c>
      <c r="G43" s="23" t="s">
        <v>2155</v>
      </c>
      <c r="H43" s="24">
        <v>44621</v>
      </c>
      <c r="I43" s="61">
        <v>44926</v>
      </c>
      <c r="J43" s="342">
        <v>44742</v>
      </c>
      <c r="K43" s="56">
        <v>1</v>
      </c>
      <c r="L43" s="27" t="s">
        <v>2156</v>
      </c>
      <c r="M43" s="82">
        <v>1</v>
      </c>
      <c r="N43" s="709" t="s">
        <v>2157</v>
      </c>
      <c r="O43" s="709"/>
    </row>
    <row r="44" spans="1:15" s="30" customFormat="1" hidden="1" x14ac:dyDescent="0.2">
      <c r="A44" s="71"/>
      <c r="B44" s="71"/>
      <c r="C44" s="347"/>
      <c r="D44" s="31"/>
      <c r="E44" s="36"/>
      <c r="F44" s="27"/>
      <c r="G44" s="36"/>
      <c r="H44" s="24"/>
      <c r="I44" s="25"/>
      <c r="J44" s="25"/>
      <c r="K44" s="56"/>
      <c r="L44" s="27"/>
      <c r="M44" s="82"/>
      <c r="N44" s="710"/>
      <c r="O44" s="711"/>
    </row>
    <row r="45" spans="1:15" s="30" customFormat="1" hidden="1" x14ac:dyDescent="0.2">
      <c r="A45" s="71"/>
      <c r="B45" s="71"/>
      <c r="C45" s="23"/>
      <c r="D45" s="31"/>
      <c r="E45" s="36"/>
      <c r="F45" s="27"/>
      <c r="G45" s="36"/>
      <c r="H45" s="24"/>
      <c r="I45" s="61"/>
      <c r="J45" s="25"/>
      <c r="K45" s="56"/>
      <c r="L45" s="27"/>
      <c r="M45" s="82"/>
      <c r="N45" s="78"/>
      <c r="O45" s="78"/>
    </row>
    <row r="46" spans="1:15" s="30" customFormat="1" ht="135" x14ac:dyDescent="0.2">
      <c r="A46" s="71" t="s">
        <v>2158</v>
      </c>
      <c r="B46" s="71" t="s">
        <v>2159</v>
      </c>
      <c r="C46" s="23" t="s">
        <v>2160</v>
      </c>
      <c r="D46" s="31" t="s">
        <v>2152</v>
      </c>
      <c r="E46" s="36" t="s">
        <v>2161</v>
      </c>
      <c r="F46" s="27" t="s">
        <v>2162</v>
      </c>
      <c r="G46" s="36" t="s">
        <v>2163</v>
      </c>
      <c r="H46" s="61">
        <v>44593</v>
      </c>
      <c r="I46" s="61">
        <v>44926</v>
      </c>
      <c r="J46" s="342">
        <v>44742</v>
      </c>
      <c r="K46" s="56">
        <v>1</v>
      </c>
      <c r="L46" s="23" t="s">
        <v>2164</v>
      </c>
      <c r="M46" s="82">
        <v>1</v>
      </c>
      <c r="N46" s="709" t="s">
        <v>2165</v>
      </c>
      <c r="O46" s="709"/>
    </row>
    <row r="47" spans="1:15" s="30" customFormat="1" ht="90" customHeight="1" x14ac:dyDescent="0.2">
      <c r="A47" s="71" t="s">
        <v>2166</v>
      </c>
      <c r="B47" s="71" t="s">
        <v>2167</v>
      </c>
      <c r="C47" s="23" t="s">
        <v>2168</v>
      </c>
      <c r="D47" s="31" t="s">
        <v>2169</v>
      </c>
      <c r="E47" s="36" t="s">
        <v>2170</v>
      </c>
      <c r="F47" s="27" t="s">
        <v>2171</v>
      </c>
      <c r="G47" s="36" t="s">
        <v>2104</v>
      </c>
      <c r="H47" s="61">
        <v>44621</v>
      </c>
      <c r="I47" s="61">
        <v>44926</v>
      </c>
      <c r="J47" s="342">
        <v>44742</v>
      </c>
      <c r="K47" s="56">
        <v>0.5</v>
      </c>
      <c r="L47" s="27" t="s">
        <v>2105</v>
      </c>
      <c r="M47" s="82">
        <v>0.5</v>
      </c>
      <c r="N47" s="709" t="s">
        <v>2106</v>
      </c>
      <c r="O47" s="709"/>
    </row>
    <row r="48" spans="1:15" s="30" customFormat="1" ht="70.5" customHeight="1" x14ac:dyDescent="0.2">
      <c r="A48" s="71" t="s">
        <v>2172</v>
      </c>
      <c r="B48" s="71" t="s">
        <v>2173</v>
      </c>
      <c r="C48" s="23" t="s">
        <v>2174</v>
      </c>
      <c r="D48" s="31" t="s">
        <v>1841</v>
      </c>
      <c r="E48" s="31" t="s">
        <v>2175</v>
      </c>
      <c r="F48" s="27" t="s">
        <v>2176</v>
      </c>
      <c r="G48" s="23" t="s">
        <v>2177</v>
      </c>
      <c r="H48" s="24">
        <v>44563</v>
      </c>
      <c r="I48" s="61">
        <v>44926</v>
      </c>
      <c r="J48" s="346">
        <v>44742</v>
      </c>
      <c r="K48" s="56">
        <v>1</v>
      </c>
      <c r="L48" s="27" t="s">
        <v>2178</v>
      </c>
      <c r="M48" s="82">
        <v>1</v>
      </c>
      <c r="N48" s="709" t="s">
        <v>2179</v>
      </c>
      <c r="O48" s="709"/>
    </row>
    <row r="50" spans="1:15" s="351" customFormat="1" ht="56.25" customHeight="1" thickBot="1" x14ac:dyDescent="0.3">
      <c r="A50" s="348" t="s">
        <v>155</v>
      </c>
      <c r="B50" s="707" t="s">
        <v>2180</v>
      </c>
      <c r="C50" s="707"/>
      <c r="D50" s="707"/>
      <c r="E50" s="349" t="s">
        <v>157</v>
      </c>
      <c r="F50" s="547" t="s">
        <v>2181</v>
      </c>
      <c r="G50" s="547"/>
      <c r="H50" s="547"/>
      <c r="I50" s="708" t="s">
        <v>159</v>
      </c>
      <c r="J50" s="708"/>
      <c r="K50" s="350" t="s">
        <v>2182</v>
      </c>
      <c r="L50" s="350"/>
    </row>
    <row r="51" spans="1:15" s="21" customFormat="1" ht="18.75" customHeight="1" x14ac:dyDescent="0.2"/>
    <row r="52" spans="1:15" s="21" customFormat="1" ht="21.75" customHeight="1" x14ac:dyDescent="0.2"/>
    <row r="53" spans="1:15" s="21" customFormat="1" ht="27" customHeight="1" x14ac:dyDescent="0.2">
      <c r="I53" s="51"/>
      <c r="J53" s="352"/>
      <c r="K53" s="352"/>
      <c r="L53" s="52"/>
    </row>
    <row r="54" spans="1:15" x14ac:dyDescent="0.25">
      <c r="A54" s="18"/>
      <c r="B54" s="18"/>
      <c r="C54" s="18"/>
      <c r="D54" s="18"/>
      <c r="E54" s="18"/>
      <c r="F54" s="18"/>
      <c r="G54" s="18"/>
      <c r="H54" s="18"/>
      <c r="I54" s="18"/>
      <c r="J54" s="19"/>
      <c r="K54" s="18"/>
      <c r="L54" s="18"/>
      <c r="M54" s="18"/>
      <c r="N54" s="18"/>
      <c r="O54" s="54" t="s">
        <v>161</v>
      </c>
    </row>
    <row r="55" spans="1:15" x14ac:dyDescent="0.25">
      <c r="A55" s="18"/>
      <c r="B55" s="18"/>
      <c r="C55" s="18"/>
      <c r="D55" s="18"/>
      <c r="E55" s="18"/>
      <c r="F55" s="18"/>
      <c r="G55" s="18"/>
      <c r="H55" s="18"/>
      <c r="I55" s="18"/>
      <c r="J55" s="19"/>
      <c r="K55" s="18"/>
      <c r="L55" s="18"/>
      <c r="M55" s="18"/>
      <c r="N55" s="18"/>
      <c r="O55" s="54" t="s">
        <v>162</v>
      </c>
    </row>
    <row r="56" spans="1:15" hidden="1" x14ac:dyDescent="0.25">
      <c r="A56" s="18"/>
      <c r="B56" s="18"/>
      <c r="C56" s="18"/>
      <c r="D56" s="18"/>
      <c r="E56" s="18"/>
      <c r="F56" s="18"/>
      <c r="G56" s="18"/>
      <c r="H56" s="18"/>
      <c r="I56" s="18"/>
      <c r="J56" s="19"/>
      <c r="K56" s="18"/>
      <c r="L56" s="18"/>
      <c r="M56" s="18"/>
      <c r="N56" s="18"/>
      <c r="O56" s="18"/>
    </row>
    <row r="57" spans="1:15" hidden="1" x14ac:dyDescent="0.25">
      <c r="A57" s="18"/>
      <c r="B57" s="18"/>
      <c r="C57" s="18"/>
      <c r="D57" s="18"/>
      <c r="E57" s="18"/>
      <c r="F57" s="18"/>
      <c r="G57" s="18"/>
      <c r="H57" s="18"/>
      <c r="I57" s="18"/>
      <c r="J57" s="19"/>
      <c r="K57" s="18"/>
      <c r="L57" s="18"/>
      <c r="M57" s="18"/>
      <c r="N57" s="18"/>
      <c r="O57" s="18"/>
    </row>
    <row r="58" spans="1:15" hidden="1" x14ac:dyDescent="0.25">
      <c r="A58" s="18"/>
      <c r="B58" s="18"/>
      <c r="C58" s="18"/>
      <c r="D58" s="18"/>
      <c r="E58" s="18"/>
      <c r="F58" s="18"/>
      <c r="G58" s="18"/>
      <c r="H58" s="18"/>
      <c r="I58" s="18"/>
      <c r="J58" s="19"/>
      <c r="K58" s="18"/>
      <c r="L58" s="18"/>
      <c r="M58" s="18"/>
      <c r="N58" s="18"/>
      <c r="O58" s="18"/>
    </row>
    <row r="59" spans="1:15" hidden="1" x14ac:dyDescent="0.25">
      <c r="A59" s="18"/>
      <c r="B59" s="18"/>
      <c r="C59" s="18"/>
      <c r="D59" s="18"/>
      <c r="E59" s="18"/>
      <c r="F59" s="18"/>
      <c r="G59" s="18"/>
      <c r="H59" s="18"/>
      <c r="I59" s="18"/>
      <c r="J59" s="19"/>
      <c r="K59" s="18"/>
      <c r="L59" s="18"/>
      <c r="M59" s="18"/>
      <c r="N59" s="18"/>
      <c r="O59" s="18"/>
    </row>
    <row r="60" spans="1:15" x14ac:dyDescent="0.25">
      <c r="A60" s="18"/>
      <c r="B60" s="18"/>
      <c r="C60" s="18"/>
      <c r="D60" s="18"/>
      <c r="E60" s="18"/>
      <c r="F60" s="18"/>
      <c r="G60" s="18"/>
      <c r="H60" s="18"/>
      <c r="I60" s="18"/>
      <c r="J60" s="19"/>
      <c r="K60" s="18"/>
      <c r="L60" s="18"/>
      <c r="M60" s="18"/>
      <c r="N60" s="18"/>
      <c r="O60" s="18"/>
    </row>
  </sheetData>
  <mergeCells count="52">
    <mergeCell ref="M27:M28"/>
    <mergeCell ref="A14:O16"/>
    <mergeCell ref="A24:O24"/>
    <mergeCell ref="A25:L25"/>
    <mergeCell ref="M25:O26"/>
    <mergeCell ref="A26:L26"/>
    <mergeCell ref="A11:J11"/>
    <mergeCell ref="A12:J12"/>
    <mergeCell ref="M12:O13"/>
    <mergeCell ref="A13:J13"/>
    <mergeCell ref="A27:A28"/>
    <mergeCell ref="B27:B28"/>
    <mergeCell ref="C27:C28"/>
    <mergeCell ref="D27:D28"/>
    <mergeCell ref="E27:E28"/>
    <mergeCell ref="F27:F28"/>
    <mergeCell ref="N27:O28"/>
    <mergeCell ref="G27:G28"/>
    <mergeCell ref="H27:I27"/>
    <mergeCell ref="J27:J28"/>
    <mergeCell ref="K27:K28"/>
    <mergeCell ref="L27:L28"/>
    <mergeCell ref="N31:O31"/>
    <mergeCell ref="N32:O32"/>
    <mergeCell ref="N33:O33"/>
    <mergeCell ref="A34:A36"/>
    <mergeCell ref="N34:O34"/>
    <mergeCell ref="N35:O35"/>
    <mergeCell ref="N36:O36"/>
    <mergeCell ref="A29:A33"/>
    <mergeCell ref="N29:O29"/>
    <mergeCell ref="B30:B32"/>
    <mergeCell ref="E30:E32"/>
    <mergeCell ref="F30:F32"/>
    <mergeCell ref="G30:G32"/>
    <mergeCell ref="H30:H32"/>
    <mergeCell ref="I30:I32"/>
    <mergeCell ref="N30:O30"/>
    <mergeCell ref="B50:D50"/>
    <mergeCell ref="F50:H50"/>
    <mergeCell ref="I50:J50"/>
    <mergeCell ref="N37:O37"/>
    <mergeCell ref="N38:O38"/>
    <mergeCell ref="N39:O39"/>
    <mergeCell ref="N40:O40"/>
    <mergeCell ref="N41:O41"/>
    <mergeCell ref="N42:O42"/>
    <mergeCell ref="N43:O43"/>
    <mergeCell ref="N44:O44"/>
    <mergeCell ref="N46:O46"/>
    <mergeCell ref="N47:O47"/>
    <mergeCell ref="N48:O48"/>
  </mergeCells>
  <dataValidations count="13">
    <dataValidation allowBlank="1" showInputMessage="1" showErrorMessage="1" promptTitle="GUÍA: " prompt="Colocar la fecha en que se realiza el seguimiento por parte de la dependencia (i, ii, ii o iv seguimiento)_x000a_" sqref="J29:J48" xr:uid="{2BD83A33-57B2-48C9-935A-E70E51BFFAA7}"/>
    <dataValidation allowBlank="1" showInputMessage="1" showErrorMessage="1" promptTitle="GUÍA:" prompt="Asignar el porcentaje de avance de la meta establecida de acuerdo con la formula del indicador con corte a la fecha del seguimiento." sqref="K29:K48" xr:uid="{5C5FBBEB-8AA6-470D-848F-13534C613010}"/>
    <dataValidation allowBlank="1" showInputMessage="1" showErrorMessage="1" promptTitle="CONTROL INTERNO:" prompt="Incluir esta columna para medir el avance de las acciones por parte del auditor de acuerdo con las evidencias presentadas por la dependencia." sqref="M29:M48" xr:uid="{60292BA9-DD7A-4132-A990-5C34DE8ABF6D}"/>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9:O48" xr:uid="{FB496032-5D82-473E-B914-4267C7079F88}"/>
    <dataValidation allowBlank="1" showInputMessage="1" showErrorMessage="1" promptTitle="GUÍA:" prompt="Para cada una de las causas identificadas se deben definir las acciones de mejoramiento necesarias." sqref="C45:C48 C29:C43 L46" xr:uid="{9D192401-6EA6-44E5-B938-6D7458BEEF9A}"/>
    <dataValidation allowBlank="1" showInputMessage="1" showErrorMessage="1" promptTitle="GUIA:" prompt="Redactar las recomendaciones de mejoramiento a la gestión, identificadas en la dependencia para la vigencia actual." sqref="A34" xr:uid="{7FCEE87D-CA26-4489-9D5D-B00897FDE6E6}"/>
    <dataValidation allowBlank="1" showInputMessage="1" showErrorMessage="1" promptTitle="GUÍA:" prompt="Se deben describir las causas, previamente identificadas por medio de las metodologías existentes, el número de causas varias de acuerdo a la recomendación y su complejidad." sqref="B33:B37 B40:B48 B29:B30" xr:uid="{B0261E33-C093-4A1E-BC33-1EFF6CDDE5F9}"/>
    <dataValidation allowBlank="1" showInputMessage="1" showErrorMessage="1" promptTitle="GUÍA:" prompt="Identificar la persona/cargo responsable por la ejecución de las acciones de mejoramiento." sqref="E42:E43 E48 E33 E37 E40 E30 D29:D48" xr:uid="{E162D1C6-F606-4772-A030-72D2C28C1534}"/>
    <dataValidation allowBlank="1" showInputMessage="1" showErrorMessage="1" promptTitle="GUÍA:" prompt="Describir la meta a ser alcanzada con la acción de mejoramiento planteada." sqref="E41 E34:E36 E44:E47 E29" xr:uid="{898530B6-A446-4CED-9F0D-4C1AF0F0393D}"/>
    <dataValidation allowBlank="1" showInputMessage="1" showErrorMessage="1" promptTitle="INSERTAR NUEVA COLUMNA:" prompt="Definir el entregable que soporta el cumplimiento como evidencia (actas, contratos, lista de asistencia, procedimientos, fotografía, videos, encuestas, etc.)" sqref="F33:F37 F40:F48 F29:F30" xr:uid="{F65A7307-BA33-4832-B258-D4F91207C516}"/>
    <dataValidation allowBlank="1" showInputMessage="1" showErrorMessage="1" promptTitle="GUÍA:" prompt="Establecer la formula matemática para medir el cumplimiento de la meta establecida a cada una de las acciones de mejoramiento definidas." sqref="G33:G37 G40:G48 G29:G30" xr:uid="{E69E139E-F242-46D4-9E86-9F8C14033818}"/>
    <dataValidation allowBlank="1" showInputMessage="1" showErrorMessage="1" promptTitle="GUÍA:" prompt="Establecer las fechas de inicio y terminación de cada una de las actividades, según los recursos y disponibilidad de la dependencia dentro de la vigencia actual." sqref="H33:I37 H40:I48 H29:I30" xr:uid="{2FD17F89-1AA2-4821-A3F6-B8CFBB198761}"/>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47:L48 L29:L34 L36:L45" xr:uid="{2478930B-885F-480B-B213-ABB7F83423BC}"/>
  </dataValidations>
  <printOptions horizontalCentered="1"/>
  <pageMargins left="0.23622047244094491" right="0.27559055118110237" top="0.94488188976377963" bottom="0.23622047244094491" header="0.43307086614173229" footer="0.15748031496062992"/>
  <pageSetup paperSize="5" scale="44" orientation="landscape" r:id="rId1"/>
  <headerFooter alignWithMargins="0">
    <oddHeader>&amp;C&amp;14SECRETARÍA DISTRITAL DE SALUD
Plan de Mejoramiento a la Gestión 2022</oddHeader>
  </headerFooter>
  <rowBreaks count="1" manualBreakCount="1">
    <brk id="42" max="9"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D181-9785-4113-BBA7-3E96D4EB494B}">
  <sheetPr codeName="Hoja21"/>
  <dimension ref="A1:O42"/>
  <sheetViews>
    <sheetView showGridLines="0" topLeftCell="A14" zoomScale="53" zoomScaleNormal="53" zoomScaleSheetLayoutView="100" zoomScalePageLayoutView="98" workbookViewId="0">
      <pane ySplit="15" topLeftCell="A29" activePane="bottomLeft" state="frozen"/>
      <selection activeCell="A14" sqref="A14"/>
      <selection pane="bottomLeft" activeCell="A36" sqref="A36:XFD39"/>
    </sheetView>
  </sheetViews>
  <sheetFormatPr baseColWidth="10" defaultColWidth="11.42578125" defaultRowHeight="12.75" x14ac:dyDescent="0.2"/>
  <cols>
    <col min="1" max="1" width="39.7109375" style="18" customWidth="1"/>
    <col min="2" max="2" width="28.28515625" style="18" customWidth="1"/>
    <col min="3" max="3" width="29.42578125" style="18" customWidth="1"/>
    <col min="4" max="4" width="26.7109375" style="18" customWidth="1"/>
    <col min="5" max="5" width="24" style="18" customWidth="1"/>
    <col min="6" max="6" width="40.7109375" style="18" customWidth="1"/>
    <col min="7" max="7" width="22" style="18" customWidth="1"/>
    <col min="8" max="8" width="15.28515625" style="18" customWidth="1"/>
    <col min="9" max="9" width="15.42578125" style="18" customWidth="1"/>
    <col min="10" max="10" width="15" style="19"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B4" s="19"/>
      <c r="C4" s="19"/>
      <c r="D4" s="19"/>
      <c r="E4" s="19"/>
      <c r="F4" s="19"/>
      <c r="G4" s="19"/>
      <c r="H4" s="19"/>
      <c r="I4" s="19"/>
      <c r="K4" s="19"/>
      <c r="L4" s="19"/>
      <c r="M4" s="19"/>
      <c r="N4" s="19"/>
      <c r="O4" s="19"/>
    </row>
    <row r="5" spans="1:15" x14ac:dyDescent="0.2">
      <c r="A5" s="19"/>
      <c r="B5" s="19"/>
      <c r="C5" s="19"/>
      <c r="D5" s="19"/>
      <c r="E5" s="19"/>
      <c r="F5" s="19"/>
      <c r="G5" s="19"/>
      <c r="H5" s="19"/>
      <c r="I5" s="19"/>
      <c r="K5" s="19"/>
      <c r="L5" s="19"/>
      <c r="M5" s="19"/>
      <c r="N5" s="19"/>
      <c r="O5" s="19"/>
    </row>
    <row r="6" spans="1:15" x14ac:dyDescent="0.2">
      <c r="A6" s="19"/>
      <c r="B6" s="19"/>
      <c r="C6" s="19"/>
      <c r="D6" s="19"/>
      <c r="E6" s="19"/>
      <c r="F6" s="19"/>
      <c r="G6" s="19"/>
      <c r="H6" s="19"/>
      <c r="I6" s="19"/>
      <c r="K6" s="19"/>
      <c r="L6" s="19"/>
      <c r="M6" s="19"/>
      <c r="N6" s="19"/>
      <c r="O6" s="19"/>
    </row>
    <row r="7" spans="1:15" x14ac:dyDescent="0.2">
      <c r="A7" s="19"/>
      <c r="B7" s="19"/>
      <c r="C7" s="19"/>
      <c r="D7" s="19"/>
      <c r="E7" s="19"/>
      <c r="F7" s="19"/>
      <c r="G7" s="19"/>
      <c r="H7" s="19"/>
      <c r="I7" s="19"/>
      <c r="K7" s="19"/>
      <c r="L7" s="19"/>
      <c r="M7" s="19"/>
      <c r="N7" s="19"/>
      <c r="O7" s="19"/>
    </row>
    <row r="8" spans="1:15" x14ac:dyDescent="0.2">
      <c r="A8" s="19"/>
      <c r="B8" s="19"/>
      <c r="C8" s="19"/>
      <c r="D8" s="19"/>
      <c r="E8" s="19"/>
      <c r="F8" s="19"/>
      <c r="G8" s="19"/>
      <c r="H8" s="19"/>
      <c r="I8" s="19"/>
      <c r="K8" s="19"/>
      <c r="L8" s="19"/>
      <c r="M8" s="19"/>
      <c r="N8" s="19"/>
      <c r="O8" s="19"/>
    </row>
    <row r="9" spans="1:15" x14ac:dyDescent="0.2">
      <c r="A9" s="19"/>
      <c r="B9" s="19"/>
      <c r="C9" s="19"/>
      <c r="D9" s="19"/>
      <c r="E9" s="19"/>
      <c r="F9" s="19"/>
      <c r="G9" s="19"/>
      <c r="H9" s="19"/>
      <c r="I9" s="19"/>
      <c r="K9" s="19"/>
      <c r="L9" s="19"/>
      <c r="M9" s="19"/>
      <c r="N9" s="19"/>
      <c r="O9" s="19"/>
    </row>
    <row r="10" spans="1:15" x14ac:dyDescent="0.2">
      <c r="A10" s="19"/>
      <c r="B10" s="19"/>
      <c r="C10" s="19"/>
      <c r="D10" s="19"/>
      <c r="E10" s="19"/>
      <c r="F10" s="19"/>
      <c r="G10" s="19"/>
      <c r="H10" s="19"/>
      <c r="I10" s="19"/>
      <c r="K10" s="19"/>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2183</v>
      </c>
      <c r="B12" s="541"/>
      <c r="C12" s="541"/>
      <c r="D12" s="541"/>
      <c r="E12" s="541"/>
      <c r="F12" s="541"/>
      <c r="G12" s="541"/>
      <c r="H12" s="541"/>
      <c r="I12" s="541"/>
      <c r="J12" s="541"/>
      <c r="K12" s="541"/>
      <c r="L12" s="541"/>
      <c r="M12" s="542" t="s">
        <v>1</v>
      </c>
      <c r="N12" s="542"/>
      <c r="O12" s="542"/>
    </row>
    <row r="13" spans="1:15" ht="38.25" customHeight="1" x14ac:dyDescent="0.2">
      <c r="A13" s="541" t="s">
        <v>2184</v>
      </c>
      <c r="B13" s="541"/>
      <c r="C13" s="541"/>
      <c r="D13" s="541"/>
      <c r="E13" s="541"/>
      <c r="F13" s="541"/>
      <c r="G13" s="541"/>
      <c r="H13" s="541"/>
      <c r="I13" s="541"/>
      <c r="J13" s="541"/>
      <c r="K13" s="541"/>
      <c r="L13" s="541"/>
      <c r="M13" s="542"/>
      <c r="N13" s="542"/>
      <c r="O13" s="542"/>
    </row>
    <row r="14" spans="1:15" ht="42" customHeight="1" x14ac:dyDescent="0.2">
      <c r="A14" s="539"/>
      <c r="B14" s="539"/>
      <c r="C14" s="539"/>
      <c r="D14" s="539"/>
      <c r="E14" s="539"/>
      <c r="F14" s="539"/>
      <c r="G14" s="539"/>
      <c r="H14" s="539"/>
      <c r="I14" s="539"/>
      <c r="J14" s="539"/>
      <c r="K14" s="539"/>
      <c r="L14" s="539"/>
      <c r="M14" s="539"/>
      <c r="N14" s="539"/>
      <c r="O14" s="539"/>
    </row>
    <row r="15" spans="1:15" x14ac:dyDescent="0.2">
      <c r="A15" s="539"/>
      <c r="B15" s="539"/>
      <c r="C15" s="539"/>
      <c r="D15" s="539"/>
      <c r="E15" s="539"/>
      <c r="F15" s="539"/>
      <c r="G15" s="539"/>
      <c r="H15" s="539"/>
      <c r="I15" s="539"/>
      <c r="J15" s="539"/>
      <c r="K15" s="539"/>
      <c r="L15" s="539"/>
      <c r="M15" s="539"/>
      <c r="N15" s="539"/>
      <c r="O15" s="539"/>
    </row>
    <row r="16" spans="1:15" x14ac:dyDescent="0.2">
      <c r="A16" s="539"/>
      <c r="B16" s="539"/>
      <c r="C16" s="539"/>
      <c r="D16" s="539"/>
      <c r="E16" s="539"/>
      <c r="F16" s="539"/>
      <c r="G16" s="539"/>
      <c r="H16" s="539"/>
      <c r="I16" s="539"/>
      <c r="J16" s="539"/>
      <c r="K16" s="539"/>
      <c r="L16" s="539"/>
      <c r="M16" s="539"/>
      <c r="N16" s="539"/>
      <c r="O16" s="539"/>
    </row>
    <row r="17" spans="1:15" x14ac:dyDescent="0.2">
      <c r="A17" s="384"/>
      <c r="B17" s="384"/>
      <c r="C17" s="384"/>
      <c r="D17" s="384"/>
      <c r="E17" s="384"/>
      <c r="F17" s="384"/>
      <c r="G17" s="384"/>
      <c r="H17" s="384"/>
      <c r="I17" s="384"/>
      <c r="J17" s="384"/>
      <c r="K17" s="384"/>
      <c r="L17" s="384"/>
      <c r="M17" s="384"/>
      <c r="N17" s="384"/>
      <c r="O17" s="384"/>
    </row>
    <row r="18" spans="1:15" x14ac:dyDescent="0.2">
      <c r="A18" s="384"/>
      <c r="B18" s="384"/>
      <c r="C18" s="384"/>
      <c r="D18" s="384"/>
      <c r="E18" s="384"/>
      <c r="F18" s="384"/>
      <c r="G18" s="384"/>
      <c r="H18" s="384"/>
      <c r="I18" s="384"/>
      <c r="J18" s="384"/>
      <c r="K18" s="384"/>
      <c r="L18" s="384"/>
      <c r="M18" s="384"/>
      <c r="N18" s="384"/>
      <c r="O18" s="384"/>
    </row>
    <row r="19" spans="1:15" x14ac:dyDescent="0.2">
      <c r="A19" s="384"/>
      <c r="B19" s="384"/>
      <c r="C19" s="384"/>
      <c r="D19" s="384"/>
      <c r="E19" s="384"/>
      <c r="F19" s="384"/>
      <c r="G19" s="384"/>
      <c r="H19" s="384"/>
      <c r="I19" s="384"/>
      <c r="J19" s="384"/>
      <c r="K19" s="384"/>
      <c r="L19" s="384"/>
      <c r="M19" s="384"/>
      <c r="N19" s="384"/>
      <c r="O19" s="384"/>
    </row>
    <row r="20" spans="1:15" x14ac:dyDescent="0.2">
      <c r="A20" s="384"/>
      <c r="B20" s="384"/>
      <c r="C20" s="384"/>
      <c r="D20" s="384"/>
      <c r="E20" s="384"/>
      <c r="F20" s="384"/>
      <c r="G20" s="384"/>
      <c r="H20" s="384"/>
      <c r="I20" s="384"/>
      <c r="J20" s="384"/>
      <c r="K20" s="384"/>
      <c r="L20" s="384"/>
      <c r="M20" s="384"/>
      <c r="N20" s="384"/>
      <c r="O20" s="384"/>
    </row>
    <row r="21" spans="1:15" x14ac:dyDescent="0.2">
      <c r="A21" s="384"/>
      <c r="B21" s="384"/>
      <c r="C21" s="384"/>
      <c r="D21" s="384"/>
      <c r="E21" s="384"/>
      <c r="F21" s="384"/>
      <c r="G21" s="384"/>
      <c r="H21" s="384"/>
      <c r="I21" s="384"/>
      <c r="J21" s="384"/>
      <c r="K21" s="384"/>
      <c r="L21" s="384"/>
      <c r="M21" s="384"/>
      <c r="N21" s="384"/>
      <c r="O21" s="384"/>
    </row>
    <row r="22" spans="1:15" x14ac:dyDescent="0.2">
      <c r="A22" s="384"/>
      <c r="B22" s="384"/>
      <c r="C22" s="384"/>
      <c r="D22" s="384"/>
      <c r="E22" s="384"/>
      <c r="F22" s="384"/>
      <c r="G22" s="384"/>
      <c r="H22" s="384"/>
      <c r="I22" s="384"/>
      <c r="J22" s="384"/>
      <c r="K22" s="384"/>
      <c r="L22" s="384"/>
      <c r="M22" s="384"/>
      <c r="N22" s="384"/>
      <c r="O22" s="384"/>
    </row>
    <row r="23" spans="1:15" x14ac:dyDescent="0.2">
      <c r="A23" s="384"/>
      <c r="B23" s="384"/>
      <c r="C23" s="384"/>
      <c r="D23" s="384"/>
      <c r="E23" s="384"/>
      <c r="F23" s="384"/>
      <c r="G23" s="384"/>
      <c r="H23" s="384"/>
      <c r="I23" s="384"/>
      <c r="J23" s="384"/>
      <c r="K23" s="384"/>
      <c r="L23" s="384"/>
      <c r="M23" s="384"/>
      <c r="N23" s="384"/>
      <c r="O23" s="384"/>
    </row>
    <row r="24" spans="1:15" ht="27" customHeight="1" x14ac:dyDescent="0.25">
      <c r="A24" s="540" t="s">
        <v>0</v>
      </c>
      <c r="B24" s="540"/>
      <c r="C24" s="540"/>
      <c r="D24" s="540"/>
      <c r="E24" s="540"/>
      <c r="F24" s="540"/>
      <c r="G24" s="540"/>
      <c r="H24" s="540"/>
      <c r="I24" s="540"/>
      <c r="J24" s="540"/>
      <c r="K24" s="540"/>
      <c r="L24" s="540"/>
      <c r="M24" s="540"/>
      <c r="N24" s="540"/>
      <c r="O24" s="540"/>
    </row>
    <row r="25" spans="1:15" ht="34.5" customHeight="1" x14ac:dyDescent="0.2">
      <c r="A25" s="721" t="s">
        <v>2833</v>
      </c>
      <c r="B25" s="721"/>
      <c r="C25" s="721"/>
      <c r="D25" s="721"/>
      <c r="E25" s="721"/>
      <c r="F25" s="721"/>
      <c r="G25" s="721"/>
      <c r="H25" s="721"/>
      <c r="I25" s="721"/>
      <c r="J25" s="721"/>
      <c r="K25" s="721"/>
      <c r="L25" s="721"/>
      <c r="M25" s="542" t="s">
        <v>1</v>
      </c>
      <c r="N25" s="542"/>
      <c r="O25" s="542"/>
    </row>
    <row r="26" spans="1:15" ht="38.25" customHeight="1" x14ac:dyDescent="0.2">
      <c r="A26" s="721" t="s">
        <v>2978</v>
      </c>
      <c r="B26" s="721"/>
      <c r="C26" s="721"/>
      <c r="D26" s="721"/>
      <c r="E26" s="721"/>
      <c r="F26" s="721"/>
      <c r="G26" s="721"/>
      <c r="H26" s="721"/>
      <c r="I26" s="721"/>
      <c r="J26" s="721"/>
      <c r="K26" s="721"/>
      <c r="L26" s="721"/>
      <c r="M26" s="542"/>
      <c r="N26" s="542"/>
      <c r="O26" s="542"/>
    </row>
    <row r="27" spans="1:15" s="21" customFormat="1" ht="40.5" customHeight="1" x14ac:dyDescent="0.2">
      <c r="A27" s="505" t="s">
        <v>164</v>
      </c>
      <c r="B27" s="507" t="s">
        <v>4</v>
      </c>
      <c r="C27" s="507" t="s">
        <v>5</v>
      </c>
      <c r="D27" s="507" t="s">
        <v>6</v>
      </c>
      <c r="E27" s="497" t="s">
        <v>7</v>
      </c>
      <c r="F27" s="497" t="s">
        <v>8</v>
      </c>
      <c r="G27" s="497" t="s">
        <v>9</v>
      </c>
      <c r="H27" s="498" t="s">
        <v>10</v>
      </c>
      <c r="I27" s="499"/>
      <c r="J27" s="497" t="s">
        <v>11</v>
      </c>
      <c r="K27" s="497" t="s">
        <v>12</v>
      </c>
      <c r="L27" s="500" t="s">
        <v>13</v>
      </c>
      <c r="M27" s="535" t="s">
        <v>14</v>
      </c>
      <c r="N27" s="536" t="s">
        <v>15</v>
      </c>
      <c r="O27" s="537"/>
    </row>
    <row r="28" spans="1:15" s="21" customFormat="1" ht="47.25" x14ac:dyDescent="0.2">
      <c r="A28" s="506"/>
      <c r="B28" s="508"/>
      <c r="C28" s="508"/>
      <c r="D28" s="508"/>
      <c r="E28" s="497"/>
      <c r="F28" s="497"/>
      <c r="G28" s="497"/>
      <c r="H28" s="22" t="s">
        <v>16</v>
      </c>
      <c r="I28" s="22" t="s">
        <v>17</v>
      </c>
      <c r="J28" s="497"/>
      <c r="K28" s="497"/>
      <c r="L28" s="500"/>
      <c r="M28" s="535"/>
      <c r="N28" s="536"/>
      <c r="O28" s="537"/>
    </row>
    <row r="29" spans="1:15" s="363" customFormat="1" ht="180" customHeight="1" x14ac:dyDescent="0.2">
      <c r="A29" s="205" t="s">
        <v>2185</v>
      </c>
      <c r="B29" s="205" t="s">
        <v>2186</v>
      </c>
      <c r="C29" s="205" t="s">
        <v>2187</v>
      </c>
      <c r="D29" s="205" t="s">
        <v>2188</v>
      </c>
      <c r="E29" s="205" t="s">
        <v>2189</v>
      </c>
      <c r="F29" s="205" t="s">
        <v>2190</v>
      </c>
      <c r="G29" s="205" t="s">
        <v>2191</v>
      </c>
      <c r="H29" s="361">
        <v>44592</v>
      </c>
      <c r="I29" s="361">
        <v>44926</v>
      </c>
      <c r="J29" s="204">
        <v>44650</v>
      </c>
      <c r="K29" s="362">
        <v>0.5</v>
      </c>
      <c r="L29" s="205" t="s">
        <v>2192</v>
      </c>
      <c r="M29" s="34">
        <v>0.5</v>
      </c>
      <c r="N29" s="534" t="s">
        <v>2193</v>
      </c>
      <c r="O29" s="534"/>
    </row>
    <row r="30" spans="1:15" s="364" customFormat="1" ht="103.5" customHeight="1" x14ac:dyDescent="0.2">
      <c r="A30" s="205" t="s">
        <v>2194</v>
      </c>
      <c r="B30" s="205" t="s">
        <v>2195</v>
      </c>
      <c r="C30" s="205" t="s">
        <v>2196</v>
      </c>
      <c r="D30" s="205" t="s">
        <v>2197</v>
      </c>
      <c r="E30" s="205" t="s">
        <v>2198</v>
      </c>
      <c r="F30" s="205" t="s">
        <v>2199</v>
      </c>
      <c r="G30" s="205" t="s">
        <v>2200</v>
      </c>
      <c r="H30" s="361">
        <v>44592</v>
      </c>
      <c r="I30" s="361">
        <v>44926</v>
      </c>
      <c r="J30" s="204">
        <v>44650</v>
      </c>
      <c r="K30" s="362">
        <v>0.5</v>
      </c>
      <c r="L30" s="205" t="s">
        <v>2201</v>
      </c>
      <c r="M30" s="34">
        <v>0.5</v>
      </c>
      <c r="N30" s="534" t="s">
        <v>2202</v>
      </c>
      <c r="O30" s="534"/>
    </row>
    <row r="31" spans="1:15" s="364" customFormat="1" ht="103.5" customHeight="1" x14ac:dyDescent="0.2">
      <c r="A31" s="205" t="s">
        <v>892</v>
      </c>
      <c r="B31" s="206" t="s">
        <v>2203</v>
      </c>
      <c r="C31" s="205" t="s">
        <v>2204</v>
      </c>
      <c r="D31" s="205" t="s">
        <v>2205</v>
      </c>
      <c r="E31" s="205" t="s">
        <v>2206</v>
      </c>
      <c r="F31" s="205" t="s">
        <v>2207</v>
      </c>
      <c r="G31" s="205" t="s">
        <v>2208</v>
      </c>
      <c r="H31" s="361">
        <v>44711</v>
      </c>
      <c r="I31" s="361">
        <v>44926</v>
      </c>
      <c r="J31" s="204">
        <v>44650</v>
      </c>
      <c r="K31" s="362">
        <v>0.5</v>
      </c>
      <c r="L31" s="205" t="s">
        <v>2209</v>
      </c>
      <c r="M31" s="34">
        <v>0.5</v>
      </c>
      <c r="N31" s="534" t="s">
        <v>2210</v>
      </c>
      <c r="O31" s="534"/>
    </row>
    <row r="32" spans="1:15" s="364" customFormat="1" ht="98.25" customHeight="1" x14ac:dyDescent="0.2">
      <c r="A32" s="205" t="s">
        <v>184</v>
      </c>
      <c r="B32" s="205" t="s">
        <v>2211</v>
      </c>
      <c r="C32" s="205" t="s">
        <v>2212</v>
      </c>
      <c r="D32" s="205" t="s">
        <v>2213</v>
      </c>
      <c r="E32" s="205" t="s">
        <v>2214</v>
      </c>
      <c r="F32" s="205" t="s">
        <v>2215</v>
      </c>
      <c r="G32" s="205" t="s">
        <v>2216</v>
      </c>
      <c r="H32" s="361">
        <v>44773</v>
      </c>
      <c r="I32" s="361">
        <v>44773</v>
      </c>
      <c r="J32" s="204">
        <v>44650</v>
      </c>
      <c r="K32" s="362">
        <v>0.5</v>
      </c>
      <c r="L32" s="205" t="s">
        <v>2217</v>
      </c>
      <c r="M32" s="34">
        <v>0.5</v>
      </c>
      <c r="N32" s="534" t="s">
        <v>2218</v>
      </c>
      <c r="O32" s="534"/>
    </row>
    <row r="33" spans="1:15" s="364" customFormat="1" ht="110.25" customHeight="1" x14ac:dyDescent="0.2">
      <c r="A33" s="205" t="s">
        <v>2219</v>
      </c>
      <c r="B33" s="205" t="s">
        <v>2220</v>
      </c>
      <c r="C33" s="205" t="s">
        <v>2221</v>
      </c>
      <c r="D33" s="205" t="s">
        <v>2213</v>
      </c>
      <c r="E33" s="205" t="s">
        <v>2221</v>
      </c>
      <c r="F33" s="205" t="s">
        <v>2222</v>
      </c>
      <c r="G33" s="205" t="s">
        <v>2223</v>
      </c>
      <c r="H33" s="361">
        <v>44773</v>
      </c>
      <c r="I33" s="361">
        <v>44926</v>
      </c>
      <c r="J33" s="204">
        <v>44742</v>
      </c>
      <c r="K33" s="362">
        <v>1</v>
      </c>
      <c r="L33" s="205" t="s">
        <v>2224</v>
      </c>
      <c r="M33" s="34">
        <v>1</v>
      </c>
      <c r="N33" s="534" t="s">
        <v>2225</v>
      </c>
      <c r="O33" s="534"/>
    </row>
    <row r="34" spans="1:15" s="30" customFormat="1" ht="126.75" customHeight="1" x14ac:dyDescent="0.2">
      <c r="A34" s="71"/>
      <c r="B34" s="71"/>
      <c r="C34" s="28"/>
      <c r="D34" s="31"/>
      <c r="E34" s="36"/>
      <c r="F34" s="205"/>
      <c r="G34" s="36"/>
      <c r="H34" s="61"/>
      <c r="I34" s="61"/>
      <c r="J34" s="25"/>
      <c r="K34" s="56"/>
      <c r="L34" s="205"/>
      <c r="M34" s="34"/>
      <c r="N34" s="534"/>
      <c r="O34" s="534"/>
    </row>
    <row r="35" spans="1:15" s="30" customFormat="1" ht="83.25" customHeight="1" x14ac:dyDescent="0.2">
      <c r="A35" s="71"/>
      <c r="B35" s="71"/>
      <c r="C35" s="28"/>
      <c r="D35" s="31"/>
      <c r="E35" s="28"/>
      <c r="F35" s="205"/>
      <c r="G35" s="28"/>
      <c r="H35" s="61"/>
      <c r="I35" s="61"/>
      <c r="J35" s="25"/>
      <c r="K35" s="56"/>
      <c r="L35" s="205"/>
      <c r="M35" s="34"/>
      <c r="N35" s="534"/>
      <c r="O35" s="534"/>
    </row>
    <row r="37" spans="1:15" s="21" customFormat="1" ht="29.25" customHeight="1" thickBot="1" x14ac:dyDescent="0.3">
      <c r="A37" s="45" t="s">
        <v>155</v>
      </c>
      <c r="B37" s="550" t="s">
        <v>2226</v>
      </c>
      <c r="C37" s="550"/>
      <c r="D37" s="550"/>
      <c r="G37" s="45"/>
      <c r="H37" s="45"/>
      <c r="I37" s="46"/>
      <c r="J37" s="45"/>
      <c r="K37" s="45"/>
    </row>
    <row r="38" spans="1:15" s="21" customFormat="1" ht="18.75" customHeight="1" x14ac:dyDescent="0.2">
      <c r="I38" s="48"/>
    </row>
    <row r="39" spans="1:15" s="21" customFormat="1" ht="32.25" customHeight="1" thickBot="1" x14ac:dyDescent="0.3">
      <c r="A39" s="45" t="s">
        <v>157</v>
      </c>
      <c r="B39" s="547" t="s">
        <v>3112</v>
      </c>
      <c r="C39" s="547"/>
      <c r="D39" s="547"/>
      <c r="G39" s="45" t="s">
        <v>159</v>
      </c>
      <c r="I39" s="48"/>
      <c r="J39" s="49"/>
      <c r="K39" s="49" t="s">
        <v>3111</v>
      </c>
      <c r="L39" s="49"/>
    </row>
    <row r="40" spans="1:15" s="21" customFormat="1" ht="27" customHeight="1" x14ac:dyDescent="0.2">
      <c r="I40" s="51"/>
      <c r="J40" s="513"/>
      <c r="K40" s="513"/>
      <c r="L40" s="52"/>
    </row>
    <row r="41" spans="1:15" x14ac:dyDescent="0.2">
      <c r="O41" s="54" t="s">
        <v>161</v>
      </c>
    </row>
    <row r="42" spans="1:15" x14ac:dyDescent="0.2">
      <c r="O42" s="54" t="s">
        <v>162</v>
      </c>
    </row>
  </sheetData>
  <mergeCells count="33">
    <mergeCell ref="B37:D37"/>
    <mergeCell ref="B39:D39"/>
    <mergeCell ref="A14:O16"/>
    <mergeCell ref="A24:O24"/>
    <mergeCell ref="A25:L25"/>
    <mergeCell ref="M25:O26"/>
    <mergeCell ref="A26:L26"/>
    <mergeCell ref="F27:F28"/>
    <mergeCell ref="G27:G28"/>
    <mergeCell ref="H27:I27"/>
    <mergeCell ref="A27:A28"/>
    <mergeCell ref="B27:B28"/>
    <mergeCell ref="C27:C28"/>
    <mergeCell ref="D27:D28"/>
    <mergeCell ref="E27:E28"/>
    <mergeCell ref="J40:K40"/>
    <mergeCell ref="M27:M28"/>
    <mergeCell ref="N27:O28"/>
    <mergeCell ref="N29:O29"/>
    <mergeCell ref="N30:O30"/>
    <mergeCell ref="N31:O31"/>
    <mergeCell ref="N32:O32"/>
    <mergeCell ref="L27:L28"/>
    <mergeCell ref="N33:O33"/>
    <mergeCell ref="N34:O34"/>
    <mergeCell ref="N35:O35"/>
    <mergeCell ref="J27:J28"/>
    <mergeCell ref="K27:K28"/>
    <mergeCell ref="A1:O3"/>
    <mergeCell ref="A11:O11"/>
    <mergeCell ref="A12:L12"/>
    <mergeCell ref="M12:O13"/>
    <mergeCell ref="A13:L13"/>
  </mergeCells>
  <dataValidations count="13">
    <dataValidation allowBlank="1" showInputMessage="1" showErrorMessage="1" promptTitle="GUIA:" prompt="Redactar las recomendaciones de mejoramiento a la gestión, identificadas en la dependencia para la vigencia actual." sqref="A29" xr:uid="{D4859153-9E26-4F62-9753-D6026509A087}"/>
    <dataValidation allowBlank="1" showInputMessage="1" showErrorMessage="1" promptTitle="GUÍA:" prompt="Se deben describir las causas, previamente identificadas por medio de las metodologías existentes, el número de causas varias de acuerdo a la recomendación y su complejidad." sqref="B29:B35" xr:uid="{FBE21A85-70CA-41C7-B244-0CC516B6E0EA}"/>
    <dataValidation allowBlank="1" showInputMessage="1" showErrorMessage="1" promptTitle="GUÍA:" prompt="Para cada una de las causas identificadas se deben definir las acciones de mejoramiento necesarias." sqref="C29:C35 E33" xr:uid="{FA9C9F94-F238-446D-9FE5-A24CC63537B8}"/>
    <dataValidation allowBlank="1" showInputMessage="1" showErrorMessage="1" promptTitle="GUÍA:" prompt="Identificar la persona/cargo responsable por la ejecución de las acciones de mejoramiento." sqref="D29:D35" xr:uid="{4F96E632-4C83-43BB-BCD2-38F0B41C4508}"/>
    <dataValidation allowBlank="1" showInputMessage="1" showErrorMessage="1" promptTitle="GUÍA:" prompt="Describir la meta a ser alcanzada con la acción de mejoramiento planteada." sqref="E29:E32 E34:E35" xr:uid="{9362E2EF-9AF1-4467-9178-09EC94620C5D}"/>
    <dataValidation allowBlank="1" showInputMessage="1" showErrorMessage="1" promptTitle="INSERTAR NUEVA COLUMNA:" prompt="Definir el entregable que soporta el cumplimiento como evidencia (actas, contratos, lista de asistencia, procedimientos, fotografía, videos, encuestas, etc.)" sqref="F29:F35 G30" xr:uid="{81D32768-05C4-4828-AF2B-487C45E72DD0}"/>
    <dataValidation allowBlank="1" showInputMessage="1" showErrorMessage="1" promptTitle="GUÍA:" prompt="Establecer la formula matemática para medir el cumplimiento de la meta establecida a cada una de las acciones de mejoramiento definidas." sqref="G29 G31:G35" xr:uid="{88B21C00-DD11-4033-81BC-C42F05A5B34E}"/>
    <dataValidation allowBlank="1" showInputMessage="1" showErrorMessage="1" promptTitle="GUÍA:" prompt="Establecer las fechas de inicio y terminación de cada una de las actividades, según los recursos y disponibilidad de la dependencia dentro de la vigencia actual." sqref="H29:I35" xr:uid="{74609B35-0EF1-4036-B816-29B7FEE1C1C3}"/>
    <dataValidation allowBlank="1" showInputMessage="1" showErrorMessage="1" promptTitle="GUÍA: " prompt="Colocar la fecha en que se realiza el seguimiento por parte de la dependencia (i, ii, ii o iv seguimiento)_x000a_" sqref="J29:J35" xr:uid="{B5E319A7-0FCA-4739-AA5E-76B421BC7A3E}"/>
    <dataValidation allowBlank="1" showInputMessage="1" showErrorMessage="1" promptTitle="GUÍA:" prompt="Asignar el porcentaje de avance de la meta establecida de acuerdo con la formula del indicador con corte a la fecha del seguimiento." sqref="K29:K35" xr:uid="{3640390D-6667-4F80-AEE6-3969B7E07D89}"/>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29:L35" xr:uid="{1D6627F4-C2AC-4736-BB1A-40B2CDA20A7B}"/>
    <dataValidation allowBlank="1" showInputMessage="1" showErrorMessage="1" promptTitle="CONTROL INTERNO:" prompt="Incluir esta columna para medir el avance de las acciones por parte del auditor de acuerdo con las evidencias presentadas por la dependencia." sqref="M29:M35" xr:uid="{00616474-E0CA-491D-B919-CE66E3A1904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9:O35" xr:uid="{7F9F1D00-735D-46A0-A6DE-0A2571A83F5F}"/>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E5E9-4E4C-4326-BA96-B9EBE0DC1F5D}">
  <sheetPr codeName="Hoja22">
    <pageSetUpPr fitToPage="1"/>
  </sheetPr>
  <dimension ref="A1:P33"/>
  <sheetViews>
    <sheetView showGridLines="0" zoomScale="48" zoomScaleNormal="48" zoomScaleSheetLayoutView="100" zoomScalePageLayoutView="98" workbookViewId="0">
      <selection activeCell="I16" sqref="I16"/>
    </sheetView>
  </sheetViews>
  <sheetFormatPr baseColWidth="10" defaultColWidth="11.42578125" defaultRowHeight="12.75" x14ac:dyDescent="0.2"/>
  <cols>
    <col min="1" max="1" width="57.140625" style="18" customWidth="1"/>
    <col min="2" max="2" width="56.7109375" style="18" hidden="1" customWidth="1"/>
    <col min="3" max="3" width="65.5703125" style="18" customWidth="1"/>
    <col min="4" max="4" width="26.7109375" style="18" customWidth="1"/>
    <col min="5" max="5" width="45.5703125" style="18" customWidth="1"/>
    <col min="6" max="6" width="32.7109375" style="18" customWidth="1"/>
    <col min="7" max="7" width="56.5703125" style="18" customWidth="1"/>
    <col min="8" max="8" width="19.28515625" style="18" customWidth="1"/>
    <col min="9" max="9" width="24.7109375" style="18" customWidth="1"/>
    <col min="10" max="10" width="17.28515625" style="19" customWidth="1"/>
    <col min="11" max="11" width="16.7109375" style="18" customWidth="1"/>
    <col min="12" max="12" width="131.85546875" style="18" customWidth="1"/>
    <col min="13" max="13" width="19.140625" style="18" customWidth="1"/>
    <col min="14" max="14" width="25.42578125" style="18" customWidth="1"/>
    <col min="15" max="15" width="52" style="18" customWidth="1"/>
    <col min="16" max="16" width="13.85546875" style="18" customWidth="1"/>
    <col min="17" max="16384" width="11.42578125" style="18"/>
  </cols>
  <sheetData>
    <row r="1" spans="1:16" ht="42" customHeight="1" x14ac:dyDescent="0.2">
      <c r="A1" s="539"/>
      <c r="B1" s="539"/>
      <c r="C1" s="539"/>
      <c r="D1" s="539"/>
      <c r="E1" s="539"/>
      <c r="F1" s="539"/>
      <c r="G1" s="539"/>
      <c r="H1" s="539"/>
      <c r="I1" s="539"/>
      <c r="J1" s="539"/>
      <c r="K1" s="539"/>
      <c r="L1" s="539"/>
      <c r="M1" s="539"/>
      <c r="N1" s="539"/>
      <c r="O1" s="539"/>
    </row>
    <row r="2" spans="1:16" x14ac:dyDescent="0.2">
      <c r="A2" s="539"/>
      <c r="B2" s="539"/>
      <c r="C2" s="539"/>
      <c r="D2" s="539"/>
      <c r="E2" s="539"/>
      <c r="F2" s="539"/>
      <c r="G2" s="539"/>
      <c r="H2" s="539"/>
      <c r="I2" s="539"/>
      <c r="J2" s="539"/>
      <c r="K2" s="539"/>
      <c r="L2" s="539"/>
      <c r="M2" s="539"/>
      <c r="N2" s="539"/>
      <c r="O2" s="539"/>
    </row>
    <row r="3" spans="1:16" x14ac:dyDescent="0.2">
      <c r="A3" s="539"/>
      <c r="B3" s="539"/>
      <c r="C3" s="539"/>
      <c r="D3" s="539"/>
      <c r="E3" s="539"/>
      <c r="F3" s="539"/>
      <c r="G3" s="539"/>
      <c r="H3" s="539"/>
      <c r="I3" s="539"/>
      <c r="J3" s="539"/>
      <c r="K3" s="539"/>
      <c r="L3" s="539"/>
      <c r="M3" s="539"/>
      <c r="N3" s="539"/>
      <c r="O3" s="539"/>
    </row>
    <row r="4" spans="1:16" x14ac:dyDescent="0.2">
      <c r="A4" s="19"/>
      <c r="B4" s="19"/>
      <c r="C4" s="19"/>
      <c r="D4" s="19"/>
      <c r="E4" s="19"/>
      <c r="F4" s="19"/>
      <c r="G4" s="19"/>
      <c r="H4" s="19"/>
      <c r="I4" s="19"/>
      <c r="K4" s="19"/>
      <c r="L4" s="19"/>
      <c r="M4" s="19"/>
      <c r="N4" s="19"/>
      <c r="O4" s="19"/>
    </row>
    <row r="5" spans="1:16" x14ac:dyDescent="0.2">
      <c r="A5" s="19"/>
      <c r="B5" s="19"/>
      <c r="C5" s="19"/>
      <c r="D5" s="19"/>
      <c r="E5" s="19"/>
      <c r="F5" s="19"/>
      <c r="G5" s="19"/>
      <c r="H5" s="19"/>
      <c r="I5" s="19"/>
      <c r="K5" s="19"/>
      <c r="L5" s="19"/>
      <c r="M5" s="19"/>
      <c r="N5" s="19"/>
      <c r="O5" s="19"/>
    </row>
    <row r="6" spans="1:16" x14ac:dyDescent="0.2">
      <c r="A6" s="19"/>
      <c r="B6" s="19"/>
      <c r="C6" s="19"/>
      <c r="D6" s="19"/>
      <c r="E6" s="19"/>
      <c r="F6" s="19"/>
      <c r="G6" s="19"/>
      <c r="H6" s="19"/>
      <c r="I6" s="19"/>
      <c r="K6" s="19"/>
      <c r="L6" s="19"/>
      <c r="M6" s="19"/>
      <c r="N6" s="19"/>
      <c r="O6" s="19"/>
    </row>
    <row r="7" spans="1:16" x14ac:dyDescent="0.2">
      <c r="A7" s="19"/>
      <c r="B7" s="19"/>
      <c r="C7" s="19"/>
      <c r="D7" s="19"/>
      <c r="E7" s="19"/>
      <c r="F7" s="19"/>
      <c r="G7" s="19"/>
      <c r="H7" s="19"/>
      <c r="I7" s="19"/>
      <c r="K7" s="19"/>
      <c r="L7" s="19"/>
      <c r="M7" s="19"/>
      <c r="N7" s="19"/>
      <c r="O7" s="19"/>
    </row>
    <row r="8" spans="1:16" x14ac:dyDescent="0.2">
      <c r="A8" s="19"/>
      <c r="B8" s="19"/>
      <c r="C8" s="19"/>
      <c r="D8" s="19"/>
      <c r="E8" s="19"/>
      <c r="F8" s="19"/>
      <c r="G8" s="19"/>
      <c r="H8" s="19"/>
      <c r="I8" s="19"/>
      <c r="K8" s="19"/>
      <c r="L8" s="19"/>
      <c r="M8" s="19"/>
      <c r="N8" s="19"/>
      <c r="O8" s="19"/>
    </row>
    <row r="9" spans="1:16" x14ac:dyDescent="0.2">
      <c r="A9" s="19"/>
      <c r="B9" s="19"/>
      <c r="C9" s="19"/>
      <c r="D9" s="19"/>
      <c r="E9" s="19"/>
      <c r="F9" s="19"/>
      <c r="G9" s="19"/>
      <c r="H9" s="19"/>
      <c r="I9" s="19"/>
      <c r="K9" s="19"/>
      <c r="L9" s="19"/>
      <c r="M9" s="19"/>
      <c r="N9" s="19"/>
      <c r="O9" s="19"/>
    </row>
    <row r="10" spans="1:16" x14ac:dyDescent="0.2">
      <c r="A10" s="19"/>
      <c r="B10" s="19"/>
      <c r="C10" s="19"/>
      <c r="D10" s="19"/>
      <c r="E10" s="19"/>
      <c r="F10" s="19"/>
      <c r="G10" s="19"/>
      <c r="H10" s="19"/>
      <c r="I10" s="19"/>
      <c r="K10" s="19"/>
      <c r="L10" s="19"/>
      <c r="M10" s="19"/>
      <c r="N10" s="19"/>
      <c r="O10" s="19"/>
    </row>
    <row r="11" spans="1:16" ht="27" customHeight="1" x14ac:dyDescent="0.25">
      <c r="A11" s="540" t="s">
        <v>0</v>
      </c>
      <c r="B11" s="540"/>
      <c r="C11" s="540"/>
      <c r="D11" s="540"/>
      <c r="E11" s="540"/>
      <c r="F11" s="540"/>
      <c r="G11" s="540"/>
      <c r="H11" s="540"/>
      <c r="I11" s="540"/>
      <c r="J11" s="540"/>
      <c r="K11" s="540"/>
      <c r="L11" s="540"/>
      <c r="M11" s="540"/>
      <c r="N11" s="540"/>
      <c r="O11" s="540"/>
    </row>
    <row r="12" spans="1:16" ht="34.5" customHeight="1" x14ac:dyDescent="0.2">
      <c r="A12" s="721" t="s">
        <v>2833</v>
      </c>
      <c r="B12" s="721"/>
      <c r="C12" s="721"/>
      <c r="D12" s="721"/>
      <c r="E12" s="721"/>
      <c r="F12" s="721"/>
      <c r="G12" s="721"/>
      <c r="H12" s="721"/>
      <c r="I12" s="721"/>
      <c r="J12" s="721"/>
      <c r="K12" s="721"/>
      <c r="L12" s="721"/>
      <c r="M12" s="542" t="s">
        <v>1</v>
      </c>
      <c r="N12" s="542"/>
      <c r="O12" s="542"/>
    </row>
    <row r="13" spans="1:16" ht="38.25" customHeight="1" x14ac:dyDescent="0.2">
      <c r="A13" s="721" t="s">
        <v>2227</v>
      </c>
      <c r="B13" s="721"/>
      <c r="C13" s="721"/>
      <c r="D13" s="721"/>
      <c r="E13" s="721"/>
      <c r="F13" s="721"/>
      <c r="G13" s="721"/>
      <c r="H13" s="721"/>
      <c r="I13" s="721"/>
      <c r="J13" s="721"/>
      <c r="K13" s="721"/>
      <c r="L13" s="721"/>
      <c r="M13" s="542"/>
      <c r="N13" s="542"/>
      <c r="O13" s="542"/>
    </row>
    <row r="14" spans="1:16" s="21" customFormat="1" ht="40.5" customHeight="1" x14ac:dyDescent="0.2">
      <c r="A14" s="722" t="s">
        <v>2228</v>
      </c>
      <c r="B14" s="724" t="s">
        <v>4</v>
      </c>
      <c r="C14" s="724" t="s">
        <v>5</v>
      </c>
      <c r="D14" s="724" t="s">
        <v>6</v>
      </c>
      <c r="E14" s="726" t="s">
        <v>7</v>
      </c>
      <c r="F14" s="726" t="s">
        <v>8</v>
      </c>
      <c r="G14" s="726" t="s">
        <v>9</v>
      </c>
      <c r="H14" s="498" t="s">
        <v>10</v>
      </c>
      <c r="I14" s="499"/>
      <c r="J14" s="497" t="s">
        <v>11</v>
      </c>
      <c r="K14" s="497" t="s">
        <v>12</v>
      </c>
      <c r="L14" s="500" t="s">
        <v>13</v>
      </c>
      <c r="M14" s="535" t="s">
        <v>14</v>
      </c>
      <c r="N14" s="536" t="s">
        <v>15</v>
      </c>
      <c r="O14" s="537"/>
    </row>
    <row r="15" spans="1:16" s="21" customFormat="1" ht="31.5" x14ac:dyDescent="0.2">
      <c r="A15" s="723"/>
      <c r="B15" s="725"/>
      <c r="C15" s="725"/>
      <c r="D15" s="725"/>
      <c r="E15" s="726"/>
      <c r="F15" s="726"/>
      <c r="G15" s="726"/>
      <c r="H15" s="22" t="s">
        <v>16</v>
      </c>
      <c r="I15" s="22" t="s">
        <v>17</v>
      </c>
      <c r="J15" s="497"/>
      <c r="K15" s="497"/>
      <c r="L15" s="500"/>
      <c r="M15" s="535"/>
      <c r="N15" s="536"/>
      <c r="O15" s="537"/>
    </row>
    <row r="16" spans="1:16" ht="373.5" customHeight="1" x14ac:dyDescent="0.2">
      <c r="A16" s="365" t="s">
        <v>2229</v>
      </c>
      <c r="B16" s="365" t="s">
        <v>2230</v>
      </c>
      <c r="C16" s="366" t="s">
        <v>2231</v>
      </c>
      <c r="D16" s="367" t="s">
        <v>2232</v>
      </c>
      <c r="E16" s="367" t="s">
        <v>2233</v>
      </c>
      <c r="F16" s="368" t="s">
        <v>2234</v>
      </c>
      <c r="G16" s="367" t="s">
        <v>2235</v>
      </c>
      <c r="H16" s="369">
        <v>44607</v>
      </c>
      <c r="I16" s="369">
        <v>44941</v>
      </c>
      <c r="J16" s="370">
        <v>44754</v>
      </c>
      <c r="K16" s="371">
        <f>(6/11)*0.2+(1/2)*0.2+0.6</f>
        <v>0.80909090909090908</v>
      </c>
      <c r="L16" s="368" t="s">
        <v>2236</v>
      </c>
      <c r="M16" s="34">
        <v>0.81</v>
      </c>
      <c r="N16" s="534" t="s">
        <v>2237</v>
      </c>
      <c r="O16" s="534"/>
      <c r="P16" s="372"/>
    </row>
    <row r="17" spans="1:16" s="30" customFormat="1" ht="164.25" customHeight="1" x14ac:dyDescent="0.2">
      <c r="A17" s="365" t="s">
        <v>2238</v>
      </c>
      <c r="B17" s="365" t="s">
        <v>2239</v>
      </c>
      <c r="C17" s="366" t="s">
        <v>2240</v>
      </c>
      <c r="D17" s="367" t="s">
        <v>2232</v>
      </c>
      <c r="E17" s="367" t="s">
        <v>2241</v>
      </c>
      <c r="F17" s="367" t="s">
        <v>2242</v>
      </c>
      <c r="G17" s="367" t="s">
        <v>2243</v>
      </c>
      <c r="H17" s="369">
        <v>44607</v>
      </c>
      <c r="I17" s="369">
        <v>44941</v>
      </c>
      <c r="J17" s="370">
        <v>44754</v>
      </c>
      <c r="K17" s="373">
        <f>4/6</f>
        <v>0.66666666666666663</v>
      </c>
      <c r="L17" s="368" t="s">
        <v>2244</v>
      </c>
      <c r="M17" s="34">
        <v>0.67</v>
      </c>
      <c r="N17" s="534" t="s">
        <v>2245</v>
      </c>
      <c r="O17" s="534"/>
      <c r="P17" s="314"/>
    </row>
    <row r="18" spans="1:16" s="30" customFormat="1" ht="250.5" customHeight="1" x14ac:dyDescent="0.2">
      <c r="A18" s="365" t="s">
        <v>2246</v>
      </c>
      <c r="B18" s="374" t="s">
        <v>2247</v>
      </c>
      <c r="C18" s="366" t="s">
        <v>2248</v>
      </c>
      <c r="D18" s="367" t="s">
        <v>2249</v>
      </c>
      <c r="E18" s="368" t="s">
        <v>2250</v>
      </c>
      <c r="F18" s="368" t="s">
        <v>2251</v>
      </c>
      <c r="G18" s="367" t="s">
        <v>2252</v>
      </c>
      <c r="H18" s="369">
        <v>44607</v>
      </c>
      <c r="I18" s="369">
        <v>44941</v>
      </c>
      <c r="J18" s="370">
        <v>44754</v>
      </c>
      <c r="K18" s="373">
        <f>0.5</f>
        <v>0.5</v>
      </c>
      <c r="L18" s="375" t="s">
        <v>2253</v>
      </c>
      <c r="M18" s="34">
        <v>0.5</v>
      </c>
      <c r="N18" s="534" t="s">
        <v>2254</v>
      </c>
      <c r="O18" s="534"/>
      <c r="P18" s="376"/>
    </row>
    <row r="19" spans="1:16" s="30" customFormat="1" ht="125.25" customHeight="1" x14ac:dyDescent="0.2">
      <c r="A19" s="365" t="s">
        <v>2255</v>
      </c>
      <c r="B19" s="366" t="s">
        <v>2256</v>
      </c>
      <c r="C19" s="366" t="s">
        <v>2257</v>
      </c>
      <c r="D19" s="367" t="s">
        <v>2258</v>
      </c>
      <c r="E19" s="368" t="s">
        <v>2259</v>
      </c>
      <c r="F19" s="368" t="s">
        <v>2260</v>
      </c>
      <c r="G19" s="367" t="s">
        <v>2261</v>
      </c>
      <c r="H19" s="369">
        <v>44607</v>
      </c>
      <c r="I19" s="369">
        <v>44941</v>
      </c>
      <c r="J19" s="370">
        <v>44754</v>
      </c>
      <c r="K19" s="373">
        <f>7/12</f>
        <v>0.58333333333333337</v>
      </c>
      <c r="L19" s="212" t="s">
        <v>2262</v>
      </c>
      <c r="M19" s="34">
        <v>0.57999999999999996</v>
      </c>
      <c r="N19" s="534" t="s">
        <v>2263</v>
      </c>
      <c r="O19" s="534"/>
    </row>
    <row r="20" spans="1:16" s="30" customFormat="1" ht="132" customHeight="1" x14ac:dyDescent="0.2">
      <c r="A20" s="365" t="s">
        <v>2264</v>
      </c>
      <c r="B20" s="365" t="s">
        <v>2265</v>
      </c>
      <c r="C20" s="366" t="s">
        <v>2266</v>
      </c>
      <c r="D20" s="367" t="s">
        <v>2267</v>
      </c>
      <c r="E20" s="367" t="s">
        <v>2268</v>
      </c>
      <c r="F20" s="367" t="s">
        <v>2269</v>
      </c>
      <c r="G20" s="367" t="s">
        <v>2270</v>
      </c>
      <c r="H20" s="369">
        <v>44607</v>
      </c>
      <c r="I20" s="369">
        <v>44941</v>
      </c>
      <c r="J20" s="370">
        <v>44754</v>
      </c>
      <c r="K20" s="373">
        <f>1/1</f>
        <v>1</v>
      </c>
      <c r="L20" s="212" t="s">
        <v>2271</v>
      </c>
      <c r="M20" s="34">
        <v>1</v>
      </c>
      <c r="N20" s="534" t="s">
        <v>2272</v>
      </c>
      <c r="O20" s="534"/>
    </row>
    <row r="21" spans="1:16" s="30" customFormat="1" ht="198.75" customHeight="1" x14ac:dyDescent="0.2">
      <c r="A21" s="365" t="s">
        <v>2273</v>
      </c>
      <c r="B21" s="365" t="s">
        <v>2274</v>
      </c>
      <c r="C21" s="366" t="s">
        <v>2275</v>
      </c>
      <c r="D21" s="367" t="s">
        <v>2276</v>
      </c>
      <c r="E21" s="366" t="s">
        <v>2277</v>
      </c>
      <c r="F21" s="368" t="s">
        <v>2278</v>
      </c>
      <c r="G21" s="377" t="s">
        <v>2279</v>
      </c>
      <c r="H21" s="369">
        <v>44607</v>
      </c>
      <c r="I21" s="369">
        <v>44941</v>
      </c>
      <c r="J21" s="370">
        <v>44754</v>
      </c>
      <c r="K21" s="373">
        <f>(1/1)*0.7+(1/1)*0.3</f>
        <v>1</v>
      </c>
      <c r="L21" s="212" t="s">
        <v>2280</v>
      </c>
      <c r="M21" s="34">
        <v>1</v>
      </c>
      <c r="N21" s="727" t="s">
        <v>2281</v>
      </c>
      <c r="O21" s="727"/>
    </row>
    <row r="22" spans="1:16" s="30" customFormat="1" ht="247.5" customHeight="1" x14ac:dyDescent="0.2">
      <c r="A22" s="365" t="s">
        <v>2282</v>
      </c>
      <c r="B22" s="366" t="s">
        <v>2283</v>
      </c>
      <c r="C22" s="366" t="s">
        <v>2284</v>
      </c>
      <c r="D22" s="367" t="s">
        <v>2285</v>
      </c>
      <c r="E22" s="377" t="s">
        <v>2286</v>
      </c>
      <c r="F22" s="368" t="s">
        <v>2287</v>
      </c>
      <c r="G22" s="377" t="s">
        <v>2288</v>
      </c>
      <c r="H22" s="369">
        <v>44607</v>
      </c>
      <c r="I22" s="369">
        <v>44941</v>
      </c>
      <c r="J22" s="370">
        <v>44754</v>
      </c>
      <c r="K22" s="371">
        <v>0.5</v>
      </c>
      <c r="L22" s="378" t="s">
        <v>2289</v>
      </c>
      <c r="M22" s="34">
        <v>0.5</v>
      </c>
      <c r="N22" s="617" t="s">
        <v>2290</v>
      </c>
      <c r="O22" s="618"/>
      <c r="P22" s="372"/>
    </row>
    <row r="23" spans="1:16" s="30" customFormat="1" ht="327" customHeight="1" x14ac:dyDescent="0.2">
      <c r="A23" s="365" t="s">
        <v>2291</v>
      </c>
      <c r="B23" s="367" t="s">
        <v>2292</v>
      </c>
      <c r="C23" s="367" t="s">
        <v>2293</v>
      </c>
      <c r="D23" s="367" t="s">
        <v>2294</v>
      </c>
      <c r="E23" s="368" t="s">
        <v>2295</v>
      </c>
      <c r="F23" s="367" t="s">
        <v>2296</v>
      </c>
      <c r="G23" s="377" t="s">
        <v>2296</v>
      </c>
      <c r="H23" s="369">
        <v>44607</v>
      </c>
      <c r="I23" s="369">
        <v>44941</v>
      </c>
      <c r="J23" s="370">
        <v>44754</v>
      </c>
      <c r="K23" s="373">
        <v>0.5</v>
      </c>
      <c r="L23" s="212" t="s">
        <v>2297</v>
      </c>
      <c r="M23" s="34">
        <v>0.5</v>
      </c>
      <c r="N23" s="617" t="s">
        <v>2298</v>
      </c>
      <c r="O23" s="618"/>
    </row>
    <row r="24" spans="1:16" s="30" customFormat="1" ht="113.25" customHeight="1" x14ac:dyDescent="0.2">
      <c r="A24" s="63" t="s">
        <v>2299</v>
      </c>
      <c r="B24" s="63" t="s">
        <v>2300</v>
      </c>
      <c r="C24" s="366" t="s">
        <v>2301</v>
      </c>
      <c r="D24" s="379" t="s">
        <v>2232</v>
      </c>
      <c r="E24" s="380" t="s">
        <v>2302</v>
      </c>
      <c r="F24" s="212" t="s">
        <v>2303</v>
      </c>
      <c r="G24" s="380" t="s">
        <v>2304</v>
      </c>
      <c r="H24" s="369">
        <v>44607</v>
      </c>
      <c r="I24" s="369">
        <v>44941</v>
      </c>
      <c r="J24" s="370">
        <v>44754</v>
      </c>
      <c r="K24" s="373">
        <f>12/17</f>
        <v>0.70588235294117652</v>
      </c>
      <c r="L24" s="378" t="s">
        <v>2305</v>
      </c>
      <c r="M24" s="34">
        <v>0.71</v>
      </c>
      <c r="N24" s="617" t="s">
        <v>2306</v>
      </c>
      <c r="O24" s="618"/>
    </row>
    <row r="25" spans="1:16" s="30" customFormat="1" ht="165.75" customHeight="1" x14ac:dyDescent="0.2">
      <c r="A25" s="63" t="s">
        <v>2307</v>
      </c>
      <c r="B25" s="63" t="s">
        <v>2308</v>
      </c>
      <c r="C25" s="366" t="s">
        <v>2309</v>
      </c>
      <c r="D25" s="379" t="s">
        <v>1841</v>
      </c>
      <c r="E25" s="380" t="s">
        <v>2310</v>
      </c>
      <c r="F25" s="212" t="s">
        <v>2311</v>
      </c>
      <c r="G25" s="380" t="s">
        <v>2312</v>
      </c>
      <c r="H25" s="369">
        <v>44607</v>
      </c>
      <c r="I25" s="369">
        <v>44941</v>
      </c>
      <c r="J25" s="370">
        <v>44754</v>
      </c>
      <c r="K25" s="371">
        <v>0.5</v>
      </c>
      <c r="L25" s="378" t="s">
        <v>2313</v>
      </c>
      <c r="M25" s="34">
        <v>0.5</v>
      </c>
      <c r="N25" s="617" t="s">
        <v>2314</v>
      </c>
      <c r="O25" s="618"/>
    </row>
    <row r="26" spans="1:16" s="30" customFormat="1" ht="185.25" customHeight="1" x14ac:dyDescent="0.2">
      <c r="A26" s="365" t="s">
        <v>2315</v>
      </c>
      <c r="B26" s="63" t="s">
        <v>2316</v>
      </c>
      <c r="C26" s="381" t="s">
        <v>2317</v>
      </c>
      <c r="D26" s="367" t="s">
        <v>2318</v>
      </c>
      <c r="E26" s="379" t="s">
        <v>2319</v>
      </c>
      <c r="F26" s="379" t="s">
        <v>2320</v>
      </c>
      <c r="G26" s="379" t="s">
        <v>2321</v>
      </c>
      <c r="H26" s="369">
        <v>44607</v>
      </c>
      <c r="I26" s="369">
        <v>44941</v>
      </c>
      <c r="J26" s="370">
        <v>44754</v>
      </c>
      <c r="K26" s="371">
        <f>(2/3)*0.5+(2/4)*0.5</f>
        <v>0.58333333333333326</v>
      </c>
      <c r="L26" s="378" t="s">
        <v>2322</v>
      </c>
      <c r="M26" s="34">
        <v>0.57999999999999996</v>
      </c>
      <c r="N26" s="534" t="s">
        <v>2323</v>
      </c>
      <c r="O26" s="534"/>
    </row>
    <row r="28" spans="1:16" s="21" customFormat="1" ht="29.25" customHeight="1" thickBot="1" x14ac:dyDescent="0.3">
      <c r="A28" s="45" t="s">
        <v>155</v>
      </c>
      <c r="B28" s="550" t="s">
        <v>2324</v>
      </c>
      <c r="C28" s="550"/>
      <c r="D28" s="550"/>
      <c r="G28" s="45"/>
      <c r="H28" s="45"/>
      <c r="I28" s="46"/>
      <c r="J28" s="45"/>
      <c r="K28" s="45"/>
    </row>
    <row r="29" spans="1:16" s="21" customFormat="1" ht="18.75" customHeight="1" x14ac:dyDescent="0.2">
      <c r="I29" s="48"/>
    </row>
    <row r="30" spans="1:16" s="21" customFormat="1" ht="32.25" customHeight="1" thickBot="1" x14ac:dyDescent="0.3">
      <c r="A30" s="45" t="s">
        <v>157</v>
      </c>
      <c r="B30" s="547" t="s">
        <v>3110</v>
      </c>
      <c r="C30" s="547"/>
      <c r="D30" s="547"/>
      <c r="G30" s="45" t="s">
        <v>159</v>
      </c>
      <c r="I30" s="48"/>
      <c r="J30" s="49"/>
      <c r="K30" s="49" t="s">
        <v>3111</v>
      </c>
      <c r="L30" s="49"/>
    </row>
    <row r="31" spans="1:16" s="21" customFormat="1" ht="27" customHeight="1" x14ac:dyDescent="0.2">
      <c r="I31" s="51"/>
      <c r="J31" s="513"/>
      <c r="K31" s="513"/>
      <c r="L31" s="52"/>
    </row>
    <row r="32" spans="1:16" x14ac:dyDescent="0.2">
      <c r="O32" s="54" t="s">
        <v>161</v>
      </c>
    </row>
    <row r="33" spans="15:15" x14ac:dyDescent="0.2">
      <c r="O33" s="54" t="s">
        <v>162</v>
      </c>
    </row>
  </sheetData>
  <mergeCells count="32">
    <mergeCell ref="N26:O26"/>
    <mergeCell ref="B28:D28"/>
    <mergeCell ref="B30:D30"/>
    <mergeCell ref="J31:K31"/>
    <mergeCell ref="N20:O20"/>
    <mergeCell ref="N21:O21"/>
    <mergeCell ref="N22:O22"/>
    <mergeCell ref="N23:O23"/>
    <mergeCell ref="N24:O24"/>
    <mergeCell ref="N25:O25"/>
    <mergeCell ref="N19:O19"/>
    <mergeCell ref="F14:F15"/>
    <mergeCell ref="G14:G15"/>
    <mergeCell ref="H14:I14"/>
    <mergeCell ref="J14:J15"/>
    <mergeCell ref="K14:K15"/>
    <mergeCell ref="L14:L15"/>
    <mergeCell ref="M14:M15"/>
    <mergeCell ref="N14:O15"/>
    <mergeCell ref="N16:O16"/>
    <mergeCell ref="N17:O17"/>
    <mergeCell ref="N18:O18"/>
    <mergeCell ref="A1:O3"/>
    <mergeCell ref="A11:O11"/>
    <mergeCell ref="A12:L12"/>
    <mergeCell ref="M12:O13"/>
    <mergeCell ref="A13:L13"/>
    <mergeCell ref="A14:A15"/>
    <mergeCell ref="B14:B15"/>
    <mergeCell ref="C14:C15"/>
    <mergeCell ref="D14:D15"/>
    <mergeCell ref="E14:E15"/>
  </mergeCells>
  <dataValidations count="13">
    <dataValidation allowBlank="1" showInputMessage="1" showErrorMessage="1" promptTitle="GUIA:" prompt="Redactar las recomendaciones de mejoramiento a la gestión, identificadas en la dependencia para la vigencia actual." sqref="A16" xr:uid="{A9432D35-FA7C-4EB6-8270-9B88162F8831}"/>
    <dataValidation allowBlank="1" showInputMessage="1" showErrorMessage="1" promptTitle="GUÍA:" prompt="Se deben describir las causas, previamente identificadas por medio de las metodologías existentes, el número de causas varias de acuerdo a la recomendación y su complejidad." sqref="B16:B26 C19" xr:uid="{793581A1-7F4A-4744-8A2F-C8207879CA00}"/>
    <dataValidation allowBlank="1" showInputMessage="1" showErrorMessage="1" promptTitle="GUÍA:" prompt="Para cada una de las causas identificadas se deben definir las acciones de mejoramiento necesarias." sqref="E21 C16:C18 C20:C26" xr:uid="{06B64854-707A-46BE-8AFC-C14F7E0AFB5A}"/>
    <dataValidation allowBlank="1" showInputMessage="1" showErrorMessage="1" promptTitle="GUÍA:" prompt="Identificar la persona/cargo responsable por la ejecución de las acciones de mejoramiento." sqref="D16:D26" xr:uid="{FC99D46C-FB45-47F0-AE26-A7BEC126099A}"/>
    <dataValidation allowBlank="1" showInputMessage="1" showErrorMessage="1" promptTitle="GUÍA:" prompt="Describir la meta a ser alcanzada con la acción de mejoramiento planteada." sqref="F26 E16 E20 E22 E24:E26" xr:uid="{FEFEDE15-A5F3-4439-B03D-252DEB80C2F2}"/>
    <dataValidation allowBlank="1" showInputMessage="1" showErrorMessage="1" promptTitle="INSERTAR NUEVA COLUMNA:" prompt="Definir el entregable que soporta el cumplimiento como evidencia (actas, contratos, lista de asistencia, procedimientos, fotografía, videos, encuestas, etc.)" sqref="F20:G20 E17:E19 F16:F19 F21:F25 E23" xr:uid="{988B06D5-FB44-4B71-A386-FF34F0A46030}"/>
    <dataValidation allowBlank="1" showInputMessage="1" showErrorMessage="1" promptTitle="GUÍA:" prompt="Establecer la formula matemática para medir el cumplimiento de la meta establecida a cada una de las acciones de mejoramiento definidas." sqref="G16:G19 G21:G26" xr:uid="{D8CB5658-F78A-42C8-901B-E852BC74C9C5}"/>
    <dataValidation allowBlank="1" showInputMessage="1" showErrorMessage="1" promptTitle="GUÍA:" prompt="Establecer las fechas de inicio y terminación de cada una de las actividades, según los recursos y disponibilidad de la dependencia dentro de la vigencia actual." sqref="H16:I26" xr:uid="{951C064E-1967-4222-BB91-C4B019BC40B7}"/>
    <dataValidation allowBlank="1" showInputMessage="1" showErrorMessage="1" promptTitle="GUÍA: " prompt="Colocar la fecha en que se realiza el seguimiento por parte de la dependencia (i, ii, ii o iv seguimiento)_x000a_" sqref="J16:J26" xr:uid="{01DC3A38-00A3-4CC2-BCE8-F50C09C0F253}"/>
    <dataValidation allowBlank="1" showInputMessage="1" showErrorMessage="1" promptTitle="GUÍA:" prompt="Asignar el porcentaje de avance de la meta establecida de acuerdo con la formula del indicador con corte a la fecha del seguimiento." sqref="K16:K26" xr:uid="{2DA78195-55C1-4589-8EB1-B2102CE66C32}"/>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 L18:L26" xr:uid="{70B0273A-3A7F-4A86-B462-BB43167FF7E0}"/>
    <dataValidation allowBlank="1" showInputMessage="1" showErrorMessage="1" promptTitle="CONTROL INTERNO:" prompt="Incluir esta columna para medir el avance de las acciones por parte del auditor de acuerdo con las evidencias presentadas por la dependencia." sqref="M16:M26" xr:uid="{397E5BC5-7B1A-4387-86B6-B017186DFE4B}"/>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6 O26 O16:O21" xr:uid="{EDA7D104-8626-4BD0-8004-2F84597C1901}"/>
  </dataValidations>
  <printOptions horizontalCentered="1"/>
  <pageMargins left="0.23622047244094491" right="0.23622047244094491" top="0.74803149606299213" bottom="0.74803149606299213" header="0.31496062992125984" footer="0.31496062992125984"/>
  <pageSetup scale="26" fitToHeight="3" orientation="landscape"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11C26-3688-48A1-9C73-B14ECD4A818E}">
  <sheetPr codeName="Hoja23">
    <pageSetUpPr fitToPage="1"/>
  </sheetPr>
  <dimension ref="A1:O34"/>
  <sheetViews>
    <sheetView showGridLines="0" zoomScale="53" zoomScaleNormal="53" zoomScaleSheetLayoutView="100" zoomScalePageLayoutView="98" workbookViewId="0">
      <selection activeCell="J32" sqref="J32:K32"/>
    </sheetView>
  </sheetViews>
  <sheetFormatPr baseColWidth="10" defaultColWidth="11.42578125" defaultRowHeight="12.75" x14ac:dyDescent="0.2"/>
  <cols>
    <col min="1" max="1" width="52" style="18" customWidth="1"/>
    <col min="2" max="2" width="28.28515625" style="18" customWidth="1"/>
    <col min="3" max="3" width="59" style="18" customWidth="1"/>
    <col min="4" max="4" width="26.140625" style="18" customWidth="1"/>
    <col min="5" max="5" width="28.85546875" style="18" customWidth="1"/>
    <col min="6" max="6" width="34.7109375" style="18" customWidth="1"/>
    <col min="7" max="7" width="29.42578125" style="18" customWidth="1"/>
    <col min="8" max="8" width="13.85546875" style="18" customWidth="1"/>
    <col min="9" max="9" width="15.42578125" style="18" customWidth="1"/>
    <col min="10" max="10" width="15" style="356" customWidth="1"/>
    <col min="11" max="11" width="13.7109375" style="18" customWidth="1"/>
    <col min="12" max="12" width="25.7109375" style="18" customWidth="1"/>
    <col min="13" max="13" width="17" style="18" customWidth="1"/>
    <col min="14" max="14" width="25.42578125" style="18" customWidth="1"/>
    <col min="15" max="15" width="27.42578125"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356"/>
      <c r="B4" s="356"/>
      <c r="C4" s="356"/>
      <c r="D4" s="356"/>
      <c r="E4" s="356"/>
      <c r="F4" s="356"/>
      <c r="G4" s="356"/>
      <c r="H4" s="356"/>
      <c r="I4" s="356"/>
      <c r="K4" s="356"/>
      <c r="L4" s="356"/>
      <c r="M4" s="356"/>
      <c r="N4" s="356"/>
      <c r="O4" s="356"/>
    </row>
    <row r="5" spans="1:15" x14ac:dyDescent="0.2">
      <c r="A5" s="356"/>
      <c r="B5" s="356"/>
      <c r="C5" s="356"/>
      <c r="D5" s="356"/>
      <c r="E5" s="356"/>
      <c r="F5" s="356"/>
      <c r="G5" s="356"/>
      <c r="H5" s="356"/>
      <c r="I5" s="356"/>
      <c r="K5" s="356"/>
      <c r="L5" s="356"/>
      <c r="M5" s="356"/>
      <c r="N5" s="356"/>
      <c r="O5" s="356"/>
    </row>
    <row r="6" spans="1:15" x14ac:dyDescent="0.2">
      <c r="A6" s="356"/>
      <c r="B6" s="356"/>
      <c r="C6" s="356"/>
      <c r="D6" s="356"/>
      <c r="E6" s="356"/>
      <c r="F6" s="356"/>
      <c r="G6" s="356"/>
      <c r="H6" s="356"/>
      <c r="I6" s="356"/>
      <c r="K6" s="356"/>
      <c r="L6" s="356"/>
      <c r="M6" s="356"/>
      <c r="N6" s="356"/>
      <c r="O6" s="356"/>
    </row>
    <row r="7" spans="1:15" x14ac:dyDescent="0.2">
      <c r="A7" s="356"/>
      <c r="B7" s="356"/>
      <c r="C7" s="356"/>
      <c r="D7" s="356"/>
      <c r="E7" s="356"/>
      <c r="F7" s="356"/>
      <c r="G7" s="356"/>
      <c r="H7" s="356"/>
      <c r="I7" s="356"/>
      <c r="K7" s="356"/>
      <c r="L7" s="356"/>
      <c r="M7" s="356"/>
      <c r="N7" s="356"/>
      <c r="O7" s="356"/>
    </row>
    <row r="8" spans="1:15" x14ac:dyDescent="0.2">
      <c r="A8" s="356"/>
      <c r="B8" s="356"/>
      <c r="C8" s="356"/>
      <c r="D8" s="356"/>
      <c r="E8" s="356"/>
      <c r="F8" s="356"/>
      <c r="G8" s="356"/>
      <c r="H8" s="356"/>
      <c r="I8" s="356"/>
      <c r="K8" s="356"/>
      <c r="L8" s="356"/>
      <c r="M8" s="356"/>
      <c r="N8" s="356"/>
      <c r="O8" s="356"/>
    </row>
    <row r="9" spans="1:15" x14ac:dyDescent="0.2">
      <c r="A9" s="356"/>
      <c r="B9" s="356"/>
      <c r="C9" s="356"/>
      <c r="D9" s="356"/>
      <c r="E9" s="356"/>
      <c r="F9" s="356"/>
      <c r="G9" s="356"/>
      <c r="H9" s="356"/>
      <c r="I9" s="356"/>
      <c r="K9" s="356"/>
      <c r="L9" s="356"/>
      <c r="M9" s="356"/>
      <c r="N9" s="356"/>
      <c r="O9" s="356"/>
    </row>
    <row r="10" spans="1:15" x14ac:dyDescent="0.2">
      <c r="A10" s="356"/>
      <c r="B10" s="356"/>
      <c r="C10" s="356"/>
      <c r="D10" s="356"/>
      <c r="E10" s="356"/>
      <c r="F10" s="356"/>
      <c r="G10" s="356"/>
      <c r="H10" s="356"/>
      <c r="I10" s="356"/>
      <c r="K10" s="356"/>
      <c r="L10" s="356"/>
      <c r="M10" s="356"/>
      <c r="N10" s="356"/>
      <c r="O10" s="356"/>
    </row>
    <row r="11" spans="1:15" ht="27" customHeight="1" x14ac:dyDescent="0.25">
      <c r="A11" s="540" t="s">
        <v>2325</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2326</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357" t="s">
        <v>16</v>
      </c>
      <c r="I15" s="357" t="s">
        <v>17</v>
      </c>
      <c r="J15" s="497"/>
      <c r="K15" s="497"/>
      <c r="L15" s="500"/>
      <c r="M15" s="535"/>
      <c r="N15" s="536"/>
      <c r="O15" s="537"/>
    </row>
    <row r="16" spans="1:15" ht="198" customHeight="1" x14ac:dyDescent="0.2">
      <c r="A16" s="71" t="s">
        <v>2327</v>
      </c>
      <c r="B16" s="71" t="s">
        <v>2328</v>
      </c>
      <c r="C16" s="355" t="s">
        <v>2329</v>
      </c>
      <c r="D16" s="31" t="s">
        <v>2330</v>
      </c>
      <c r="E16" s="355" t="s">
        <v>2331</v>
      </c>
      <c r="F16" s="358" t="s">
        <v>2332</v>
      </c>
      <c r="G16" s="355" t="s">
        <v>2333</v>
      </c>
      <c r="H16" s="24">
        <v>44563</v>
      </c>
      <c r="I16" s="25">
        <v>44926</v>
      </c>
      <c r="J16" s="25">
        <v>44651</v>
      </c>
      <c r="K16" s="56">
        <v>0.5</v>
      </c>
      <c r="L16" s="358"/>
      <c r="M16" s="34">
        <v>0.5</v>
      </c>
      <c r="N16" s="534" t="s">
        <v>2334</v>
      </c>
      <c r="O16" s="534"/>
    </row>
    <row r="17" spans="1:15" s="30" customFormat="1" ht="210" customHeight="1" x14ac:dyDescent="0.2">
      <c r="A17" s="71" t="s">
        <v>1108</v>
      </c>
      <c r="B17" s="71" t="s">
        <v>2335</v>
      </c>
      <c r="C17" s="355" t="s">
        <v>2336</v>
      </c>
      <c r="D17" s="31" t="s">
        <v>2330</v>
      </c>
      <c r="E17" s="355" t="s">
        <v>2337</v>
      </c>
      <c r="F17" s="358" t="s">
        <v>2338</v>
      </c>
      <c r="G17" s="355" t="s">
        <v>2339</v>
      </c>
      <c r="H17" s="61">
        <v>44563</v>
      </c>
      <c r="I17" s="61">
        <v>44926</v>
      </c>
      <c r="J17" s="25">
        <v>44651</v>
      </c>
      <c r="K17" s="56">
        <v>0.5</v>
      </c>
      <c r="L17" s="358"/>
      <c r="M17" s="34">
        <v>0.5</v>
      </c>
      <c r="N17" s="534" t="s">
        <v>2340</v>
      </c>
      <c r="O17" s="534"/>
    </row>
    <row r="18" spans="1:15" s="30" customFormat="1" ht="103.5" customHeight="1" x14ac:dyDescent="0.2">
      <c r="A18" s="71" t="s">
        <v>2341</v>
      </c>
      <c r="B18" s="360" t="s">
        <v>2342</v>
      </c>
      <c r="C18" s="355" t="s">
        <v>2343</v>
      </c>
      <c r="D18" s="31" t="s">
        <v>2344</v>
      </c>
      <c r="E18" s="355" t="s">
        <v>2345</v>
      </c>
      <c r="F18" s="358" t="s">
        <v>2346</v>
      </c>
      <c r="G18" s="355" t="s">
        <v>2347</v>
      </c>
      <c r="H18" s="61">
        <v>44563</v>
      </c>
      <c r="I18" s="61">
        <v>44926</v>
      </c>
      <c r="J18" s="25">
        <v>44651</v>
      </c>
      <c r="K18" s="56">
        <v>0.5</v>
      </c>
      <c r="L18" s="358"/>
      <c r="M18" s="34">
        <v>0.5</v>
      </c>
      <c r="N18" s="534" t="s">
        <v>2348</v>
      </c>
      <c r="O18" s="534"/>
    </row>
    <row r="19" spans="1:15" s="30" customFormat="1" ht="98.25" customHeight="1" x14ac:dyDescent="0.2">
      <c r="A19" s="71" t="s">
        <v>133</v>
      </c>
      <c r="B19" s="71" t="s">
        <v>2349</v>
      </c>
      <c r="C19" s="355" t="s">
        <v>2343</v>
      </c>
      <c r="D19" s="31" t="s">
        <v>2344</v>
      </c>
      <c r="E19" s="355" t="s">
        <v>2345</v>
      </c>
      <c r="F19" s="358" t="s">
        <v>2346</v>
      </c>
      <c r="G19" s="355" t="s">
        <v>2347</v>
      </c>
      <c r="H19" s="61">
        <v>44563</v>
      </c>
      <c r="I19" s="61">
        <v>44926</v>
      </c>
      <c r="J19" s="25">
        <v>44651</v>
      </c>
      <c r="K19" s="56">
        <v>0.5</v>
      </c>
      <c r="L19" s="358"/>
      <c r="M19" s="34">
        <v>0.5</v>
      </c>
      <c r="N19" s="534" t="s">
        <v>2350</v>
      </c>
      <c r="O19" s="534"/>
    </row>
    <row r="20" spans="1:15" s="30" customFormat="1" ht="110.25" customHeight="1" x14ac:dyDescent="0.2">
      <c r="A20" s="71" t="s">
        <v>2351</v>
      </c>
      <c r="B20" s="84" t="s">
        <v>2352</v>
      </c>
      <c r="C20" s="355" t="s">
        <v>2353</v>
      </c>
      <c r="D20" s="31" t="s">
        <v>2354</v>
      </c>
      <c r="E20" s="355" t="s">
        <v>2355</v>
      </c>
      <c r="F20" s="358" t="s">
        <v>2356</v>
      </c>
      <c r="G20" s="355" t="s">
        <v>2357</v>
      </c>
      <c r="H20" s="61">
        <v>44563</v>
      </c>
      <c r="I20" s="61">
        <v>44926</v>
      </c>
      <c r="J20" s="25">
        <v>44651</v>
      </c>
      <c r="K20" s="56">
        <v>0.5</v>
      </c>
      <c r="L20" s="358"/>
      <c r="M20" s="34">
        <v>0.5</v>
      </c>
      <c r="N20" s="534" t="s">
        <v>2358</v>
      </c>
      <c r="O20" s="534"/>
    </row>
    <row r="21" spans="1:15" s="30" customFormat="1" ht="126.75" customHeight="1" x14ac:dyDescent="0.2">
      <c r="A21" s="71" t="s">
        <v>184</v>
      </c>
      <c r="B21" s="71" t="s">
        <v>2359</v>
      </c>
      <c r="C21" s="355" t="s">
        <v>2360</v>
      </c>
      <c r="D21" s="31" t="s">
        <v>2330</v>
      </c>
      <c r="E21" s="36" t="s">
        <v>2361</v>
      </c>
      <c r="F21" s="358" t="s">
        <v>2362</v>
      </c>
      <c r="G21" s="36" t="s">
        <v>2363</v>
      </c>
      <c r="H21" s="61">
        <v>44563</v>
      </c>
      <c r="I21" s="61">
        <v>44926</v>
      </c>
      <c r="J21" s="25">
        <v>44651</v>
      </c>
      <c r="K21" s="56">
        <v>0.5</v>
      </c>
      <c r="L21" s="358"/>
      <c r="M21" s="34">
        <v>0.5</v>
      </c>
      <c r="N21" s="534" t="s">
        <v>2364</v>
      </c>
      <c r="O21" s="534"/>
    </row>
    <row r="22" spans="1:15" s="30" customFormat="1" ht="126.75" customHeight="1" x14ac:dyDescent="0.2">
      <c r="A22" s="71" t="s">
        <v>210</v>
      </c>
      <c r="B22" s="71" t="s">
        <v>2365</v>
      </c>
      <c r="C22" s="355" t="s">
        <v>2366</v>
      </c>
      <c r="D22" s="31" t="s">
        <v>2367</v>
      </c>
      <c r="E22" s="36" t="s">
        <v>2368</v>
      </c>
      <c r="F22" s="358" t="s">
        <v>2369</v>
      </c>
      <c r="G22" s="36" t="s">
        <v>2370</v>
      </c>
      <c r="H22" s="61">
        <v>44563</v>
      </c>
      <c r="I22" s="61">
        <v>44926</v>
      </c>
      <c r="J22" s="25">
        <v>44651</v>
      </c>
      <c r="K22" s="56">
        <v>0.5</v>
      </c>
      <c r="L22" s="358"/>
      <c r="M22" s="34">
        <v>0.5</v>
      </c>
      <c r="N22" s="532" t="s">
        <v>2371</v>
      </c>
      <c r="O22" s="533"/>
    </row>
    <row r="23" spans="1:15" s="30" customFormat="1" ht="126.75" customHeight="1" x14ac:dyDescent="0.2">
      <c r="A23" s="71" t="s">
        <v>892</v>
      </c>
      <c r="B23" s="84" t="s">
        <v>2372</v>
      </c>
      <c r="C23" s="355" t="s">
        <v>2373</v>
      </c>
      <c r="D23" s="31" t="s">
        <v>2330</v>
      </c>
      <c r="E23" s="36" t="s">
        <v>2374</v>
      </c>
      <c r="F23" s="358" t="s">
        <v>2375</v>
      </c>
      <c r="G23" s="36" t="s">
        <v>2376</v>
      </c>
      <c r="H23" s="61">
        <v>44563</v>
      </c>
      <c r="I23" s="61">
        <v>44926</v>
      </c>
      <c r="J23" s="25">
        <v>44651</v>
      </c>
      <c r="K23" s="56">
        <v>0.5</v>
      </c>
      <c r="L23" s="358"/>
      <c r="M23" s="34">
        <v>0.5</v>
      </c>
      <c r="N23" s="532" t="s">
        <v>2377</v>
      </c>
      <c r="O23" s="533"/>
    </row>
    <row r="24" spans="1:15" s="30" customFormat="1" ht="126.75" customHeight="1" x14ac:dyDescent="0.2">
      <c r="A24" s="71" t="s">
        <v>529</v>
      </c>
      <c r="B24" s="71" t="s">
        <v>2378</v>
      </c>
      <c r="C24" s="355" t="s">
        <v>2379</v>
      </c>
      <c r="D24" s="31" t="s">
        <v>2330</v>
      </c>
      <c r="E24" s="36" t="s">
        <v>2380</v>
      </c>
      <c r="F24" s="358" t="s">
        <v>2381</v>
      </c>
      <c r="G24" s="36" t="s">
        <v>2382</v>
      </c>
      <c r="H24" s="61">
        <v>44563</v>
      </c>
      <c r="I24" s="61">
        <v>44926</v>
      </c>
      <c r="J24" s="25">
        <v>44651</v>
      </c>
      <c r="K24" s="56">
        <v>0.5</v>
      </c>
      <c r="L24" s="358"/>
      <c r="M24" s="34">
        <v>0.5</v>
      </c>
      <c r="N24" s="532" t="s">
        <v>2383</v>
      </c>
      <c r="O24" s="533"/>
    </row>
    <row r="25" spans="1:15" s="30" customFormat="1" ht="126.75" customHeight="1" x14ac:dyDescent="0.2">
      <c r="A25" s="71" t="s">
        <v>894</v>
      </c>
      <c r="B25" s="71" t="s">
        <v>2384</v>
      </c>
      <c r="C25" s="355" t="s">
        <v>2385</v>
      </c>
      <c r="D25" s="31" t="s">
        <v>2330</v>
      </c>
      <c r="E25" s="36" t="s">
        <v>2386</v>
      </c>
      <c r="F25" s="358" t="s">
        <v>2387</v>
      </c>
      <c r="G25" s="36" t="s">
        <v>2388</v>
      </c>
      <c r="H25" s="61">
        <v>44563</v>
      </c>
      <c r="I25" s="61">
        <v>44926</v>
      </c>
      <c r="J25" s="25">
        <v>44651</v>
      </c>
      <c r="K25" s="56">
        <v>0.5</v>
      </c>
      <c r="L25" s="358"/>
      <c r="M25" s="34">
        <v>0.5</v>
      </c>
      <c r="N25" s="532" t="s">
        <v>2389</v>
      </c>
      <c r="O25" s="533"/>
    </row>
    <row r="26" spans="1:15" s="30" customFormat="1" ht="126.75" customHeight="1" x14ac:dyDescent="0.2">
      <c r="A26" s="71" t="s">
        <v>2390</v>
      </c>
      <c r="B26" s="71" t="s">
        <v>2391</v>
      </c>
      <c r="C26" s="355" t="s">
        <v>2392</v>
      </c>
      <c r="D26" s="31" t="s">
        <v>2330</v>
      </c>
      <c r="E26" s="36" t="s">
        <v>2393</v>
      </c>
      <c r="F26" s="358" t="s">
        <v>2394</v>
      </c>
      <c r="G26" s="36" t="s">
        <v>2395</v>
      </c>
      <c r="H26" s="61">
        <v>44563</v>
      </c>
      <c r="I26" s="61">
        <v>44926</v>
      </c>
      <c r="J26" s="25">
        <v>44651</v>
      </c>
      <c r="K26" s="56">
        <v>0.5</v>
      </c>
      <c r="L26" s="358"/>
      <c r="M26" s="34">
        <v>0.5</v>
      </c>
      <c r="N26" s="532" t="s">
        <v>2396</v>
      </c>
      <c r="O26" s="533"/>
    </row>
    <row r="27" spans="1:15" s="30" customFormat="1" ht="103.5" customHeight="1" x14ac:dyDescent="0.2">
      <c r="A27" s="71" t="s">
        <v>2397</v>
      </c>
      <c r="B27" s="71" t="s">
        <v>2398</v>
      </c>
      <c r="C27" s="355" t="s">
        <v>2399</v>
      </c>
      <c r="D27" s="31" t="s">
        <v>2400</v>
      </c>
      <c r="E27" s="355" t="s">
        <v>2401</v>
      </c>
      <c r="F27" s="358" t="s">
        <v>2402</v>
      </c>
      <c r="G27" s="355" t="s">
        <v>2403</v>
      </c>
      <c r="H27" s="61">
        <v>44563</v>
      </c>
      <c r="I27" s="61">
        <v>44926</v>
      </c>
      <c r="J27" s="25">
        <v>44651</v>
      </c>
      <c r="K27" s="56">
        <v>0.5</v>
      </c>
      <c r="L27" s="358"/>
      <c r="M27" s="34">
        <v>0.5</v>
      </c>
      <c r="N27" s="534" t="s">
        <v>2404</v>
      </c>
      <c r="O27" s="534"/>
    </row>
    <row r="29" spans="1:15" s="21" customFormat="1" ht="29.25" customHeight="1" thickBot="1" x14ac:dyDescent="0.3">
      <c r="A29" s="45" t="s">
        <v>155</v>
      </c>
      <c r="B29" s="728" t="s">
        <v>2405</v>
      </c>
      <c r="C29" s="728"/>
      <c r="D29" s="728"/>
      <c r="G29" s="45"/>
      <c r="H29" s="45"/>
      <c r="I29" s="46"/>
      <c r="J29" s="45"/>
      <c r="K29" s="45"/>
    </row>
    <row r="30" spans="1:15" s="21" customFormat="1" ht="18.75" customHeight="1" x14ac:dyDescent="0.2">
      <c r="I30" s="354"/>
    </row>
    <row r="31" spans="1:15" s="21" customFormat="1" ht="32.25" customHeight="1" thickBot="1" x14ac:dyDescent="0.3">
      <c r="A31" s="45" t="s">
        <v>157</v>
      </c>
      <c r="B31" s="547" t="s">
        <v>3109</v>
      </c>
      <c r="C31" s="547"/>
      <c r="D31" s="547"/>
      <c r="G31" s="45" t="s">
        <v>159</v>
      </c>
      <c r="I31" s="354"/>
      <c r="J31" s="49"/>
      <c r="K31" s="49" t="s">
        <v>3100</v>
      </c>
      <c r="L31" s="49"/>
    </row>
    <row r="32" spans="1:15" s="21" customFormat="1" ht="27" customHeight="1" x14ac:dyDescent="0.2">
      <c r="I32" s="51"/>
      <c r="J32" s="513"/>
      <c r="K32" s="513"/>
      <c r="L32" s="52"/>
    </row>
    <row r="33" spans="15:15" x14ac:dyDescent="0.2">
      <c r="O33" s="54" t="s">
        <v>161</v>
      </c>
    </row>
    <row r="34" spans="15:15" x14ac:dyDescent="0.2">
      <c r="O34" s="54" t="s">
        <v>162</v>
      </c>
    </row>
  </sheetData>
  <mergeCells count="33">
    <mergeCell ref="L14:L15"/>
    <mergeCell ref="A1:O3"/>
    <mergeCell ref="A11:O11"/>
    <mergeCell ref="A12:L12"/>
    <mergeCell ref="M12:O13"/>
    <mergeCell ref="A13:L13"/>
    <mergeCell ref="A14:A15"/>
    <mergeCell ref="B14:B15"/>
    <mergeCell ref="C14:C15"/>
    <mergeCell ref="D14:D15"/>
    <mergeCell ref="E14:E15"/>
    <mergeCell ref="F14:F15"/>
    <mergeCell ref="G14:G15"/>
    <mergeCell ref="H14:I14"/>
    <mergeCell ref="J14:J15"/>
    <mergeCell ref="K14:K15"/>
    <mergeCell ref="N25:O25"/>
    <mergeCell ref="M14:M15"/>
    <mergeCell ref="N14:O15"/>
    <mergeCell ref="N16:O16"/>
    <mergeCell ref="N17:O17"/>
    <mergeCell ref="N18:O18"/>
    <mergeCell ref="N19:O19"/>
    <mergeCell ref="N20:O20"/>
    <mergeCell ref="N21:O21"/>
    <mergeCell ref="N22:O22"/>
    <mergeCell ref="N23:O23"/>
    <mergeCell ref="N24:O24"/>
    <mergeCell ref="N26:O26"/>
    <mergeCell ref="N27:O27"/>
    <mergeCell ref="B29:D29"/>
    <mergeCell ref="B31:D31"/>
    <mergeCell ref="J32:K32"/>
  </mergeCells>
  <dataValidations count="13">
    <dataValidation allowBlank="1" showInputMessage="1" showErrorMessage="1" promptTitle="GUIA:" prompt="Redactar las recomendaciones de mejoramiento a la gestión, identificadas en la dependencia para la vigencia actual." sqref="A16" xr:uid="{0519B853-1F7D-4358-AAD0-9F0EAFEAB4DE}"/>
    <dataValidation allowBlank="1" showInputMessage="1" showErrorMessage="1" promptTitle="GUÍA:" prompt="Se deben describir las causas, previamente identificadas por medio de las metodologías existentes, el número de causas varias de acuerdo a la recomendación y su complejidad." sqref="B16:B27" xr:uid="{0277F997-9017-4371-8205-8CF9DC76BD58}"/>
    <dataValidation allowBlank="1" showInputMessage="1" showErrorMessage="1" promptTitle="GUÍA:" prompt="Para cada una de las causas identificadas se deben definir las acciones de mejoramiento necesarias." sqref="C16:C27" xr:uid="{78F031F6-397C-489B-8FCF-F9227C03D560}"/>
    <dataValidation allowBlank="1" showInputMessage="1" showErrorMessage="1" promptTitle="GUÍA:" prompt="Identificar la persona/cargo responsable por la ejecución de las acciones de mejoramiento." sqref="D16:D27" xr:uid="{F66DFD83-96D9-4839-B361-A52C4694541B}"/>
    <dataValidation allowBlank="1" showInputMessage="1" showErrorMessage="1" promptTitle="GUÍA:" prompt="Describir la meta a ser alcanzada con la acción de mejoramiento planteada." sqref="E16:E27" xr:uid="{D5B6A267-E31B-4C56-9207-4344DAD0BF57}"/>
    <dataValidation allowBlank="1" showInputMessage="1" showErrorMessage="1" promptTitle="INSERTAR NUEVA COLUMNA:" prompt="Definir el entregable que soporta el cumplimiento como evidencia (actas, contratos, lista de asistencia, procedimientos, fotografía, videos, encuestas, etc.)" sqref="F16:F27" xr:uid="{D78AB19A-C9B8-4A95-9A04-025B89904C48}"/>
    <dataValidation allowBlank="1" showInputMessage="1" showErrorMessage="1" promptTitle="GUÍA:" prompt="Establecer la formula matemática para medir el cumplimiento de la meta establecida a cada una de las acciones de mejoramiento definidas." sqref="G16:G27" xr:uid="{D137AEC7-2E0A-4ED6-B66E-281839FC01E2}"/>
    <dataValidation allowBlank="1" showInputMessage="1" showErrorMessage="1" promptTitle="GUÍA:" prompt="Establecer las fechas de inicio y terminación de cada una de las actividades, según los recursos y disponibilidad de la dependencia dentro de la vigencia actual." sqref="H16:I27" xr:uid="{DC2B0B89-FB50-47BB-9CF4-5602D9FE7B83}"/>
    <dataValidation allowBlank="1" showInputMessage="1" showErrorMessage="1" promptTitle="GUÍA: " prompt="Colocar la fecha en que se realiza el seguimiento por parte de la dependencia (i, ii, ii o iv seguimiento)_x000a_" sqref="J16:J27" xr:uid="{4B4F6BFE-39E1-4839-A1F1-1952A5C8AA8E}"/>
    <dataValidation allowBlank="1" showInputMessage="1" showErrorMessage="1" promptTitle="GUÍA:" prompt="Asignar el porcentaje de avance de la meta establecida de acuerdo con la formula del indicador con corte a la fecha del seguimiento." sqref="K16:K27" xr:uid="{9D649B13-7FAD-45C6-AE14-A15BE9B88089}"/>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7" xr:uid="{69128560-7D72-4C18-999F-DCDB786EBE15}"/>
    <dataValidation allowBlank="1" showInputMessage="1" showErrorMessage="1" promptTitle="CONTROL INTERNO:" prompt="Incluir esta columna para medir el avance de las acciones por parte del auditor de acuerdo con las evidencias presentadas por la dependencia." sqref="M16:M27" xr:uid="{1689141B-3C6B-4B26-82F3-143E16C4B8B4}"/>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7 O16:O21 O27" xr:uid="{845063B0-A756-4CC7-B8F9-0201D63766D5}"/>
  </dataValidations>
  <printOptions horizontalCentered="1" verticalCentered="1"/>
  <pageMargins left="0.25" right="0.25" top="0.75" bottom="0.75" header="0.3" footer="0.3"/>
  <pageSetup paperSize="281" scale="24" orientation="landscape"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E0CFC-1D6D-46CE-826A-703549F7BC7B}">
  <dimension ref="A1:O34"/>
  <sheetViews>
    <sheetView showGridLines="0" zoomScale="48" zoomScaleNormal="48" zoomScaleSheetLayoutView="100" zoomScalePageLayoutView="98" workbookViewId="0">
      <selection activeCell="K31" sqref="K31"/>
    </sheetView>
  </sheetViews>
  <sheetFormatPr baseColWidth="10" defaultColWidth="11.42578125" defaultRowHeight="12.75" x14ac:dyDescent="0.2"/>
  <cols>
    <col min="1" max="1" width="57.7109375" style="18" customWidth="1"/>
    <col min="2" max="2" width="43" style="18" customWidth="1"/>
    <col min="3" max="3" width="50.28515625" style="18" customWidth="1"/>
    <col min="4" max="4" width="26.7109375" style="18" customWidth="1"/>
    <col min="5" max="5" width="57.140625" style="18" customWidth="1"/>
    <col min="6" max="6" width="40.7109375" style="18" customWidth="1"/>
    <col min="7" max="7" width="32.7109375" style="18" customWidth="1"/>
    <col min="8" max="8" width="13.85546875" style="18" customWidth="1"/>
    <col min="9" max="9" width="15.42578125" style="18" customWidth="1"/>
    <col min="10" max="10" width="18" style="356" customWidth="1"/>
    <col min="11" max="11" width="13.7109375" style="18" customWidth="1"/>
    <col min="12" max="12" width="62"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356"/>
      <c r="B4" s="356"/>
      <c r="C4" s="356"/>
      <c r="D4" s="356"/>
      <c r="E4" s="356"/>
      <c r="F4" s="356"/>
      <c r="G4" s="356"/>
      <c r="H4" s="356"/>
      <c r="I4" s="356"/>
      <c r="K4" s="356"/>
      <c r="L4" s="356"/>
      <c r="M4" s="356"/>
      <c r="N4" s="356"/>
      <c r="O4" s="356"/>
    </row>
    <row r="5" spans="1:15" x14ac:dyDescent="0.2">
      <c r="A5" s="356"/>
      <c r="B5" s="356"/>
      <c r="C5" s="356"/>
      <c r="D5" s="356"/>
      <c r="E5" s="356"/>
      <c r="F5" s="356"/>
      <c r="G5" s="356"/>
      <c r="H5" s="356"/>
      <c r="I5" s="356"/>
      <c r="K5" s="356"/>
      <c r="L5" s="356"/>
      <c r="M5" s="356"/>
      <c r="N5" s="356"/>
      <c r="O5" s="356"/>
    </row>
    <row r="6" spans="1:15" x14ac:dyDescent="0.2">
      <c r="A6" s="356"/>
      <c r="B6" s="356"/>
      <c r="C6" s="356"/>
      <c r="D6" s="356"/>
      <c r="E6" s="356"/>
      <c r="F6" s="356"/>
      <c r="G6" s="356"/>
      <c r="H6" s="356"/>
      <c r="I6" s="356"/>
      <c r="K6" s="356"/>
      <c r="L6" s="356"/>
      <c r="M6" s="356"/>
      <c r="N6" s="356"/>
      <c r="O6" s="356"/>
    </row>
    <row r="7" spans="1:15" x14ac:dyDescent="0.2">
      <c r="A7" s="356"/>
      <c r="B7" s="356"/>
      <c r="C7" s="356"/>
      <c r="D7" s="356"/>
      <c r="E7" s="356"/>
      <c r="F7" s="356"/>
      <c r="G7" s="356"/>
      <c r="H7" s="356"/>
      <c r="I7" s="356"/>
      <c r="K7" s="356"/>
      <c r="L7" s="356"/>
      <c r="M7" s="356"/>
      <c r="N7" s="356"/>
      <c r="O7" s="356"/>
    </row>
    <row r="8" spans="1:15" x14ac:dyDescent="0.2">
      <c r="A8" s="356"/>
      <c r="B8" s="356"/>
      <c r="C8" s="356"/>
      <c r="D8" s="356"/>
      <c r="E8" s="356"/>
      <c r="F8" s="356"/>
      <c r="G8" s="356"/>
      <c r="H8" s="356"/>
      <c r="I8" s="356"/>
      <c r="K8" s="356"/>
      <c r="L8" s="356"/>
      <c r="M8" s="356"/>
      <c r="N8" s="356"/>
      <c r="O8" s="356"/>
    </row>
    <row r="9" spans="1:15" x14ac:dyDescent="0.2">
      <c r="A9" s="356"/>
      <c r="B9" s="356"/>
      <c r="C9" s="356"/>
      <c r="D9" s="356"/>
      <c r="E9" s="356"/>
      <c r="F9" s="356"/>
      <c r="G9" s="356"/>
      <c r="H9" s="356"/>
      <c r="I9" s="356"/>
      <c r="K9" s="356"/>
      <c r="L9" s="356"/>
      <c r="M9" s="356"/>
      <c r="N9" s="356"/>
      <c r="O9" s="356"/>
    </row>
    <row r="10" spans="1:15" x14ac:dyDescent="0.2">
      <c r="A10" s="356"/>
      <c r="B10" s="356"/>
      <c r="C10" s="356"/>
      <c r="D10" s="356"/>
      <c r="E10" s="356"/>
      <c r="F10" s="356"/>
      <c r="G10" s="356"/>
      <c r="H10" s="356"/>
      <c r="I10" s="356"/>
      <c r="K10" s="356"/>
      <c r="L10" s="356"/>
      <c r="M10" s="356"/>
      <c r="N10" s="356"/>
      <c r="O10" s="356"/>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2484</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357" t="s">
        <v>16</v>
      </c>
      <c r="I15" s="357" t="s">
        <v>17</v>
      </c>
      <c r="J15" s="497"/>
      <c r="K15" s="497"/>
      <c r="L15" s="500"/>
      <c r="M15" s="535"/>
      <c r="N15" s="536"/>
      <c r="O15" s="537"/>
    </row>
    <row r="16" spans="1:15" ht="270.75" customHeight="1" x14ac:dyDescent="0.2">
      <c r="A16" s="355" t="s">
        <v>2485</v>
      </c>
      <c r="B16" s="359" t="s">
        <v>2486</v>
      </c>
      <c r="C16" s="355" t="s">
        <v>2487</v>
      </c>
      <c r="D16" s="355" t="s">
        <v>2488</v>
      </c>
      <c r="E16" s="359" t="s">
        <v>2489</v>
      </c>
      <c r="F16" s="355" t="s">
        <v>2490</v>
      </c>
      <c r="G16" s="359" t="s">
        <v>2491</v>
      </c>
      <c r="H16" s="24">
        <v>44562</v>
      </c>
      <c r="I16" s="25">
        <v>44926</v>
      </c>
      <c r="J16" s="25">
        <v>44742</v>
      </c>
      <c r="K16" s="56">
        <v>0.5</v>
      </c>
      <c r="L16" s="358" t="s">
        <v>2492</v>
      </c>
      <c r="M16" s="34">
        <v>0.5</v>
      </c>
      <c r="N16" s="534" t="s">
        <v>2493</v>
      </c>
      <c r="O16" s="534"/>
    </row>
    <row r="17" spans="1:15" s="30" customFormat="1" ht="103.5" customHeight="1" x14ac:dyDescent="0.2">
      <c r="A17" s="359" t="s">
        <v>2494</v>
      </c>
      <c r="B17" s="355" t="s">
        <v>2495</v>
      </c>
      <c r="C17" s="355" t="s">
        <v>2496</v>
      </c>
      <c r="D17" s="355" t="s">
        <v>2488</v>
      </c>
      <c r="E17" s="359" t="s">
        <v>2497</v>
      </c>
      <c r="F17" s="358" t="s">
        <v>2498</v>
      </c>
      <c r="G17" s="82" t="s">
        <v>2499</v>
      </c>
      <c r="H17" s="61">
        <v>44562</v>
      </c>
      <c r="I17" s="61">
        <v>44926</v>
      </c>
      <c r="J17" s="25">
        <v>44742</v>
      </c>
      <c r="K17" s="56">
        <v>0.5</v>
      </c>
      <c r="L17" s="358" t="s">
        <v>2500</v>
      </c>
      <c r="M17" s="34">
        <v>0.5</v>
      </c>
      <c r="N17" s="534" t="s">
        <v>2501</v>
      </c>
      <c r="O17" s="534"/>
    </row>
    <row r="18" spans="1:15" s="30" customFormat="1" ht="150.75" customHeight="1" x14ac:dyDescent="0.2">
      <c r="A18" s="355" t="s">
        <v>2502</v>
      </c>
      <c r="B18" s="360" t="s">
        <v>2503</v>
      </c>
      <c r="C18" s="355" t="s">
        <v>2504</v>
      </c>
      <c r="D18" s="355" t="s">
        <v>2488</v>
      </c>
      <c r="E18" s="355" t="s">
        <v>2505</v>
      </c>
      <c r="F18" s="358" t="s">
        <v>2506</v>
      </c>
      <c r="G18" s="355" t="s">
        <v>2507</v>
      </c>
      <c r="H18" s="61">
        <v>44562</v>
      </c>
      <c r="I18" s="61">
        <v>44926</v>
      </c>
      <c r="J18" s="25">
        <v>44742</v>
      </c>
      <c r="K18" s="56">
        <v>0.5</v>
      </c>
      <c r="L18" s="358" t="s">
        <v>2508</v>
      </c>
      <c r="M18" s="34">
        <v>0.5</v>
      </c>
      <c r="N18" s="534" t="s">
        <v>2501</v>
      </c>
      <c r="O18" s="534"/>
    </row>
    <row r="19" spans="1:15" s="30" customFormat="1" ht="98.25" customHeight="1" x14ac:dyDescent="0.2">
      <c r="A19" s="355" t="s">
        <v>892</v>
      </c>
      <c r="B19" s="355" t="s">
        <v>2509</v>
      </c>
      <c r="C19" s="355" t="s">
        <v>2510</v>
      </c>
      <c r="D19" s="31" t="s">
        <v>2511</v>
      </c>
      <c r="E19" s="355" t="s">
        <v>2512</v>
      </c>
      <c r="F19" s="358" t="s">
        <v>2513</v>
      </c>
      <c r="G19" s="355" t="s">
        <v>2514</v>
      </c>
      <c r="H19" s="61">
        <v>44562</v>
      </c>
      <c r="I19" s="61">
        <v>44926</v>
      </c>
      <c r="J19" s="25">
        <v>44742</v>
      </c>
      <c r="K19" s="56">
        <v>0.5</v>
      </c>
      <c r="L19" s="358" t="s">
        <v>2515</v>
      </c>
      <c r="M19" s="34">
        <v>0.5</v>
      </c>
      <c r="N19" s="534" t="s">
        <v>2501</v>
      </c>
      <c r="O19" s="534"/>
    </row>
    <row r="20" spans="1:15" s="30" customFormat="1" ht="172.5" customHeight="1" x14ac:dyDescent="0.2">
      <c r="A20" s="355" t="s">
        <v>2516</v>
      </c>
      <c r="B20" s="359" t="s">
        <v>2517</v>
      </c>
      <c r="C20" s="355" t="s">
        <v>2518</v>
      </c>
      <c r="D20" s="355" t="s">
        <v>2488</v>
      </c>
      <c r="E20" s="355" t="s">
        <v>2519</v>
      </c>
      <c r="F20" s="358" t="s">
        <v>2520</v>
      </c>
      <c r="G20" s="355" t="s">
        <v>2521</v>
      </c>
      <c r="H20" s="24">
        <v>44562</v>
      </c>
      <c r="I20" s="25">
        <v>44926</v>
      </c>
      <c r="J20" s="25">
        <v>44651</v>
      </c>
      <c r="K20" s="56">
        <v>0.5</v>
      </c>
      <c r="L20" s="358" t="s">
        <v>2522</v>
      </c>
      <c r="M20" s="34">
        <v>0.5</v>
      </c>
      <c r="N20" s="534" t="s">
        <v>2501</v>
      </c>
      <c r="O20" s="534"/>
    </row>
    <row r="21" spans="1:15" s="30" customFormat="1" ht="161.25" customHeight="1" x14ac:dyDescent="0.2">
      <c r="A21" s="355" t="s">
        <v>2523</v>
      </c>
      <c r="B21" s="71" t="s">
        <v>2524</v>
      </c>
      <c r="C21" s="359" t="s">
        <v>2525</v>
      </c>
      <c r="D21" s="355" t="s">
        <v>2488</v>
      </c>
      <c r="E21" s="36" t="s">
        <v>2526</v>
      </c>
      <c r="F21" s="358" t="s">
        <v>2527</v>
      </c>
      <c r="G21" s="36" t="s">
        <v>2528</v>
      </c>
      <c r="H21" s="61">
        <v>44562</v>
      </c>
      <c r="I21" s="61">
        <v>44926</v>
      </c>
      <c r="J21" s="25">
        <v>44651</v>
      </c>
      <c r="K21" s="56">
        <v>0.5</v>
      </c>
      <c r="L21" s="409" t="s">
        <v>2529</v>
      </c>
      <c r="M21" s="34">
        <v>0.5</v>
      </c>
      <c r="N21" s="534" t="s">
        <v>2501</v>
      </c>
      <c r="O21" s="534"/>
    </row>
    <row r="22" spans="1:15" s="30" customFormat="1" ht="193.5" customHeight="1" x14ac:dyDescent="0.2">
      <c r="A22" s="355" t="s">
        <v>2530</v>
      </c>
      <c r="B22" s="355" t="s">
        <v>2531</v>
      </c>
      <c r="C22" s="355" t="s">
        <v>2532</v>
      </c>
      <c r="D22" s="355" t="s">
        <v>2488</v>
      </c>
      <c r="E22" s="36" t="s">
        <v>2533</v>
      </c>
      <c r="F22" s="355" t="s">
        <v>2534</v>
      </c>
      <c r="G22" s="36" t="s">
        <v>2535</v>
      </c>
      <c r="H22" s="61">
        <v>44562</v>
      </c>
      <c r="I22" s="61">
        <v>44926</v>
      </c>
      <c r="J22" s="25">
        <v>44651</v>
      </c>
      <c r="K22" s="56">
        <v>0.5</v>
      </c>
      <c r="L22" s="358" t="s">
        <v>2536</v>
      </c>
      <c r="M22" s="34">
        <v>0.5</v>
      </c>
      <c r="N22" s="534" t="s">
        <v>2501</v>
      </c>
      <c r="O22" s="534"/>
    </row>
    <row r="23" spans="1:15" s="30" customFormat="1" ht="176.25" customHeight="1" x14ac:dyDescent="0.2">
      <c r="A23" s="355" t="s">
        <v>893</v>
      </c>
      <c r="B23" s="71" t="s">
        <v>2537</v>
      </c>
      <c r="C23" s="355" t="s">
        <v>2538</v>
      </c>
      <c r="D23" s="31" t="s">
        <v>2511</v>
      </c>
      <c r="E23" s="36" t="s">
        <v>2539</v>
      </c>
      <c r="F23" s="358" t="s">
        <v>2540</v>
      </c>
      <c r="G23" s="36" t="s">
        <v>2541</v>
      </c>
      <c r="H23" s="61">
        <v>44562</v>
      </c>
      <c r="I23" s="61">
        <v>44926</v>
      </c>
      <c r="J23" s="25">
        <v>44651</v>
      </c>
      <c r="K23" s="56">
        <v>0.5</v>
      </c>
      <c r="L23" s="358" t="s">
        <v>2542</v>
      </c>
      <c r="M23" s="34">
        <v>0.5</v>
      </c>
      <c r="N23" s="534" t="s">
        <v>2501</v>
      </c>
      <c r="O23" s="534"/>
    </row>
    <row r="24" spans="1:15" s="30" customFormat="1" ht="126.75" customHeight="1" x14ac:dyDescent="0.2">
      <c r="A24" s="355" t="s">
        <v>2543</v>
      </c>
      <c r="B24" s="71" t="s">
        <v>2544</v>
      </c>
      <c r="C24" s="355" t="s">
        <v>2545</v>
      </c>
      <c r="D24" s="31" t="s">
        <v>2488</v>
      </c>
      <c r="E24" s="36" t="s">
        <v>2546</v>
      </c>
      <c r="F24" s="358" t="s">
        <v>2547</v>
      </c>
      <c r="G24" s="36" t="s">
        <v>2548</v>
      </c>
      <c r="H24" s="61">
        <v>44562</v>
      </c>
      <c r="I24" s="61">
        <v>44926</v>
      </c>
      <c r="J24" s="25">
        <v>44651</v>
      </c>
      <c r="K24" s="56">
        <v>1</v>
      </c>
      <c r="L24" s="358" t="s">
        <v>2546</v>
      </c>
      <c r="M24" s="34">
        <v>1</v>
      </c>
      <c r="N24" s="534" t="s">
        <v>2501</v>
      </c>
      <c r="O24" s="534"/>
    </row>
    <row r="25" spans="1:15" s="30" customFormat="1" ht="126.75" customHeight="1" x14ac:dyDescent="0.2">
      <c r="A25" s="355" t="s">
        <v>210</v>
      </c>
      <c r="B25" s="71" t="s">
        <v>2549</v>
      </c>
      <c r="C25" s="355" t="s">
        <v>2550</v>
      </c>
      <c r="D25" s="31" t="s">
        <v>2551</v>
      </c>
      <c r="E25" s="36" t="s">
        <v>2552</v>
      </c>
      <c r="F25" s="358" t="s">
        <v>2553</v>
      </c>
      <c r="G25" s="36" t="s">
        <v>2554</v>
      </c>
      <c r="H25" s="61">
        <v>44562</v>
      </c>
      <c r="I25" s="61">
        <v>44926</v>
      </c>
      <c r="J25" s="25">
        <v>44651</v>
      </c>
      <c r="K25" s="56">
        <v>0.5</v>
      </c>
      <c r="L25" s="358" t="s">
        <v>2555</v>
      </c>
      <c r="M25" s="34">
        <v>0.5</v>
      </c>
      <c r="N25" s="534" t="s">
        <v>2501</v>
      </c>
      <c r="O25" s="534"/>
    </row>
    <row r="26" spans="1:15" s="30" customFormat="1" ht="126.75" customHeight="1" x14ac:dyDescent="0.2">
      <c r="A26" s="355" t="s">
        <v>529</v>
      </c>
      <c r="B26" s="71" t="s">
        <v>2556</v>
      </c>
      <c r="C26" s="355" t="s">
        <v>2557</v>
      </c>
      <c r="D26" s="31" t="s">
        <v>2488</v>
      </c>
      <c r="E26" s="36" t="s">
        <v>2558</v>
      </c>
      <c r="F26" s="358" t="s">
        <v>2559</v>
      </c>
      <c r="G26" s="36" t="s">
        <v>2560</v>
      </c>
      <c r="H26" s="61">
        <v>44562</v>
      </c>
      <c r="I26" s="61">
        <v>44926</v>
      </c>
      <c r="J26" s="25">
        <v>44620</v>
      </c>
      <c r="K26" s="56">
        <v>1</v>
      </c>
      <c r="L26" s="358" t="s">
        <v>2561</v>
      </c>
      <c r="M26" s="34">
        <v>1</v>
      </c>
      <c r="N26" s="534" t="s">
        <v>2501</v>
      </c>
      <c r="O26" s="534"/>
    </row>
    <row r="27" spans="1:15" s="30" customFormat="1" ht="83.25" customHeight="1" x14ac:dyDescent="0.2">
      <c r="A27" s="355" t="s">
        <v>894</v>
      </c>
      <c r="B27" s="71" t="s">
        <v>2562</v>
      </c>
      <c r="C27" s="355" t="s">
        <v>2563</v>
      </c>
      <c r="D27" s="31" t="s">
        <v>2488</v>
      </c>
      <c r="E27" s="355" t="s">
        <v>2564</v>
      </c>
      <c r="F27" s="358" t="s">
        <v>2565</v>
      </c>
      <c r="G27" s="355" t="s">
        <v>2566</v>
      </c>
      <c r="H27" s="61">
        <v>44562</v>
      </c>
      <c r="I27" s="61">
        <v>44926</v>
      </c>
      <c r="J27" s="25">
        <v>44651</v>
      </c>
      <c r="K27" s="56">
        <v>1</v>
      </c>
      <c r="L27" s="358" t="s">
        <v>2567</v>
      </c>
      <c r="M27" s="34">
        <v>1</v>
      </c>
      <c r="N27" s="534" t="s">
        <v>2501</v>
      </c>
      <c r="O27" s="534"/>
    </row>
    <row r="29" spans="1:15" s="21" customFormat="1" ht="29.25" customHeight="1" thickBot="1" x14ac:dyDescent="0.3">
      <c r="A29" s="45" t="s">
        <v>155</v>
      </c>
      <c r="B29" s="550" t="s">
        <v>3107</v>
      </c>
      <c r="C29" s="550"/>
      <c r="D29" s="550"/>
      <c r="G29" s="45"/>
      <c r="H29" s="45"/>
      <c r="I29" s="46"/>
      <c r="J29" s="45"/>
      <c r="K29" s="45"/>
    </row>
    <row r="30" spans="1:15" s="21" customFormat="1" ht="18.75" customHeight="1" x14ac:dyDescent="0.2">
      <c r="I30" s="354"/>
    </row>
    <row r="31" spans="1:15" s="21" customFormat="1" ht="32.25" customHeight="1" thickBot="1" x14ac:dyDescent="0.3">
      <c r="A31" s="45" t="s">
        <v>157</v>
      </c>
      <c r="B31" s="547" t="s">
        <v>3108</v>
      </c>
      <c r="C31" s="547"/>
      <c r="D31" s="547"/>
      <c r="G31" s="45" t="s">
        <v>159</v>
      </c>
      <c r="I31" s="354"/>
      <c r="J31" s="49"/>
      <c r="K31" s="49" t="s">
        <v>3103</v>
      </c>
      <c r="L31" s="49"/>
    </row>
    <row r="32" spans="1:15" s="21" customFormat="1" ht="27" customHeight="1" x14ac:dyDescent="0.2">
      <c r="I32" s="51"/>
      <c r="J32" s="513"/>
      <c r="K32" s="513"/>
      <c r="L32" s="52"/>
    </row>
    <row r="33" spans="15:15" x14ac:dyDescent="0.2">
      <c r="O33" s="54" t="s">
        <v>161</v>
      </c>
    </row>
    <row r="34" spans="15:15" x14ac:dyDescent="0.2">
      <c r="O34" s="54" t="s">
        <v>162</v>
      </c>
    </row>
  </sheetData>
  <mergeCells count="33">
    <mergeCell ref="L14:L15"/>
    <mergeCell ref="A1:O3"/>
    <mergeCell ref="A11:O11"/>
    <mergeCell ref="A12:L12"/>
    <mergeCell ref="M12:O13"/>
    <mergeCell ref="A13:L13"/>
    <mergeCell ref="A14:A15"/>
    <mergeCell ref="B14:B15"/>
    <mergeCell ref="C14:C15"/>
    <mergeCell ref="D14:D15"/>
    <mergeCell ref="E14:E15"/>
    <mergeCell ref="F14:F15"/>
    <mergeCell ref="G14:G15"/>
    <mergeCell ref="H14:I14"/>
    <mergeCell ref="J14:J15"/>
    <mergeCell ref="K14:K15"/>
    <mergeCell ref="N25:O25"/>
    <mergeCell ref="M14:M15"/>
    <mergeCell ref="N14:O15"/>
    <mergeCell ref="N16:O16"/>
    <mergeCell ref="N17:O17"/>
    <mergeCell ref="N18:O18"/>
    <mergeCell ref="N19:O19"/>
    <mergeCell ref="N20:O20"/>
    <mergeCell ref="N21:O21"/>
    <mergeCell ref="N22:O22"/>
    <mergeCell ref="N23:O23"/>
    <mergeCell ref="N24:O24"/>
    <mergeCell ref="N26:O26"/>
    <mergeCell ref="N27:O27"/>
    <mergeCell ref="B29:D29"/>
    <mergeCell ref="B31:D31"/>
    <mergeCell ref="J32:K32"/>
  </mergeCells>
  <dataValidations count="13">
    <dataValidation allowBlank="1" showInputMessage="1" showErrorMessage="1" promptTitle="GUIA:" prompt="Redactar las recomendaciones de mejoramiento a la gestión, identificadas en la dependencia para la vigencia actual." sqref="A16" xr:uid="{7AC04D0B-AFFB-4A63-B3ED-E030391E46FE}"/>
    <dataValidation allowBlank="1" showInputMessage="1" showErrorMessage="1" promptTitle="GUÍA:" prompt="Se deben describir las causas, previamente identificadas por medio de las metodologías existentes, el número de causas varias de acuerdo a la recomendación y su complejidad." sqref="B16:B27" xr:uid="{654493A7-3ADD-485E-B3EE-1C67339D807C}"/>
    <dataValidation allowBlank="1" showInputMessage="1" showErrorMessage="1" promptTitle="GUÍA:" prompt="Para cada una de las causas identificadas se deben definir las acciones de mejoramiento necesarias." sqref="C16:C27" xr:uid="{ED49A579-9B22-45FF-A4EE-56C0C1173229}"/>
    <dataValidation allowBlank="1" showInputMessage="1" showErrorMessage="1" promptTitle="GUÍA:" prompt="Identificar la persona/cargo responsable por la ejecución de las acciones de mejoramiento." sqref="D16:D27" xr:uid="{B2260164-FA4E-45CD-A4F9-7DB711DAC9B7}"/>
    <dataValidation allowBlank="1" showInputMessage="1" showErrorMessage="1" promptTitle="GUÍA:" prompt="Describir la meta a ser alcanzada con la acción de mejoramiento planteada." sqref="E16:E27" xr:uid="{22974D75-ED34-4D63-98AC-28E05FDF8099}"/>
    <dataValidation allowBlank="1" showInputMessage="1" showErrorMessage="1" promptTitle="INSERTAR NUEVA COLUMNA:" prompt="Definir el entregable que soporta el cumplimiento como evidencia (actas, contratos, lista de asistencia, procedimientos, fotografía, videos, encuestas, etc.)" sqref="F16:F27" xr:uid="{53D319A5-DD34-4D72-9016-69A1998B0251}"/>
    <dataValidation allowBlank="1" showInputMessage="1" showErrorMessage="1" promptTitle="GUÍA:" prompt="Establecer la formula matemática para medir el cumplimiento de la meta establecida a cada una de las acciones de mejoramiento definidas." sqref="G16:G27" xr:uid="{F44AD1BE-E9A5-4ECE-860F-1374DE850180}"/>
    <dataValidation allowBlank="1" showInputMessage="1" showErrorMessage="1" promptTitle="GUÍA:" prompt="Establecer las fechas de inicio y terminación de cada una de las actividades, según los recursos y disponibilidad de la dependencia dentro de la vigencia actual." sqref="H16:I27" xr:uid="{364EAF31-8DC9-4514-9ABA-68D7203CDACE}"/>
    <dataValidation allowBlank="1" showInputMessage="1" showErrorMessage="1" promptTitle="GUÍA: " prompt="Colocar la fecha en que se realiza el seguimiento por parte de la dependencia (i, ii, ii o iv seguimiento)_x000a_" sqref="J16:J27" xr:uid="{DE060297-2077-4ED9-B781-A1E051C6D7D1}"/>
    <dataValidation allowBlank="1" showInputMessage="1" showErrorMessage="1" promptTitle="GUÍA:" prompt="Asignar el porcentaje de avance de la meta establecida de acuerdo con la formula del indicador con corte a la fecha del seguimiento." sqref="K16:K27" xr:uid="{F895B00E-192C-48E2-B31D-E8102C1FE10F}"/>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7" xr:uid="{6AF8ACE6-12A9-43BE-A524-32229F933EA2}"/>
    <dataValidation allowBlank="1" showInputMessage="1" showErrorMessage="1" promptTitle="CONTROL INTERNO:" prompt="Incluir esta columna para medir el avance de las acciones por parte del auditor de acuerdo con las evidencias presentadas por la dependencia." sqref="M16:M27" xr:uid="{3D404862-092E-4852-ADAC-8D9F54BC73FF}"/>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7" xr:uid="{054873F7-C50B-4BA8-B70E-DB27C0C89E0A}"/>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5432-F2F9-46E9-AEA5-8AD695756D20}">
  <dimension ref="A1:O32"/>
  <sheetViews>
    <sheetView showGridLines="0" zoomScale="70" zoomScaleNormal="70" zoomScaleSheetLayoutView="100" zoomScalePageLayoutView="98" workbookViewId="0">
      <selection activeCell="A30" sqref="A30"/>
    </sheetView>
  </sheetViews>
  <sheetFormatPr baseColWidth="10" defaultColWidth="11.42578125" defaultRowHeight="12.75" x14ac:dyDescent="0.2"/>
  <cols>
    <col min="1" max="1" width="48.7109375" style="18" customWidth="1"/>
    <col min="2" max="2" width="28.28515625" style="18" customWidth="1"/>
    <col min="3" max="3" width="29.42578125" style="18" customWidth="1"/>
    <col min="4" max="4" width="26.7109375" style="18" customWidth="1"/>
    <col min="5" max="5" width="24" style="18" customWidth="1"/>
    <col min="6" max="6" width="40.7109375" style="18" customWidth="1"/>
    <col min="7" max="7" width="22" style="18" customWidth="1"/>
    <col min="8" max="8" width="13.85546875" style="18" customWidth="1"/>
    <col min="9" max="9" width="19.140625" style="18" customWidth="1"/>
    <col min="10" max="10" width="20.28515625" style="356"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356"/>
      <c r="B4" s="356"/>
      <c r="C4" s="356"/>
      <c r="D4" s="356"/>
      <c r="E4" s="356"/>
      <c r="F4" s="356"/>
      <c r="G4" s="356"/>
      <c r="H4" s="356"/>
      <c r="I4" s="356"/>
      <c r="K4" s="356"/>
      <c r="L4" s="356"/>
      <c r="M4" s="356"/>
      <c r="N4" s="356"/>
      <c r="O4" s="356"/>
    </row>
    <row r="5" spans="1:15" x14ac:dyDescent="0.2">
      <c r="A5" s="356"/>
      <c r="B5" s="356"/>
      <c r="C5" s="356"/>
      <c r="D5" s="356"/>
      <c r="E5" s="356"/>
      <c r="F5" s="356"/>
      <c r="G5" s="356"/>
      <c r="H5" s="356"/>
      <c r="I5" s="356"/>
      <c r="K5" s="356"/>
      <c r="L5" s="356"/>
      <c r="M5" s="356"/>
      <c r="N5" s="356"/>
      <c r="O5" s="356"/>
    </row>
    <row r="6" spans="1:15" x14ac:dyDescent="0.2">
      <c r="A6" s="356"/>
      <c r="B6" s="356"/>
      <c r="C6" s="356"/>
      <c r="D6" s="356"/>
      <c r="E6" s="356"/>
      <c r="F6" s="356"/>
      <c r="G6" s="356"/>
      <c r="H6" s="356"/>
      <c r="I6" s="356"/>
      <c r="K6" s="356"/>
      <c r="L6" s="356"/>
      <c r="M6" s="356"/>
      <c r="N6" s="356"/>
      <c r="O6" s="356"/>
    </row>
    <row r="7" spans="1:15" x14ac:dyDescent="0.2">
      <c r="A7" s="356"/>
      <c r="B7" s="356"/>
      <c r="C7" s="356"/>
      <c r="D7" s="356"/>
      <c r="E7" s="356"/>
      <c r="F7" s="356"/>
      <c r="G7" s="356"/>
      <c r="H7" s="356"/>
      <c r="I7" s="356"/>
      <c r="K7" s="356"/>
      <c r="L7" s="356"/>
      <c r="M7" s="356"/>
      <c r="N7" s="356"/>
      <c r="O7" s="356"/>
    </row>
    <row r="8" spans="1:15" x14ac:dyDescent="0.2">
      <c r="A8" s="356"/>
      <c r="B8" s="356"/>
      <c r="C8" s="356"/>
      <c r="D8" s="356"/>
      <c r="E8" s="356"/>
      <c r="F8" s="356"/>
      <c r="G8" s="356"/>
      <c r="H8" s="356"/>
      <c r="I8" s="356"/>
      <c r="K8" s="356"/>
      <c r="L8" s="356"/>
      <c r="M8" s="356"/>
      <c r="N8" s="356"/>
      <c r="O8" s="356"/>
    </row>
    <row r="9" spans="1:15" x14ac:dyDescent="0.2">
      <c r="A9" s="356"/>
      <c r="B9" s="356"/>
      <c r="C9" s="356"/>
      <c r="D9" s="356"/>
      <c r="E9" s="356"/>
      <c r="F9" s="356"/>
      <c r="G9" s="356"/>
      <c r="H9" s="356"/>
      <c r="I9" s="356"/>
      <c r="K9" s="356"/>
      <c r="L9" s="356"/>
      <c r="M9" s="356"/>
      <c r="N9" s="356"/>
      <c r="O9" s="356"/>
    </row>
    <row r="10" spans="1:15" x14ac:dyDescent="0.2">
      <c r="A10" s="356"/>
      <c r="B10" s="356"/>
      <c r="C10" s="356"/>
      <c r="D10" s="356"/>
      <c r="E10" s="356"/>
      <c r="F10" s="356"/>
      <c r="G10" s="356"/>
      <c r="H10" s="356"/>
      <c r="I10" s="356"/>
      <c r="K10" s="356"/>
      <c r="L10" s="356"/>
      <c r="M10" s="356"/>
      <c r="N10" s="356"/>
      <c r="O10" s="356"/>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2681</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31.5" x14ac:dyDescent="0.2">
      <c r="A15" s="506"/>
      <c r="B15" s="508"/>
      <c r="C15" s="508"/>
      <c r="D15" s="508"/>
      <c r="E15" s="497"/>
      <c r="F15" s="497"/>
      <c r="G15" s="497"/>
      <c r="H15" s="357" t="s">
        <v>16</v>
      </c>
      <c r="I15" s="357" t="s">
        <v>17</v>
      </c>
      <c r="J15" s="497"/>
      <c r="K15" s="497"/>
      <c r="L15" s="500"/>
      <c r="M15" s="535"/>
      <c r="N15" s="536"/>
      <c r="O15" s="537"/>
    </row>
    <row r="16" spans="1:15" ht="60" customHeight="1" x14ac:dyDescent="0.2">
      <c r="A16" s="71" t="s">
        <v>2682</v>
      </c>
      <c r="B16" s="71" t="s">
        <v>2683</v>
      </c>
      <c r="C16" s="355" t="s">
        <v>2684</v>
      </c>
      <c r="D16" s="31" t="s">
        <v>2685</v>
      </c>
      <c r="E16" s="355" t="s">
        <v>2686</v>
      </c>
      <c r="F16" s="358" t="s">
        <v>2687</v>
      </c>
      <c r="G16" s="355" t="s">
        <v>2688</v>
      </c>
      <c r="H16" s="24">
        <v>44607</v>
      </c>
      <c r="I16" s="25">
        <v>44957</v>
      </c>
      <c r="J16" s="25">
        <v>44773</v>
      </c>
      <c r="K16" s="56">
        <v>0</v>
      </c>
      <c r="L16" s="358" t="s">
        <v>2689</v>
      </c>
      <c r="M16" s="34">
        <v>0</v>
      </c>
      <c r="N16" s="534" t="s">
        <v>2690</v>
      </c>
      <c r="O16" s="534"/>
    </row>
    <row r="17" spans="1:15" s="30" customFormat="1" ht="90" x14ac:dyDescent="0.2">
      <c r="A17" s="71" t="s">
        <v>2691</v>
      </c>
      <c r="B17" s="71" t="s">
        <v>2692</v>
      </c>
      <c r="C17" s="355" t="s">
        <v>2693</v>
      </c>
      <c r="D17" s="31" t="s">
        <v>2694</v>
      </c>
      <c r="E17" s="355" t="s">
        <v>2695</v>
      </c>
      <c r="F17" s="355" t="s">
        <v>2696</v>
      </c>
      <c r="G17" s="355" t="s">
        <v>2697</v>
      </c>
      <c r="H17" s="24">
        <v>44607</v>
      </c>
      <c r="I17" s="25">
        <v>44926</v>
      </c>
      <c r="J17" s="25">
        <v>44773</v>
      </c>
      <c r="K17" s="56">
        <v>0.5</v>
      </c>
      <c r="L17" s="358" t="s">
        <v>2698</v>
      </c>
      <c r="M17" s="410">
        <v>0.5</v>
      </c>
      <c r="N17" s="534" t="s">
        <v>2493</v>
      </c>
      <c r="O17" s="534"/>
    </row>
    <row r="18" spans="1:15" s="30" customFormat="1" ht="120" x14ac:dyDescent="0.2">
      <c r="A18" s="71" t="s">
        <v>2699</v>
      </c>
      <c r="B18" s="71" t="s">
        <v>2700</v>
      </c>
      <c r="C18" s="355" t="s">
        <v>2701</v>
      </c>
      <c r="D18" s="31" t="s">
        <v>2702</v>
      </c>
      <c r="E18" s="355" t="s">
        <v>2703</v>
      </c>
      <c r="F18" s="355" t="s">
        <v>2704</v>
      </c>
      <c r="G18" s="355" t="s">
        <v>2697</v>
      </c>
      <c r="H18" s="24">
        <v>44607</v>
      </c>
      <c r="I18" s="25">
        <v>44926</v>
      </c>
      <c r="J18" s="25">
        <v>44773</v>
      </c>
      <c r="K18" s="56">
        <v>0.5</v>
      </c>
      <c r="L18" s="358" t="s">
        <v>2705</v>
      </c>
      <c r="M18" s="410">
        <v>0.5</v>
      </c>
      <c r="N18" s="534" t="s">
        <v>2493</v>
      </c>
      <c r="O18" s="534"/>
    </row>
    <row r="19" spans="1:15" s="30" customFormat="1" ht="60" x14ac:dyDescent="0.2">
      <c r="A19" s="71" t="s">
        <v>2706</v>
      </c>
      <c r="B19" s="360" t="s">
        <v>2700</v>
      </c>
      <c r="C19" s="355" t="s">
        <v>2707</v>
      </c>
      <c r="D19" s="31" t="s">
        <v>2694</v>
      </c>
      <c r="E19" s="355" t="s">
        <v>2708</v>
      </c>
      <c r="F19" s="355" t="s">
        <v>2709</v>
      </c>
      <c r="G19" s="355" t="s">
        <v>2697</v>
      </c>
      <c r="H19" s="24">
        <v>44607</v>
      </c>
      <c r="I19" s="25">
        <v>44926</v>
      </c>
      <c r="J19" s="25">
        <v>44773</v>
      </c>
      <c r="K19" s="56">
        <v>0</v>
      </c>
      <c r="L19" s="358" t="s">
        <v>2710</v>
      </c>
      <c r="M19" s="410">
        <v>0</v>
      </c>
      <c r="N19" s="534" t="s">
        <v>2690</v>
      </c>
      <c r="O19" s="534"/>
    </row>
    <row r="20" spans="1:15" s="30" customFormat="1" ht="60" x14ac:dyDescent="0.2">
      <c r="A20" s="71" t="s">
        <v>2115</v>
      </c>
      <c r="B20" s="71" t="s">
        <v>2711</v>
      </c>
      <c r="C20" s="355" t="s">
        <v>2712</v>
      </c>
      <c r="D20" s="31" t="s">
        <v>2702</v>
      </c>
      <c r="E20" s="355" t="s">
        <v>2713</v>
      </c>
      <c r="F20" s="355" t="s">
        <v>2714</v>
      </c>
      <c r="G20" s="355" t="s">
        <v>2697</v>
      </c>
      <c r="H20" s="24">
        <v>44607</v>
      </c>
      <c r="I20" s="25">
        <v>44926</v>
      </c>
      <c r="J20" s="25">
        <v>44773</v>
      </c>
      <c r="K20" s="56">
        <v>1</v>
      </c>
      <c r="L20" s="358" t="s">
        <v>2715</v>
      </c>
      <c r="M20" s="410">
        <v>1</v>
      </c>
      <c r="N20" s="534" t="s">
        <v>2716</v>
      </c>
      <c r="O20" s="534"/>
    </row>
    <row r="21" spans="1:15" s="30" customFormat="1" ht="60" x14ac:dyDescent="0.2">
      <c r="A21" s="71" t="s">
        <v>1016</v>
      </c>
      <c r="B21" s="71" t="s">
        <v>2717</v>
      </c>
      <c r="C21" s="355" t="s">
        <v>2718</v>
      </c>
      <c r="D21" s="31" t="s">
        <v>2719</v>
      </c>
      <c r="E21" s="36" t="s">
        <v>2720</v>
      </c>
      <c r="F21" s="36" t="s">
        <v>2721</v>
      </c>
      <c r="G21" s="355" t="s">
        <v>2697</v>
      </c>
      <c r="H21" s="24">
        <v>44607</v>
      </c>
      <c r="I21" s="25">
        <v>44926</v>
      </c>
      <c r="J21" s="25">
        <v>44773</v>
      </c>
      <c r="K21" s="56">
        <v>1</v>
      </c>
      <c r="L21" s="358" t="s">
        <v>2722</v>
      </c>
      <c r="M21" s="410">
        <v>1</v>
      </c>
      <c r="N21" s="534" t="s">
        <v>2716</v>
      </c>
      <c r="O21" s="534"/>
    </row>
    <row r="22" spans="1:15" s="30" customFormat="1" ht="60" x14ac:dyDescent="0.2">
      <c r="A22" s="71" t="s">
        <v>2723</v>
      </c>
      <c r="B22" s="71" t="s">
        <v>2724</v>
      </c>
      <c r="C22" s="355" t="s">
        <v>2725</v>
      </c>
      <c r="D22" s="31" t="s">
        <v>2685</v>
      </c>
      <c r="E22" s="36" t="s">
        <v>2726</v>
      </c>
      <c r="F22" s="36" t="s">
        <v>2727</v>
      </c>
      <c r="G22" s="355" t="s">
        <v>2697</v>
      </c>
      <c r="H22" s="24">
        <v>44607</v>
      </c>
      <c r="I22" s="25">
        <v>44926</v>
      </c>
      <c r="J22" s="25">
        <v>44773</v>
      </c>
      <c r="K22" s="56">
        <v>0</v>
      </c>
      <c r="L22" s="358" t="s">
        <v>2689</v>
      </c>
      <c r="M22" s="410">
        <v>0</v>
      </c>
      <c r="N22" s="534" t="s">
        <v>2690</v>
      </c>
      <c r="O22" s="534"/>
    </row>
    <row r="23" spans="1:15" s="30" customFormat="1" ht="75" x14ac:dyDescent="0.2">
      <c r="A23" s="71" t="s">
        <v>2728</v>
      </c>
      <c r="B23" s="71" t="s">
        <v>2729</v>
      </c>
      <c r="C23" s="355" t="s">
        <v>2730</v>
      </c>
      <c r="D23" s="31" t="s">
        <v>2731</v>
      </c>
      <c r="E23" s="355" t="s">
        <v>2732</v>
      </c>
      <c r="F23" s="36" t="s">
        <v>2727</v>
      </c>
      <c r="G23" s="355" t="s">
        <v>2697</v>
      </c>
      <c r="H23" s="24">
        <v>44607</v>
      </c>
      <c r="I23" s="25">
        <v>44926</v>
      </c>
      <c r="J23" s="25">
        <v>44773</v>
      </c>
      <c r="K23" s="56">
        <v>1</v>
      </c>
      <c r="L23" s="358" t="s">
        <v>2733</v>
      </c>
      <c r="M23" s="410">
        <v>1</v>
      </c>
      <c r="N23" s="534" t="s">
        <v>2716</v>
      </c>
      <c r="O23" s="534"/>
    </row>
    <row r="24" spans="1:15" s="30" customFormat="1" ht="60" x14ac:dyDescent="0.2">
      <c r="A24" s="71" t="s">
        <v>1064</v>
      </c>
      <c r="B24" s="71" t="s">
        <v>2734</v>
      </c>
      <c r="C24" s="33" t="s">
        <v>2735</v>
      </c>
      <c r="D24" s="31" t="s">
        <v>2719</v>
      </c>
      <c r="E24" s="355" t="s">
        <v>2732</v>
      </c>
      <c r="F24" s="36" t="s">
        <v>2727</v>
      </c>
      <c r="G24" s="355" t="s">
        <v>2697</v>
      </c>
      <c r="H24" s="24">
        <v>44607</v>
      </c>
      <c r="I24" s="25">
        <v>44926</v>
      </c>
      <c r="J24" s="25">
        <v>44773</v>
      </c>
      <c r="K24" s="56">
        <v>0</v>
      </c>
      <c r="L24" s="358" t="s">
        <v>2736</v>
      </c>
      <c r="M24" s="410">
        <v>0</v>
      </c>
      <c r="N24" s="534" t="s">
        <v>2690</v>
      </c>
      <c r="O24" s="534"/>
    </row>
    <row r="25" spans="1:15" s="30" customFormat="1" ht="90" x14ac:dyDescent="0.2">
      <c r="A25" s="71" t="s">
        <v>1073</v>
      </c>
      <c r="B25" s="71" t="s">
        <v>2737</v>
      </c>
      <c r="C25" s="355" t="s">
        <v>2738</v>
      </c>
      <c r="D25" s="31" t="s">
        <v>2719</v>
      </c>
      <c r="E25" s="355" t="s">
        <v>2739</v>
      </c>
      <c r="F25" s="355" t="s">
        <v>2740</v>
      </c>
      <c r="G25" s="355" t="s">
        <v>2741</v>
      </c>
      <c r="H25" s="24">
        <v>44607</v>
      </c>
      <c r="I25" s="25">
        <v>44926</v>
      </c>
      <c r="J25" s="25">
        <v>44773</v>
      </c>
      <c r="K25" s="56">
        <v>1</v>
      </c>
      <c r="L25" s="358"/>
      <c r="M25" s="410">
        <v>1</v>
      </c>
      <c r="N25" s="534" t="s">
        <v>2716</v>
      </c>
      <c r="O25" s="534"/>
    </row>
    <row r="26" spans="1:15" ht="15" x14ac:dyDescent="0.2">
      <c r="I26" s="41"/>
    </row>
    <row r="27" spans="1:15" s="21" customFormat="1" ht="29.25" customHeight="1" thickBot="1" x14ac:dyDescent="0.3">
      <c r="A27" s="45" t="s">
        <v>155</v>
      </c>
      <c r="B27" s="550" t="s">
        <v>2742</v>
      </c>
      <c r="C27" s="550"/>
      <c r="D27" s="550"/>
      <c r="G27" s="45"/>
      <c r="H27" s="45"/>
      <c r="I27" s="41"/>
      <c r="J27" s="45"/>
      <c r="K27" s="45"/>
    </row>
    <row r="28" spans="1:15" s="21" customFormat="1" ht="18.75" customHeight="1" x14ac:dyDescent="0.2">
      <c r="I28" s="354"/>
    </row>
    <row r="29" spans="1:15" s="21" customFormat="1" ht="32.25" customHeight="1" thickBot="1" x14ac:dyDescent="0.3">
      <c r="A29" s="45" t="s">
        <v>157</v>
      </c>
      <c r="B29" s="547" t="s">
        <v>3106</v>
      </c>
      <c r="C29" s="547"/>
      <c r="D29" s="547"/>
      <c r="G29" s="45" t="s">
        <v>159</v>
      </c>
      <c r="I29" s="354"/>
      <c r="J29" s="49"/>
      <c r="K29" s="49" t="s">
        <v>3103</v>
      </c>
      <c r="L29" s="49"/>
    </row>
    <row r="30" spans="1:15" s="21" customFormat="1" ht="27" customHeight="1" x14ac:dyDescent="0.2">
      <c r="I30" s="51"/>
      <c r="J30" s="513"/>
      <c r="K30" s="513"/>
      <c r="L30" s="52"/>
    </row>
    <row r="31" spans="1:15" x14ac:dyDescent="0.2">
      <c r="O31" s="54" t="s">
        <v>161</v>
      </c>
    </row>
    <row r="32" spans="1:15" x14ac:dyDescent="0.2">
      <c r="O32" s="54" t="s">
        <v>162</v>
      </c>
    </row>
  </sheetData>
  <mergeCells count="31">
    <mergeCell ref="A14:A15"/>
    <mergeCell ref="B14:B15"/>
    <mergeCell ref="C14:C15"/>
    <mergeCell ref="D14:D15"/>
    <mergeCell ref="E14:E15"/>
    <mergeCell ref="A1:O3"/>
    <mergeCell ref="A11:O11"/>
    <mergeCell ref="A12:L12"/>
    <mergeCell ref="M12:O13"/>
    <mergeCell ref="A13:L13"/>
    <mergeCell ref="N19:O19"/>
    <mergeCell ref="F14:F15"/>
    <mergeCell ref="G14:G15"/>
    <mergeCell ref="H14:I14"/>
    <mergeCell ref="J14:J15"/>
    <mergeCell ref="K14:K15"/>
    <mergeCell ref="L14:L15"/>
    <mergeCell ref="M14:M15"/>
    <mergeCell ref="N14:O15"/>
    <mergeCell ref="N16:O16"/>
    <mergeCell ref="N17:O17"/>
    <mergeCell ref="N18:O18"/>
    <mergeCell ref="B27:D27"/>
    <mergeCell ref="B29:D29"/>
    <mergeCell ref="J30:K30"/>
    <mergeCell ref="N20:O20"/>
    <mergeCell ref="N21:O21"/>
    <mergeCell ref="N22:O22"/>
    <mergeCell ref="N23:O23"/>
    <mergeCell ref="N24:O24"/>
    <mergeCell ref="N25:O25"/>
  </mergeCells>
  <dataValidations count="13">
    <dataValidation allowBlank="1" showInputMessage="1" showErrorMessage="1" promptTitle="GUIA:" prompt="Redactar las recomendaciones de mejoramiento a la gestión, identificadas en la dependencia para la vigencia actual." sqref="A16" xr:uid="{A7C3BFAA-DF64-43CB-A62E-A74361FC9FC4}"/>
    <dataValidation allowBlank="1" showInputMessage="1" showErrorMessage="1" promptTitle="GUÍA:" prompt="Se deben describir las causas, previamente identificadas por medio de las metodologías existentes, el número de causas varias de acuerdo a la recomendación y su complejidad." sqref="B16:B25" xr:uid="{222CF23B-D565-420C-B650-7953BF57A50A}"/>
    <dataValidation allowBlank="1" showInputMessage="1" showErrorMessage="1" promptTitle="GUÍA:" prompt="Para cada una de las causas identificadas se deben definir las acciones de mejoramiento necesarias." sqref="C16:C25" xr:uid="{38BCF2C9-5A91-4B3A-91F3-64CE9A342EDE}"/>
    <dataValidation allowBlank="1" showInputMessage="1" showErrorMessage="1" promptTitle="GUÍA:" prompt="Identificar la persona/cargo responsable por la ejecución de las acciones de mejoramiento." sqref="D16:D25" xr:uid="{2D83B11C-3F21-4C18-83BF-9D0E7559B3C9}"/>
    <dataValidation allowBlank="1" showInputMessage="1" showErrorMessage="1" promptTitle="GUÍA:" prompt="Describir la meta a ser alcanzada con la acción de mejoramiento planteada." sqref="F17:F25 E16:E25" xr:uid="{8F6B3938-4360-4C3E-850E-6465E5A0DB06}"/>
    <dataValidation allowBlank="1" showInputMessage="1" showErrorMessage="1" promptTitle="INSERTAR NUEVA COLUMNA:" prompt="Definir el entregable que soporta el cumplimiento como evidencia (actas, contratos, lista de asistencia, procedimientos, fotografía, videos, encuestas, etc.)" sqref="F16" xr:uid="{B24DFE16-FC2A-48F0-A8CB-834204DB35A2}"/>
    <dataValidation allowBlank="1" showInputMessage="1" showErrorMessage="1" promptTitle="GUÍA:" prompt="Establecer la formula matemática para medir el cumplimiento de la meta establecida a cada una de las acciones de mejoramiento definidas." sqref="G16:G25" xr:uid="{A6B5D9F2-3710-4089-8D65-0FE38213F16E}"/>
    <dataValidation allowBlank="1" showInputMessage="1" showErrorMessage="1" promptTitle="GUÍA:" prompt="Establecer las fechas de inicio y terminación de cada una de las actividades, según los recursos y disponibilidad de la dependencia dentro de la vigencia actual." sqref="H16:H25 I16:I27" xr:uid="{1B721903-504A-41BB-9B65-F4E0BC864E21}"/>
    <dataValidation allowBlank="1" showInputMessage="1" showErrorMessage="1" promptTitle="GUÍA: " prompt="Colocar la fecha en que se realiza el seguimiento por parte de la dependencia (i, ii, ii o iv seguimiento)_x000a_" sqref="J16:J25" xr:uid="{6A8BE08D-58C7-45CA-BC37-555762FD5C10}"/>
    <dataValidation allowBlank="1" showInputMessage="1" showErrorMessage="1" promptTitle="GUÍA:" prompt="Asignar el porcentaje de avance de la meta establecida de acuerdo con la formula del indicador con corte a la fecha del seguimiento." sqref="K16:K25 M17:M25" xr:uid="{3D2F9179-B63D-469D-A9C1-A90C28B6B9C6}"/>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5" xr:uid="{64961649-CEB6-4522-9E1D-ABB6A8C9E88A}"/>
    <dataValidation allowBlank="1" showInputMessage="1" showErrorMessage="1" promptTitle="CONTROL INTERNO:" prompt="Incluir esta columna para medir el avance de las acciones por parte del auditor de acuerdo con las evidencias presentadas por la dependencia." sqref="M16" xr:uid="{5C68D7C8-505C-4D4E-A33E-022300C4E7DA}"/>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5" xr:uid="{371BFDC3-CDA2-4AF0-A6AF-01DC993AF096}"/>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F83A3-21A4-48EA-9E98-F19B2B2DABA2}">
  <sheetPr>
    <pageSetUpPr fitToPage="1"/>
  </sheetPr>
  <dimension ref="A1:O38"/>
  <sheetViews>
    <sheetView showGridLines="0" zoomScale="60" zoomScaleNormal="60" zoomScalePageLayoutView="98" workbookViewId="0">
      <selection activeCell="L33" sqref="L33"/>
    </sheetView>
  </sheetViews>
  <sheetFormatPr baseColWidth="10" defaultColWidth="11.42578125" defaultRowHeight="12.75" x14ac:dyDescent="0.2"/>
  <cols>
    <col min="1" max="1" width="53.7109375" style="18" customWidth="1"/>
    <col min="2" max="2" width="63.140625" style="18" customWidth="1"/>
    <col min="3" max="3" width="51" style="18" customWidth="1"/>
    <col min="4" max="4" width="26.7109375" style="18" customWidth="1"/>
    <col min="5" max="5" width="31.28515625" style="18" customWidth="1"/>
    <col min="6" max="6" width="32.42578125" style="18" customWidth="1"/>
    <col min="7" max="7" width="33" style="18" customWidth="1"/>
    <col min="8" max="8" width="20.28515625" style="356" customWidth="1"/>
    <col min="9" max="9" width="15.42578125" style="18" customWidth="1"/>
    <col min="10" max="10" width="20.28515625" style="356" customWidth="1"/>
    <col min="11" max="11" width="19.140625" style="18" customWidth="1"/>
    <col min="12" max="12" width="83"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356"/>
      <c r="B4" s="356"/>
      <c r="C4" s="356"/>
      <c r="D4" s="356"/>
      <c r="E4" s="356"/>
      <c r="F4" s="356"/>
      <c r="G4" s="356"/>
      <c r="I4" s="356"/>
      <c r="K4" s="356"/>
      <c r="L4" s="356"/>
      <c r="M4" s="356"/>
      <c r="N4" s="356"/>
      <c r="O4" s="356"/>
    </row>
    <row r="5" spans="1:15" x14ac:dyDescent="0.2">
      <c r="A5" s="356"/>
      <c r="B5" s="356"/>
      <c r="C5" s="356"/>
      <c r="D5" s="356"/>
      <c r="E5" s="356"/>
      <c r="F5" s="356"/>
      <c r="G5" s="356"/>
      <c r="I5" s="356"/>
      <c r="K5" s="356"/>
      <c r="L5" s="356"/>
      <c r="M5" s="356"/>
      <c r="N5" s="356"/>
      <c r="O5" s="356"/>
    </row>
    <row r="6" spans="1:15" x14ac:dyDescent="0.2">
      <c r="A6" s="356"/>
      <c r="B6" s="356"/>
      <c r="C6" s="356"/>
      <c r="D6" s="356"/>
      <c r="E6" s="356"/>
      <c r="F6" s="356"/>
      <c r="G6" s="356"/>
      <c r="I6" s="356"/>
      <c r="K6" s="356"/>
      <c r="L6" s="356"/>
      <c r="M6" s="356"/>
      <c r="N6" s="356"/>
      <c r="O6" s="356"/>
    </row>
    <row r="7" spans="1:15" x14ac:dyDescent="0.2">
      <c r="A7" s="356"/>
      <c r="B7" s="356"/>
      <c r="C7" s="356"/>
      <c r="D7" s="356"/>
      <c r="E7" s="356"/>
      <c r="F7" s="356"/>
      <c r="G7" s="356"/>
      <c r="I7" s="356"/>
      <c r="K7" s="356"/>
      <c r="L7" s="356"/>
      <c r="M7" s="356"/>
      <c r="N7" s="356"/>
      <c r="O7" s="356"/>
    </row>
    <row r="8" spans="1:15" x14ac:dyDescent="0.2">
      <c r="A8" s="356"/>
      <c r="B8" s="356"/>
      <c r="C8" s="356"/>
      <c r="D8" s="356"/>
      <c r="E8" s="356"/>
      <c r="F8" s="356"/>
      <c r="G8" s="356"/>
      <c r="I8" s="356"/>
      <c r="K8" s="356"/>
      <c r="L8" s="356"/>
      <c r="M8" s="356"/>
      <c r="N8" s="356"/>
      <c r="O8" s="356"/>
    </row>
    <row r="9" spans="1:15" x14ac:dyDescent="0.2">
      <c r="A9" s="356"/>
      <c r="B9" s="356"/>
      <c r="C9" s="356"/>
      <c r="D9" s="356"/>
      <c r="E9" s="356"/>
      <c r="F9" s="356"/>
      <c r="G9" s="356"/>
      <c r="I9" s="356"/>
      <c r="K9" s="356"/>
      <c r="L9" s="356"/>
      <c r="M9" s="356"/>
      <c r="N9" s="356"/>
      <c r="O9" s="356"/>
    </row>
    <row r="10" spans="1:15" x14ac:dyDescent="0.2">
      <c r="A10" s="356"/>
      <c r="B10" s="356"/>
      <c r="C10" s="356"/>
      <c r="D10" s="356"/>
      <c r="E10" s="356"/>
      <c r="F10" s="356"/>
      <c r="G10" s="356"/>
      <c r="I10" s="356"/>
      <c r="K10" s="356"/>
      <c r="L10" s="356"/>
      <c r="M10" s="356"/>
      <c r="N10" s="356"/>
      <c r="O10" s="356"/>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2568</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357" t="s">
        <v>16</v>
      </c>
      <c r="I15" s="357" t="s">
        <v>17</v>
      </c>
      <c r="J15" s="497"/>
      <c r="K15" s="497"/>
      <c r="L15" s="500"/>
      <c r="M15" s="535"/>
      <c r="N15" s="536"/>
      <c r="O15" s="537"/>
    </row>
    <row r="16" spans="1:15" ht="180" customHeight="1" x14ac:dyDescent="0.2">
      <c r="A16" s="514" t="s">
        <v>2569</v>
      </c>
      <c r="B16" s="71" t="s">
        <v>2570</v>
      </c>
      <c r="C16" s="358" t="s">
        <v>2571</v>
      </c>
      <c r="D16" s="31" t="s">
        <v>2572</v>
      </c>
      <c r="E16" s="355" t="s">
        <v>2573</v>
      </c>
      <c r="F16" s="358" t="s">
        <v>2574</v>
      </c>
      <c r="G16" s="355" t="s">
        <v>2575</v>
      </c>
      <c r="H16" s="25" t="s">
        <v>734</v>
      </c>
      <c r="I16" s="61" t="s">
        <v>623</v>
      </c>
      <c r="J16" s="25" t="s">
        <v>2576</v>
      </c>
      <c r="K16" s="36" t="s">
        <v>2577</v>
      </c>
      <c r="L16" s="358" t="s">
        <v>2578</v>
      </c>
      <c r="M16" s="34" t="s">
        <v>2577</v>
      </c>
      <c r="N16" s="534" t="s">
        <v>2493</v>
      </c>
      <c r="O16" s="534"/>
    </row>
    <row r="17" spans="1:15" ht="236.25" customHeight="1" x14ac:dyDescent="0.2">
      <c r="A17" s="525"/>
      <c r="B17" s="71" t="s">
        <v>2579</v>
      </c>
      <c r="C17" s="358" t="s">
        <v>2580</v>
      </c>
      <c r="D17" s="31" t="s">
        <v>2581</v>
      </c>
      <c r="E17" s="355" t="s">
        <v>2582</v>
      </c>
      <c r="F17" s="358" t="s">
        <v>2583</v>
      </c>
      <c r="G17" s="355" t="s">
        <v>2584</v>
      </c>
      <c r="H17" s="25" t="s">
        <v>611</v>
      </c>
      <c r="I17" s="61" t="s">
        <v>623</v>
      </c>
      <c r="J17" s="25" t="s">
        <v>2576</v>
      </c>
      <c r="K17" s="56" t="s">
        <v>2585</v>
      </c>
      <c r="L17" s="358" t="s">
        <v>2586</v>
      </c>
      <c r="M17" s="410" t="s">
        <v>2585</v>
      </c>
      <c r="N17" s="534" t="s">
        <v>2493</v>
      </c>
      <c r="O17" s="534"/>
    </row>
    <row r="18" spans="1:15" ht="248.25" customHeight="1" x14ac:dyDescent="0.2">
      <c r="A18" s="525"/>
      <c r="B18" s="71" t="s">
        <v>2587</v>
      </c>
      <c r="C18" s="355" t="s">
        <v>2588</v>
      </c>
      <c r="D18" s="31" t="s">
        <v>2589</v>
      </c>
      <c r="E18" s="355" t="s">
        <v>2590</v>
      </c>
      <c r="F18" s="358" t="s">
        <v>2591</v>
      </c>
      <c r="G18" s="355" t="s">
        <v>2592</v>
      </c>
      <c r="H18" s="64" t="s">
        <v>2593</v>
      </c>
      <c r="I18" s="61" t="s">
        <v>623</v>
      </c>
      <c r="J18" s="25" t="s">
        <v>2576</v>
      </c>
      <c r="K18" s="26">
        <v>0.4</v>
      </c>
      <c r="L18" s="95" t="s">
        <v>2594</v>
      </c>
      <c r="M18" s="411">
        <v>0.4</v>
      </c>
      <c r="N18" s="534" t="s">
        <v>2493</v>
      </c>
      <c r="O18" s="534"/>
    </row>
    <row r="19" spans="1:15" ht="180" customHeight="1" x14ac:dyDescent="0.2">
      <c r="A19" s="515"/>
      <c r="B19" s="84" t="s">
        <v>2595</v>
      </c>
      <c r="C19" s="355" t="s">
        <v>2596</v>
      </c>
      <c r="D19" s="31" t="s">
        <v>2597</v>
      </c>
      <c r="E19" s="355" t="s">
        <v>2598</v>
      </c>
      <c r="F19" s="358" t="s">
        <v>2599</v>
      </c>
      <c r="G19" s="355" t="s">
        <v>2600</v>
      </c>
      <c r="H19" s="64" t="s">
        <v>2601</v>
      </c>
      <c r="I19" s="61" t="s">
        <v>623</v>
      </c>
      <c r="J19" s="25" t="s">
        <v>2576</v>
      </c>
      <c r="K19" s="56">
        <v>0.5</v>
      </c>
      <c r="L19" s="36" t="s">
        <v>2602</v>
      </c>
      <c r="M19" s="410">
        <v>0.5</v>
      </c>
      <c r="N19" s="534" t="s">
        <v>2493</v>
      </c>
      <c r="O19" s="534"/>
    </row>
    <row r="20" spans="1:15" s="30" customFormat="1" ht="103.5" customHeight="1" x14ac:dyDescent="0.2">
      <c r="A20" s="71" t="s">
        <v>2603</v>
      </c>
      <c r="B20" s="514" t="s">
        <v>2604</v>
      </c>
      <c r="C20" s="355" t="s">
        <v>2605</v>
      </c>
      <c r="D20" s="31" t="s">
        <v>2606</v>
      </c>
      <c r="E20" s="71" t="s">
        <v>2607</v>
      </c>
      <c r="F20" s="514" t="s">
        <v>2608</v>
      </c>
      <c r="G20" s="71" t="s">
        <v>2609</v>
      </c>
      <c r="H20" s="556" t="s">
        <v>656</v>
      </c>
      <c r="I20" s="554" t="s">
        <v>623</v>
      </c>
      <c r="J20" s="554" t="s">
        <v>2576</v>
      </c>
      <c r="K20" s="56">
        <v>0.5</v>
      </c>
      <c r="L20" s="358" t="s">
        <v>2610</v>
      </c>
      <c r="M20" s="410">
        <v>0.5</v>
      </c>
      <c r="N20" s="534" t="s">
        <v>2493</v>
      </c>
      <c r="O20" s="534"/>
    </row>
    <row r="21" spans="1:15" s="30" customFormat="1" ht="103.5" customHeight="1" x14ac:dyDescent="0.2">
      <c r="A21" s="71" t="s">
        <v>2611</v>
      </c>
      <c r="B21" s="515"/>
      <c r="C21" s="355" t="s">
        <v>2612</v>
      </c>
      <c r="D21" s="31" t="s">
        <v>2606</v>
      </c>
      <c r="E21" s="71" t="s">
        <v>2613</v>
      </c>
      <c r="F21" s="515"/>
      <c r="G21" s="71" t="s">
        <v>2614</v>
      </c>
      <c r="H21" s="557"/>
      <c r="I21" s="555"/>
      <c r="J21" s="555"/>
      <c r="K21" s="56">
        <v>0.2</v>
      </c>
      <c r="L21" s="358" t="s">
        <v>2615</v>
      </c>
      <c r="M21" s="410">
        <v>0.2</v>
      </c>
      <c r="N21" s="534" t="s">
        <v>2493</v>
      </c>
      <c r="O21" s="534"/>
    </row>
    <row r="22" spans="1:15" s="30" customFormat="1" ht="192" customHeight="1" x14ac:dyDescent="0.2">
      <c r="A22" s="71" t="s">
        <v>2616</v>
      </c>
      <c r="B22" s="71" t="s">
        <v>2617</v>
      </c>
      <c r="C22" s="355" t="s">
        <v>2618</v>
      </c>
      <c r="D22" s="31" t="s">
        <v>2606</v>
      </c>
      <c r="E22" s="355" t="s">
        <v>2619</v>
      </c>
      <c r="F22" s="358" t="s">
        <v>2620</v>
      </c>
      <c r="G22" s="355" t="s">
        <v>2621</v>
      </c>
      <c r="H22" s="64" t="s">
        <v>2622</v>
      </c>
      <c r="I22" s="61" t="s">
        <v>623</v>
      </c>
      <c r="J22" s="25" t="s">
        <v>2576</v>
      </c>
      <c r="K22" s="56">
        <v>0.5</v>
      </c>
      <c r="L22" s="358" t="s">
        <v>2623</v>
      </c>
      <c r="M22" s="410">
        <v>0.5</v>
      </c>
      <c r="N22" s="534" t="s">
        <v>2493</v>
      </c>
      <c r="O22" s="534"/>
    </row>
    <row r="23" spans="1:15" s="30" customFormat="1" ht="110.25" customHeight="1" x14ac:dyDescent="0.2">
      <c r="A23" s="71" t="s">
        <v>2624</v>
      </c>
      <c r="B23" s="71" t="s">
        <v>2625</v>
      </c>
      <c r="C23" s="355" t="s">
        <v>2626</v>
      </c>
      <c r="D23" s="31" t="s">
        <v>2606</v>
      </c>
      <c r="E23" s="355" t="s">
        <v>2627</v>
      </c>
      <c r="F23" s="358" t="s">
        <v>2628</v>
      </c>
      <c r="G23" s="355" t="s">
        <v>2629</v>
      </c>
      <c r="H23" s="64" t="s">
        <v>693</v>
      </c>
      <c r="I23" s="61" t="s">
        <v>623</v>
      </c>
      <c r="J23" s="25" t="s">
        <v>2576</v>
      </c>
      <c r="K23" s="56">
        <v>0.5</v>
      </c>
      <c r="L23" s="358" t="s">
        <v>2630</v>
      </c>
      <c r="M23" s="410">
        <v>0.5</v>
      </c>
      <c r="N23" s="534" t="s">
        <v>2493</v>
      </c>
      <c r="O23" s="534"/>
    </row>
    <row r="24" spans="1:15" s="30" customFormat="1" ht="110.25" customHeight="1" x14ac:dyDescent="0.2">
      <c r="A24" s="71" t="s">
        <v>2631</v>
      </c>
      <c r="B24" s="71" t="s">
        <v>2632</v>
      </c>
      <c r="C24" s="355" t="s">
        <v>2633</v>
      </c>
      <c r="D24" s="31" t="s">
        <v>2606</v>
      </c>
      <c r="E24" s="355" t="s">
        <v>2634</v>
      </c>
      <c r="F24" s="358" t="s">
        <v>2635</v>
      </c>
      <c r="G24" s="355" t="s">
        <v>2636</v>
      </c>
      <c r="H24" s="64" t="s">
        <v>2637</v>
      </c>
      <c r="I24" s="61" t="s">
        <v>623</v>
      </c>
      <c r="J24" s="25" t="s">
        <v>2576</v>
      </c>
      <c r="K24" s="56">
        <v>0.5</v>
      </c>
      <c r="L24" s="358" t="s">
        <v>2638</v>
      </c>
      <c r="M24" s="410">
        <v>0.5</v>
      </c>
      <c r="N24" s="534" t="s">
        <v>2493</v>
      </c>
      <c r="O24" s="534"/>
    </row>
    <row r="25" spans="1:15" s="30" customFormat="1" ht="110.25" customHeight="1" x14ac:dyDescent="0.2">
      <c r="A25" s="71" t="s">
        <v>2639</v>
      </c>
      <c r="B25" s="71" t="s">
        <v>2640</v>
      </c>
      <c r="C25" s="355" t="s">
        <v>2641</v>
      </c>
      <c r="D25" s="31" t="s">
        <v>2642</v>
      </c>
      <c r="E25" s="355" t="s">
        <v>2643</v>
      </c>
      <c r="F25" s="358" t="s">
        <v>2644</v>
      </c>
      <c r="G25" s="355" t="s">
        <v>2645</v>
      </c>
      <c r="H25" s="64" t="s">
        <v>2646</v>
      </c>
      <c r="I25" s="61" t="s">
        <v>623</v>
      </c>
      <c r="J25" s="25" t="s">
        <v>2576</v>
      </c>
      <c r="K25" s="56">
        <v>0.25</v>
      </c>
      <c r="L25" s="358" t="s">
        <v>2647</v>
      </c>
      <c r="M25" s="410">
        <v>0.25</v>
      </c>
      <c r="N25" s="534" t="s">
        <v>2493</v>
      </c>
      <c r="O25" s="534"/>
    </row>
    <row r="26" spans="1:15" s="30" customFormat="1" ht="110.25" customHeight="1" x14ac:dyDescent="0.2">
      <c r="A26" s="71" t="s">
        <v>133</v>
      </c>
      <c r="B26" s="71" t="s">
        <v>2648</v>
      </c>
      <c r="C26" s="355" t="s">
        <v>2649</v>
      </c>
      <c r="D26" s="31" t="s">
        <v>2642</v>
      </c>
      <c r="E26" s="355" t="s">
        <v>1761</v>
      </c>
      <c r="F26" s="358" t="s">
        <v>2650</v>
      </c>
      <c r="G26" s="355" t="s">
        <v>2651</v>
      </c>
      <c r="H26" s="412" t="s">
        <v>693</v>
      </c>
      <c r="I26" s="413" t="s">
        <v>734</v>
      </c>
      <c r="J26" s="25" t="s">
        <v>2576</v>
      </c>
      <c r="K26" s="56">
        <v>1</v>
      </c>
      <c r="L26" s="358" t="s">
        <v>2652</v>
      </c>
      <c r="M26" s="410">
        <v>1</v>
      </c>
      <c r="N26" s="534" t="s">
        <v>2493</v>
      </c>
      <c r="O26" s="534"/>
    </row>
    <row r="27" spans="1:15" s="30" customFormat="1" ht="110.25" customHeight="1" x14ac:dyDescent="0.2">
      <c r="A27" s="71" t="s">
        <v>1139</v>
      </c>
      <c r="B27" s="84" t="s">
        <v>2653</v>
      </c>
      <c r="C27" s="355" t="s">
        <v>2654</v>
      </c>
      <c r="D27" s="31" t="s">
        <v>2655</v>
      </c>
      <c r="E27" s="355" t="s">
        <v>2656</v>
      </c>
      <c r="F27" s="358" t="s">
        <v>2657</v>
      </c>
      <c r="G27" s="355" t="s">
        <v>2658</v>
      </c>
      <c r="H27" s="64" t="s">
        <v>655</v>
      </c>
      <c r="I27" s="61" t="s">
        <v>623</v>
      </c>
      <c r="J27" s="25" t="s">
        <v>2576</v>
      </c>
      <c r="K27" s="56">
        <v>0.5</v>
      </c>
      <c r="L27" s="358" t="s">
        <v>2659</v>
      </c>
      <c r="M27" s="410">
        <v>0.5</v>
      </c>
      <c r="N27" s="534" t="s">
        <v>2493</v>
      </c>
      <c r="O27" s="534"/>
    </row>
    <row r="28" spans="1:15" s="30" customFormat="1" ht="110.25" customHeight="1" x14ac:dyDescent="0.2">
      <c r="A28" s="71" t="s">
        <v>892</v>
      </c>
      <c r="B28" s="71" t="s">
        <v>2660</v>
      </c>
      <c r="C28" s="355" t="s">
        <v>2661</v>
      </c>
      <c r="D28" s="31" t="s">
        <v>2662</v>
      </c>
      <c r="E28" s="355" t="s">
        <v>2663</v>
      </c>
      <c r="F28" s="358" t="s">
        <v>2664</v>
      </c>
      <c r="G28" s="355" t="s">
        <v>2665</v>
      </c>
      <c r="H28" s="64" t="s">
        <v>693</v>
      </c>
      <c r="I28" s="61">
        <v>44926</v>
      </c>
      <c r="J28" s="25" t="s">
        <v>2576</v>
      </c>
      <c r="K28" s="56">
        <f>2*16.6666666666667%</f>
        <v>0.33333333333333398</v>
      </c>
      <c r="L28" s="358" t="s">
        <v>2666</v>
      </c>
      <c r="M28" s="410">
        <f>2*16.6666666666667%</f>
        <v>0.33333333333333398</v>
      </c>
      <c r="N28" s="534" t="s">
        <v>2493</v>
      </c>
      <c r="O28" s="534"/>
    </row>
    <row r="29" spans="1:15" s="30" customFormat="1" ht="110.25" customHeight="1" x14ac:dyDescent="0.2">
      <c r="A29" s="71" t="s">
        <v>1660</v>
      </c>
      <c r="B29" s="71" t="s">
        <v>2667</v>
      </c>
      <c r="C29" s="355" t="s">
        <v>2668</v>
      </c>
      <c r="D29" s="31" t="s">
        <v>2669</v>
      </c>
      <c r="E29" s="355" t="s">
        <v>2670</v>
      </c>
      <c r="F29" s="358" t="s">
        <v>2671</v>
      </c>
      <c r="G29" s="355" t="s">
        <v>2672</v>
      </c>
      <c r="H29" s="64" t="s">
        <v>2673</v>
      </c>
      <c r="I29" s="61">
        <v>44926</v>
      </c>
      <c r="J29" s="25" t="s">
        <v>2576</v>
      </c>
      <c r="K29" s="56">
        <v>0.5</v>
      </c>
      <c r="L29" s="358" t="s">
        <v>2674</v>
      </c>
      <c r="M29" s="410">
        <v>0.5</v>
      </c>
      <c r="N29" s="534" t="s">
        <v>2493</v>
      </c>
      <c r="O29" s="534"/>
    </row>
    <row r="30" spans="1:15" s="30" customFormat="1" ht="126.75" customHeight="1" x14ac:dyDescent="0.2">
      <c r="A30" s="71" t="s">
        <v>1159</v>
      </c>
      <c r="B30" s="71" t="s">
        <v>2675</v>
      </c>
      <c r="C30" s="355" t="s">
        <v>2676</v>
      </c>
      <c r="D30" s="31" t="s">
        <v>2606</v>
      </c>
      <c r="E30" s="36" t="s">
        <v>2677</v>
      </c>
      <c r="F30" s="358" t="s">
        <v>2678</v>
      </c>
      <c r="G30" s="36" t="s">
        <v>2679</v>
      </c>
      <c r="H30" s="64" t="s">
        <v>2673</v>
      </c>
      <c r="I30" s="61">
        <v>44926</v>
      </c>
      <c r="J30" s="25" t="s">
        <v>2576</v>
      </c>
      <c r="K30" s="56">
        <v>0.4</v>
      </c>
      <c r="L30" s="358" t="s">
        <v>2680</v>
      </c>
      <c r="M30" s="410">
        <v>0.4</v>
      </c>
      <c r="N30" s="534" t="s">
        <v>2493</v>
      </c>
      <c r="O30" s="534"/>
    </row>
    <row r="32" spans="1:15" s="21" customFormat="1" ht="29.25" customHeight="1" thickBot="1" x14ac:dyDescent="0.3">
      <c r="A32" s="45" t="s">
        <v>155</v>
      </c>
      <c r="B32" s="562" t="s">
        <v>3105</v>
      </c>
      <c r="C32" s="562"/>
      <c r="D32" s="562"/>
      <c r="G32" s="45"/>
      <c r="H32" s="414"/>
      <c r="I32" s="46"/>
      <c r="J32" s="45"/>
      <c r="K32" s="45"/>
    </row>
    <row r="33" spans="1:15" s="21" customFormat="1" ht="29.25" customHeight="1" x14ac:dyDescent="0.25">
      <c r="A33" s="45"/>
      <c r="B33" s="353"/>
      <c r="C33" s="353"/>
      <c r="D33" s="353"/>
      <c r="G33" s="45"/>
      <c r="H33" s="414"/>
      <c r="I33" s="46"/>
      <c r="J33" s="45"/>
      <c r="K33" s="45"/>
    </row>
    <row r="34" spans="1:15" s="21" customFormat="1" ht="18.75" customHeight="1" x14ac:dyDescent="0.2">
      <c r="H34" s="51"/>
      <c r="I34" s="354"/>
    </row>
    <row r="35" spans="1:15" s="21" customFormat="1" ht="32.25" customHeight="1" thickBot="1" x14ac:dyDescent="0.3">
      <c r="A35" s="45" t="s">
        <v>157</v>
      </c>
      <c r="B35" s="547" t="s">
        <v>3104</v>
      </c>
      <c r="C35" s="547"/>
      <c r="D35" s="547"/>
      <c r="G35" s="45" t="s">
        <v>159</v>
      </c>
      <c r="H35" s="51"/>
      <c r="I35" s="49"/>
      <c r="J35" s="389" t="s">
        <v>3103</v>
      </c>
      <c r="K35" s="49"/>
      <c r="L35" s="49"/>
    </row>
    <row r="36" spans="1:15" s="21" customFormat="1" ht="27" customHeight="1" x14ac:dyDescent="0.2">
      <c r="H36" s="51"/>
      <c r="I36" s="51"/>
      <c r="J36" s="513"/>
      <c r="K36" s="513"/>
      <c r="L36" s="52"/>
    </row>
    <row r="37" spans="1:15" x14ac:dyDescent="0.2">
      <c r="O37" s="54" t="s">
        <v>161</v>
      </c>
    </row>
    <row r="38" spans="1:15" x14ac:dyDescent="0.2">
      <c r="O38" s="54" t="s">
        <v>162</v>
      </c>
    </row>
  </sheetData>
  <mergeCells count="42">
    <mergeCell ref="B14:B15"/>
    <mergeCell ref="C14:C15"/>
    <mergeCell ref="D14:D15"/>
    <mergeCell ref="E14:E15"/>
    <mergeCell ref="A1:O3"/>
    <mergeCell ref="A11:O11"/>
    <mergeCell ref="A12:L12"/>
    <mergeCell ref="M12:O13"/>
    <mergeCell ref="A13:L13"/>
    <mergeCell ref="N20:O20"/>
    <mergeCell ref="N21:O21"/>
    <mergeCell ref="M14:M15"/>
    <mergeCell ref="N14:O15"/>
    <mergeCell ref="A16:A19"/>
    <mergeCell ref="N16:O16"/>
    <mergeCell ref="N17:O17"/>
    <mergeCell ref="N18:O18"/>
    <mergeCell ref="N19:O19"/>
    <mergeCell ref="F14:F15"/>
    <mergeCell ref="G14:G15"/>
    <mergeCell ref="H14:I14"/>
    <mergeCell ref="J14:J15"/>
    <mergeCell ref="K14:K15"/>
    <mergeCell ref="L14:L15"/>
    <mergeCell ref="A14:A15"/>
    <mergeCell ref="B20:B21"/>
    <mergeCell ref="F20:F21"/>
    <mergeCell ref="H20:H21"/>
    <mergeCell ref="I20:I21"/>
    <mergeCell ref="J20:J21"/>
    <mergeCell ref="B32:D32"/>
    <mergeCell ref="B35:D35"/>
    <mergeCell ref="J36:K36"/>
    <mergeCell ref="N22:O22"/>
    <mergeCell ref="N23:O23"/>
    <mergeCell ref="N24:O24"/>
    <mergeCell ref="N25:O25"/>
    <mergeCell ref="N26:O26"/>
    <mergeCell ref="N27:O27"/>
    <mergeCell ref="N28:O28"/>
    <mergeCell ref="N29:O29"/>
    <mergeCell ref="N30:O30"/>
  </mergeCells>
  <dataValidations count="12">
    <dataValidation allowBlank="1" showInputMessage="1" showErrorMessage="1" promptTitle="GUÍA:" prompt="Se deben describir las causas, previamente identificadas por medio de las metodologías existentes, el número de causas varias de acuerdo a la recomendación y su complejidad." sqref="B16:B20 B22:B30" xr:uid="{F53C8E83-0F9F-4219-B6A0-E7E604DB01D4}"/>
    <dataValidation allowBlank="1" showInputMessage="1" showErrorMessage="1" promptTitle="GUÍA:" prompt="Para cada una de las causas identificadas se deben definir las acciones de mejoramiento necesarias." sqref="C16:C30" xr:uid="{D6516FE0-B950-41E4-B9D7-19B3FE894BBB}"/>
    <dataValidation allowBlank="1" showInputMessage="1" showErrorMessage="1" promptTitle="GUÍA:" prompt="Identificar la persona/cargo responsable por la ejecución de las acciones de mejoramiento." sqref="D16:D30" xr:uid="{08FB0EE1-4396-47C3-BEB2-F30F6564EE5C}"/>
    <dataValidation allowBlank="1" showInputMessage="1" showErrorMessage="1" promptTitle="INSERTAR NUEVA COLUMNA:" prompt="Definir el entregable que soporta el cumplimiento como evidencia (actas, contratos, lista de asistencia, procedimientos, fotografía, videos, encuestas, etc.)" sqref="F16:F20 F22:F30" xr:uid="{452F0084-DD10-4736-B9FD-A1721044AD66}"/>
    <dataValidation allowBlank="1" showInputMessage="1" showErrorMessage="1" promptTitle="GUÍA:" prompt="Establecer la formula matemática para medir el cumplimiento de la meta establecida a cada una de las acciones de mejoramiento definidas." sqref="G17:G20 G22:G30" xr:uid="{DF3DE6BB-C2D1-48A3-AFAE-51FCAA53948A}"/>
    <dataValidation allowBlank="1" showInputMessage="1" showErrorMessage="1" promptTitle="GUÍA:" prompt="Establecer las fechas de inicio y terminación de cada una de las actividades, según los recursos y disponibilidad de la dependencia dentro de la vigencia actual." sqref="H16:I20 H22:I30" xr:uid="{6EAC8513-4D4F-46D9-B754-EBA66B3CE701}"/>
    <dataValidation allowBlank="1" showInputMessage="1" showErrorMessage="1" promptTitle="GUÍA: " prompt="Colocar la fecha en que se realiza el seguimiento por parte de la dependencia (i, ii, ii o iv seguimiento)_x000a_" sqref="J16:J20 J22:J30" xr:uid="{8E2557E9-DFED-49D4-98F2-A57D6B1DCEDE}"/>
    <dataValidation allowBlank="1" showInputMessage="1" showErrorMessage="1" promptTitle="GUÍA:" prompt="Asignar el porcentaje de avance de la meta establecida de acuerdo con la formula del indicador con corte a la fecha del seguimiento." sqref="L19 K16:K30 M16:M30" xr:uid="{A0165F9C-844F-40F5-83C2-6A15853D71B4}"/>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18 L20:L30" xr:uid="{B2A14527-69F6-4416-AD08-FE420D731C6D}"/>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30" xr:uid="{01ACB444-310A-4341-ABD7-9C32F857E1B2}"/>
    <dataValidation allowBlank="1" showInputMessage="1" showErrorMessage="1" promptTitle="GUÍA:" prompt="Describir la meta a ser alcanzada con la acción de mejoramiento planteada." sqref="G16 E16:E20 E22:E30" xr:uid="{9F47A612-A0D1-42DF-A96F-5B82721C1625}"/>
    <dataValidation allowBlank="1" showInputMessage="1" showErrorMessage="1" promptTitle="GUIA:" prompt="Redactar las recomendaciones de mejoramiento a la gestión, identificadas en la dependencia para la vigencia actual." sqref="A16" xr:uid="{F810A231-D188-432E-AAB9-B37F866D5218}"/>
  </dataValidations>
  <printOptions horizontalCentered="1"/>
  <pageMargins left="0.7" right="0.7" top="0.75" bottom="0.75" header="0.3" footer="0.3"/>
  <pageSetup paperSize="5" scale="31" fitToHeight="0" orientation="landscape" horizontalDpi="1200" verticalDpi="1200"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C2A5-68E7-4777-899B-397DBD012471}">
  <dimension ref="A1:O34"/>
  <sheetViews>
    <sheetView showGridLines="0" zoomScale="55" zoomScaleNormal="55" zoomScaleSheetLayoutView="100" zoomScalePageLayoutView="98" workbookViewId="0">
      <selection activeCell="C35" sqref="C35"/>
    </sheetView>
  </sheetViews>
  <sheetFormatPr baseColWidth="10" defaultColWidth="11.42578125" defaultRowHeight="12.75" x14ac:dyDescent="0.2"/>
  <cols>
    <col min="1" max="1" width="51.7109375" style="18" customWidth="1"/>
    <col min="2" max="2" width="61.28515625" style="18" customWidth="1"/>
    <col min="3" max="3" width="61" style="18" customWidth="1"/>
    <col min="4" max="4" width="26.7109375" style="18" customWidth="1"/>
    <col min="5" max="5" width="24" style="18" customWidth="1"/>
    <col min="6" max="6" width="40.7109375" style="18" customWidth="1"/>
    <col min="7" max="7" width="22" style="18" customWidth="1"/>
    <col min="8" max="8" width="13.85546875" style="18" customWidth="1"/>
    <col min="9" max="9" width="15.42578125" style="18" customWidth="1"/>
    <col min="10" max="10" width="15" style="384" customWidth="1"/>
    <col min="11" max="11" width="13.7109375" style="18" customWidth="1"/>
    <col min="12" max="12" width="68"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384"/>
      <c r="B4" s="384"/>
      <c r="C4" s="384"/>
      <c r="D4" s="384"/>
      <c r="E4" s="384"/>
      <c r="F4" s="384"/>
      <c r="G4" s="384"/>
      <c r="H4" s="384"/>
      <c r="I4" s="384"/>
      <c r="K4" s="384"/>
      <c r="L4" s="384"/>
      <c r="M4" s="384"/>
      <c r="N4" s="384"/>
      <c r="O4" s="384"/>
    </row>
    <row r="5" spans="1:15" x14ac:dyDescent="0.2">
      <c r="A5" s="384"/>
      <c r="B5" s="384"/>
      <c r="C5" s="384"/>
      <c r="D5" s="384"/>
      <c r="E5" s="384"/>
      <c r="F5" s="384"/>
      <c r="G5" s="384"/>
      <c r="H5" s="384"/>
      <c r="I5" s="384"/>
      <c r="K5" s="384"/>
      <c r="L5" s="384"/>
      <c r="M5" s="384"/>
      <c r="N5" s="384"/>
      <c r="O5" s="384"/>
    </row>
    <row r="6" spans="1:15" x14ac:dyDescent="0.2">
      <c r="A6" s="384"/>
      <c r="B6" s="384"/>
      <c r="C6" s="384"/>
      <c r="D6" s="384"/>
      <c r="E6" s="384"/>
      <c r="F6" s="384"/>
      <c r="G6" s="384"/>
      <c r="H6" s="384"/>
      <c r="I6" s="384"/>
      <c r="K6" s="384"/>
      <c r="L6" s="384"/>
      <c r="M6" s="384"/>
      <c r="N6" s="384"/>
      <c r="O6" s="384"/>
    </row>
    <row r="7" spans="1:15" x14ac:dyDescent="0.2">
      <c r="A7" s="384"/>
      <c r="B7" s="384"/>
      <c r="C7" s="384"/>
      <c r="D7" s="384"/>
      <c r="E7" s="384"/>
      <c r="F7" s="384"/>
      <c r="G7" s="384"/>
      <c r="H7" s="384"/>
      <c r="I7" s="384"/>
      <c r="K7" s="384"/>
      <c r="L7" s="384"/>
      <c r="M7" s="384"/>
      <c r="N7" s="384"/>
      <c r="O7" s="384"/>
    </row>
    <row r="8" spans="1:15" x14ac:dyDescent="0.2">
      <c r="A8" s="384"/>
      <c r="B8" s="384"/>
      <c r="C8" s="384"/>
      <c r="D8" s="384"/>
      <c r="E8" s="384"/>
      <c r="F8" s="384"/>
      <c r="G8" s="384"/>
      <c r="H8" s="384"/>
      <c r="I8" s="384"/>
      <c r="K8" s="384"/>
      <c r="L8" s="384"/>
      <c r="M8" s="384"/>
      <c r="N8" s="384"/>
      <c r="O8" s="384"/>
    </row>
    <row r="9" spans="1:15" x14ac:dyDescent="0.2">
      <c r="A9" s="384"/>
      <c r="B9" s="384"/>
      <c r="C9" s="384"/>
      <c r="D9" s="384"/>
      <c r="E9" s="384"/>
      <c r="F9" s="384"/>
      <c r="G9" s="384"/>
      <c r="H9" s="384"/>
      <c r="I9" s="384"/>
      <c r="K9" s="384"/>
      <c r="L9" s="384"/>
      <c r="M9" s="384"/>
      <c r="N9" s="384"/>
      <c r="O9" s="384"/>
    </row>
    <row r="10" spans="1:15" x14ac:dyDescent="0.2">
      <c r="A10" s="384"/>
      <c r="B10" s="384"/>
      <c r="C10" s="384"/>
      <c r="D10" s="384"/>
      <c r="E10" s="384"/>
      <c r="F10" s="384"/>
      <c r="G10" s="384"/>
      <c r="H10" s="384"/>
      <c r="I10" s="384"/>
      <c r="K10" s="384"/>
      <c r="L10" s="384"/>
      <c r="M10" s="384"/>
      <c r="N10" s="384"/>
      <c r="O10" s="384"/>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thickBot="1" x14ac:dyDescent="0.25">
      <c r="A13" s="643" t="s">
        <v>2743</v>
      </c>
      <c r="B13" s="643"/>
      <c r="C13" s="643"/>
      <c r="D13" s="643"/>
      <c r="E13" s="643"/>
      <c r="F13" s="643"/>
      <c r="G13" s="643"/>
      <c r="H13" s="643"/>
      <c r="I13" s="643"/>
      <c r="J13" s="643"/>
      <c r="K13" s="643"/>
      <c r="L13" s="643"/>
      <c r="M13" s="642"/>
      <c r="N13" s="642"/>
      <c r="O13" s="642"/>
    </row>
    <row r="14" spans="1:15" s="21" customFormat="1" ht="40.5" customHeight="1" x14ac:dyDescent="0.2">
      <c r="A14" s="638" t="s">
        <v>164</v>
      </c>
      <c r="B14" s="640" t="s">
        <v>4</v>
      </c>
      <c r="C14" s="640" t="s">
        <v>5</v>
      </c>
      <c r="D14" s="640" t="s">
        <v>6</v>
      </c>
      <c r="E14" s="632" t="s">
        <v>7</v>
      </c>
      <c r="F14" s="632" t="s">
        <v>8</v>
      </c>
      <c r="G14" s="632" t="s">
        <v>9</v>
      </c>
      <c r="H14" s="634" t="s">
        <v>10</v>
      </c>
      <c r="I14" s="635"/>
      <c r="J14" s="632" t="s">
        <v>11</v>
      </c>
      <c r="K14" s="632" t="s">
        <v>12</v>
      </c>
      <c r="L14" s="636" t="s">
        <v>13</v>
      </c>
      <c r="M14" s="626" t="s">
        <v>14</v>
      </c>
      <c r="N14" s="628" t="s">
        <v>15</v>
      </c>
      <c r="O14" s="629"/>
    </row>
    <row r="15" spans="1:15" s="21" customFormat="1" ht="48" thickBot="1" x14ac:dyDescent="0.25">
      <c r="A15" s="639"/>
      <c r="B15" s="641"/>
      <c r="C15" s="641"/>
      <c r="D15" s="641"/>
      <c r="E15" s="633"/>
      <c r="F15" s="633"/>
      <c r="G15" s="633"/>
      <c r="H15" s="395" t="s">
        <v>16</v>
      </c>
      <c r="I15" s="395" t="s">
        <v>17</v>
      </c>
      <c r="J15" s="633"/>
      <c r="K15" s="633"/>
      <c r="L15" s="637"/>
      <c r="M15" s="627"/>
      <c r="N15" s="630"/>
      <c r="O15" s="631"/>
    </row>
    <row r="16" spans="1:15" ht="101.25" customHeight="1" x14ac:dyDescent="0.2">
      <c r="A16" s="71" t="s">
        <v>2744</v>
      </c>
      <c r="B16" s="392" t="s">
        <v>2745</v>
      </c>
      <c r="C16" s="385" t="s">
        <v>2746</v>
      </c>
      <c r="D16" s="390" t="s">
        <v>2747</v>
      </c>
      <c r="E16" s="385" t="s">
        <v>2748</v>
      </c>
      <c r="F16" s="394" t="s">
        <v>2749</v>
      </c>
      <c r="G16" s="385" t="s">
        <v>2750</v>
      </c>
      <c r="H16" s="416">
        <v>44652</v>
      </c>
      <c r="I16" s="391">
        <v>44926</v>
      </c>
      <c r="J16" s="391">
        <v>44743</v>
      </c>
      <c r="K16" s="393">
        <v>0.15</v>
      </c>
      <c r="L16" s="394" t="s">
        <v>2751</v>
      </c>
      <c r="M16" s="417">
        <v>0.15</v>
      </c>
      <c r="N16" s="729" t="s">
        <v>2493</v>
      </c>
      <c r="O16" s="729"/>
    </row>
    <row r="17" spans="1:15" ht="360" x14ac:dyDescent="0.2">
      <c r="A17" s="71" t="s">
        <v>2752</v>
      </c>
      <c r="B17" s="392" t="s">
        <v>2753</v>
      </c>
      <c r="C17" s="385" t="s">
        <v>2754</v>
      </c>
      <c r="D17" s="390" t="s">
        <v>2755</v>
      </c>
      <c r="E17" s="385" t="s">
        <v>2756</v>
      </c>
      <c r="F17" s="394" t="s">
        <v>2757</v>
      </c>
      <c r="G17" s="385" t="s">
        <v>2758</v>
      </c>
      <c r="H17" s="416">
        <v>44562</v>
      </c>
      <c r="I17" s="391">
        <v>44926</v>
      </c>
      <c r="J17" s="391">
        <v>44743</v>
      </c>
      <c r="K17" s="393">
        <v>0.7</v>
      </c>
      <c r="L17" s="396" t="s">
        <v>2759</v>
      </c>
      <c r="M17" s="417">
        <v>0.7</v>
      </c>
      <c r="N17" s="729" t="s">
        <v>2493</v>
      </c>
      <c r="O17" s="729"/>
    </row>
    <row r="18" spans="1:15" s="30" customFormat="1" ht="90" x14ac:dyDescent="0.2">
      <c r="A18" s="71" t="s">
        <v>2760</v>
      </c>
      <c r="B18" s="71" t="s">
        <v>2761</v>
      </c>
      <c r="C18" s="386" t="s">
        <v>2762</v>
      </c>
      <c r="D18" s="31" t="s">
        <v>2747</v>
      </c>
      <c r="E18" s="386" t="s">
        <v>2763</v>
      </c>
      <c r="F18" s="396" t="s">
        <v>2764</v>
      </c>
      <c r="G18" s="386" t="s">
        <v>2765</v>
      </c>
      <c r="H18" s="61">
        <v>44621</v>
      </c>
      <c r="I18" s="61">
        <v>44926</v>
      </c>
      <c r="J18" s="25">
        <v>44743</v>
      </c>
      <c r="K18" s="56">
        <v>1</v>
      </c>
      <c r="L18" s="396" t="s">
        <v>2766</v>
      </c>
      <c r="M18" s="410">
        <v>1</v>
      </c>
      <c r="N18" s="729" t="s">
        <v>2493</v>
      </c>
      <c r="O18" s="729"/>
    </row>
    <row r="19" spans="1:15" s="30" customFormat="1" ht="142.5" customHeight="1" x14ac:dyDescent="0.2">
      <c r="A19" s="71" t="s">
        <v>2767</v>
      </c>
      <c r="B19" s="397" t="s">
        <v>2768</v>
      </c>
      <c r="C19" s="386" t="s">
        <v>2769</v>
      </c>
      <c r="D19" s="31" t="s">
        <v>2770</v>
      </c>
      <c r="E19" s="386" t="s">
        <v>2771</v>
      </c>
      <c r="F19" s="396" t="s">
        <v>2772</v>
      </c>
      <c r="G19" s="386" t="s">
        <v>2773</v>
      </c>
      <c r="H19" s="61">
        <v>44621</v>
      </c>
      <c r="I19" s="61">
        <v>44926</v>
      </c>
      <c r="J19" s="25">
        <v>44743</v>
      </c>
      <c r="K19" s="56">
        <v>0.5</v>
      </c>
      <c r="L19" s="396" t="s">
        <v>2774</v>
      </c>
      <c r="M19" s="410">
        <v>0.5</v>
      </c>
      <c r="N19" s="729" t="s">
        <v>2493</v>
      </c>
      <c r="O19" s="729"/>
    </row>
    <row r="20" spans="1:15" s="30" customFormat="1" ht="142.5" customHeight="1" x14ac:dyDescent="0.2">
      <c r="A20" s="71" t="s">
        <v>1108</v>
      </c>
      <c r="B20" s="71" t="s">
        <v>2775</v>
      </c>
      <c r="C20" s="386" t="s">
        <v>2776</v>
      </c>
      <c r="D20" s="31" t="s">
        <v>2777</v>
      </c>
      <c r="E20" s="386" t="s">
        <v>2778</v>
      </c>
      <c r="F20" s="396" t="s">
        <v>2779</v>
      </c>
      <c r="G20" s="386" t="s">
        <v>2780</v>
      </c>
      <c r="H20" s="61">
        <v>44562</v>
      </c>
      <c r="I20" s="61">
        <v>44926</v>
      </c>
      <c r="J20" s="25">
        <v>44743</v>
      </c>
      <c r="K20" s="56">
        <v>1</v>
      </c>
      <c r="L20" s="396" t="s">
        <v>2781</v>
      </c>
      <c r="M20" s="410">
        <v>1</v>
      </c>
      <c r="N20" s="729" t="s">
        <v>2493</v>
      </c>
      <c r="O20" s="729"/>
    </row>
    <row r="21" spans="1:15" s="30" customFormat="1" ht="98.25" customHeight="1" x14ac:dyDescent="0.2">
      <c r="A21" s="71" t="s">
        <v>133</v>
      </c>
      <c r="B21" s="71" t="s">
        <v>2782</v>
      </c>
      <c r="C21" s="386" t="s">
        <v>2783</v>
      </c>
      <c r="D21" s="31" t="s">
        <v>2784</v>
      </c>
      <c r="E21" s="386" t="s">
        <v>2785</v>
      </c>
      <c r="F21" s="396" t="s">
        <v>2786</v>
      </c>
      <c r="G21" s="386" t="s">
        <v>2787</v>
      </c>
      <c r="H21" s="61">
        <v>44562</v>
      </c>
      <c r="I21" s="61">
        <v>44926</v>
      </c>
      <c r="J21" s="25">
        <v>44743</v>
      </c>
      <c r="K21" s="56">
        <v>1</v>
      </c>
      <c r="L21" s="396" t="s">
        <v>2788</v>
      </c>
      <c r="M21" s="410">
        <v>1</v>
      </c>
      <c r="N21" s="729" t="s">
        <v>2493</v>
      </c>
      <c r="O21" s="729"/>
    </row>
    <row r="22" spans="1:15" s="30" customFormat="1" ht="98.25" customHeight="1" x14ac:dyDescent="0.2">
      <c r="A22" s="71" t="s">
        <v>2789</v>
      </c>
      <c r="B22" s="81" t="s">
        <v>2790</v>
      </c>
      <c r="C22" s="386" t="s">
        <v>2791</v>
      </c>
      <c r="D22" s="31" t="s">
        <v>2792</v>
      </c>
      <c r="E22" s="386" t="s">
        <v>2793</v>
      </c>
      <c r="F22" s="396" t="s">
        <v>2794</v>
      </c>
      <c r="G22" s="386" t="s">
        <v>2795</v>
      </c>
      <c r="H22" s="61">
        <v>44562</v>
      </c>
      <c r="I22" s="61">
        <v>44926</v>
      </c>
      <c r="J22" s="25">
        <v>44743</v>
      </c>
      <c r="K22" s="56">
        <v>1</v>
      </c>
      <c r="L22" s="396" t="s">
        <v>2796</v>
      </c>
      <c r="M22" s="410">
        <v>1</v>
      </c>
      <c r="N22" s="729" t="s">
        <v>2493</v>
      </c>
      <c r="O22" s="729"/>
    </row>
    <row r="23" spans="1:15" s="30" customFormat="1" ht="110.25" customHeight="1" x14ac:dyDescent="0.2">
      <c r="A23" s="71" t="s">
        <v>2797</v>
      </c>
      <c r="B23" s="71" t="s">
        <v>2798</v>
      </c>
      <c r="C23" s="386" t="s">
        <v>2799</v>
      </c>
      <c r="D23" s="31" t="s">
        <v>2792</v>
      </c>
      <c r="E23" s="398" t="s">
        <v>2800</v>
      </c>
      <c r="F23" s="396" t="s">
        <v>2772</v>
      </c>
      <c r="G23" s="386" t="s">
        <v>2801</v>
      </c>
      <c r="H23" s="61">
        <v>44621</v>
      </c>
      <c r="I23" s="61">
        <v>44926</v>
      </c>
      <c r="J23" s="25">
        <v>44743</v>
      </c>
      <c r="K23" s="56">
        <v>0.6</v>
      </c>
      <c r="L23" s="396" t="s">
        <v>2802</v>
      </c>
      <c r="M23" s="410">
        <v>0.6</v>
      </c>
      <c r="N23" s="729" t="s">
        <v>2493</v>
      </c>
      <c r="O23" s="729"/>
    </row>
    <row r="24" spans="1:15" s="30" customFormat="1" ht="143.25" customHeight="1" x14ac:dyDescent="0.2">
      <c r="A24" s="71" t="s">
        <v>2803</v>
      </c>
      <c r="B24" s="71" t="s">
        <v>2804</v>
      </c>
      <c r="C24" s="386" t="s">
        <v>2805</v>
      </c>
      <c r="D24" s="31" t="s">
        <v>2792</v>
      </c>
      <c r="E24" s="36" t="s">
        <v>2806</v>
      </c>
      <c r="F24" s="396" t="s">
        <v>2772</v>
      </c>
      <c r="G24" s="36" t="s">
        <v>2807</v>
      </c>
      <c r="H24" s="61">
        <v>44621</v>
      </c>
      <c r="I24" s="61">
        <v>44926</v>
      </c>
      <c r="J24" s="25">
        <v>44743</v>
      </c>
      <c r="K24" s="56">
        <v>0.6</v>
      </c>
      <c r="L24" s="396" t="s">
        <v>2808</v>
      </c>
      <c r="M24" s="410">
        <v>0.6</v>
      </c>
      <c r="N24" s="729" t="s">
        <v>2493</v>
      </c>
      <c r="O24" s="729"/>
    </row>
    <row r="25" spans="1:15" s="30" customFormat="1" ht="126.75" customHeight="1" x14ac:dyDescent="0.2">
      <c r="A25" s="71" t="s">
        <v>2809</v>
      </c>
      <c r="B25" s="71" t="s">
        <v>2810</v>
      </c>
      <c r="C25" s="386" t="s">
        <v>2811</v>
      </c>
      <c r="D25" s="31" t="s">
        <v>2747</v>
      </c>
      <c r="E25" s="36" t="s">
        <v>2812</v>
      </c>
      <c r="F25" s="396" t="s">
        <v>2813</v>
      </c>
      <c r="G25" s="36" t="s">
        <v>2814</v>
      </c>
      <c r="H25" s="61">
        <v>44621</v>
      </c>
      <c r="I25" s="61">
        <v>44926</v>
      </c>
      <c r="J25" s="25">
        <v>44743</v>
      </c>
      <c r="K25" s="56">
        <v>0.6</v>
      </c>
      <c r="L25" s="396" t="s">
        <v>2815</v>
      </c>
      <c r="M25" s="410">
        <v>0.6</v>
      </c>
      <c r="N25" s="729" t="s">
        <v>2493</v>
      </c>
      <c r="O25" s="729"/>
    </row>
    <row r="26" spans="1:15" s="30" customFormat="1" ht="195" x14ac:dyDescent="0.2">
      <c r="A26" s="71" t="s">
        <v>2816</v>
      </c>
      <c r="B26" s="71" t="s">
        <v>2817</v>
      </c>
      <c r="C26" s="386" t="s">
        <v>2818</v>
      </c>
      <c r="D26" s="31" t="s">
        <v>2819</v>
      </c>
      <c r="E26" s="36" t="s">
        <v>2820</v>
      </c>
      <c r="F26" s="396" t="s">
        <v>2821</v>
      </c>
      <c r="G26" s="36" t="s">
        <v>2822</v>
      </c>
      <c r="H26" s="61">
        <v>44621</v>
      </c>
      <c r="I26" s="61">
        <v>44926</v>
      </c>
      <c r="J26" s="25">
        <v>44743</v>
      </c>
      <c r="K26" s="56">
        <v>0.45</v>
      </c>
      <c r="L26" s="396" t="s">
        <v>2823</v>
      </c>
      <c r="M26" s="410">
        <v>0.45</v>
      </c>
      <c r="N26" s="729" t="s">
        <v>2493</v>
      </c>
      <c r="O26" s="729"/>
    </row>
    <row r="27" spans="1:15" s="30" customFormat="1" ht="83.25" customHeight="1" x14ac:dyDescent="0.2">
      <c r="A27" s="38"/>
      <c r="B27" s="38"/>
      <c r="C27" s="387"/>
      <c r="D27" s="37"/>
      <c r="E27" s="387"/>
      <c r="F27" s="43"/>
      <c r="G27" s="387"/>
      <c r="H27" s="418"/>
      <c r="I27" s="418"/>
      <c r="J27" s="41"/>
      <c r="K27" s="419"/>
      <c r="L27" s="43"/>
      <c r="M27" s="420"/>
      <c r="N27" s="421"/>
      <c r="O27" s="421"/>
    </row>
    <row r="29" spans="1:15" s="21" customFormat="1" ht="29.25" customHeight="1" thickBot="1" x14ac:dyDescent="0.3">
      <c r="A29" s="45" t="s">
        <v>155</v>
      </c>
      <c r="B29" s="550" t="s">
        <v>3101</v>
      </c>
      <c r="C29" s="550"/>
      <c r="D29" s="550"/>
      <c r="G29" s="45"/>
      <c r="H29" s="45"/>
      <c r="I29" s="46"/>
      <c r="J29" s="45"/>
      <c r="K29" s="45"/>
    </row>
    <row r="30" spans="1:15" s="21" customFormat="1" ht="18.75" customHeight="1" x14ac:dyDescent="0.2">
      <c r="I30" s="388"/>
    </row>
    <row r="31" spans="1:15" s="21" customFormat="1" ht="32.25" customHeight="1" thickBot="1" x14ac:dyDescent="0.3">
      <c r="A31" s="45" t="s">
        <v>157</v>
      </c>
      <c r="B31" s="547" t="s">
        <v>3102</v>
      </c>
      <c r="C31" s="547"/>
      <c r="D31" s="547"/>
      <c r="G31" s="45" t="s">
        <v>159</v>
      </c>
      <c r="I31" s="388"/>
      <c r="J31" s="49" t="s">
        <v>3103</v>
      </c>
      <c r="K31" s="49"/>
      <c r="L31" s="49"/>
    </row>
    <row r="32" spans="1:15" s="21" customFormat="1" ht="27" customHeight="1" x14ac:dyDescent="0.2">
      <c r="I32" s="51"/>
      <c r="J32" s="513"/>
      <c r="K32" s="513"/>
      <c r="L32" s="52"/>
    </row>
    <row r="33" spans="15:15" x14ac:dyDescent="0.2">
      <c r="O33" s="54" t="s">
        <v>161</v>
      </c>
    </row>
    <row r="34" spans="15:15" x14ac:dyDescent="0.2">
      <c r="O34" s="54" t="s">
        <v>162</v>
      </c>
    </row>
  </sheetData>
  <mergeCells count="32">
    <mergeCell ref="N26:O26"/>
    <mergeCell ref="B29:D29"/>
    <mergeCell ref="B31:D31"/>
    <mergeCell ref="J32:K32"/>
    <mergeCell ref="N20:O20"/>
    <mergeCell ref="N21:O21"/>
    <mergeCell ref="N22:O22"/>
    <mergeCell ref="N23:O23"/>
    <mergeCell ref="N24:O24"/>
    <mergeCell ref="N25:O25"/>
    <mergeCell ref="N19:O19"/>
    <mergeCell ref="F14:F15"/>
    <mergeCell ref="G14:G15"/>
    <mergeCell ref="H14:I14"/>
    <mergeCell ref="J14:J15"/>
    <mergeCell ref="K14:K15"/>
    <mergeCell ref="L14:L15"/>
    <mergeCell ref="M14:M15"/>
    <mergeCell ref="N14:O15"/>
    <mergeCell ref="N16:O16"/>
    <mergeCell ref="N17:O17"/>
    <mergeCell ref="N18:O18"/>
    <mergeCell ref="A1:O3"/>
    <mergeCell ref="A11:O11"/>
    <mergeCell ref="A12:L12"/>
    <mergeCell ref="M12:O13"/>
    <mergeCell ref="A13:L13"/>
    <mergeCell ref="A14:A15"/>
    <mergeCell ref="B14:B15"/>
    <mergeCell ref="C14:C15"/>
    <mergeCell ref="D14:D15"/>
    <mergeCell ref="E14:E15"/>
  </mergeCells>
  <dataValidations count="12">
    <dataValidation allowBlank="1" showInputMessage="1" showErrorMessage="1" promptTitle="GUÍA:" prompt="Describir la meta a ser alcanzada con la acción de mejoramiento planteada." sqref="E16:E21 E23:E27 G22" xr:uid="{F8E47C7D-D8B1-4E92-8F2E-3BE401D079B8}"/>
    <dataValidation allowBlank="1" showInputMessage="1" showErrorMessage="1" promptTitle="GUÍA:" prompt="Se deben describir las causas, previamente identificadas por medio de las metodologías existentes, el número de causas varias de acuerdo a la recomendación y su complejidad." sqref="B16:B27" xr:uid="{45C6C99F-7DD1-4AEC-A68A-9F7F440C18C4}"/>
    <dataValidation allowBlank="1" showInputMessage="1" showErrorMessage="1" promptTitle="GUÍA:" prompt="Para cada una de las causas identificadas se deben definir las acciones de mejoramiento necesarias." sqref="C16:C27" xr:uid="{8AD7F653-E328-42A5-806A-199443E176E6}"/>
    <dataValidation allowBlank="1" showInputMessage="1" showErrorMessage="1" promptTitle="GUÍA:" prompt="Identificar la persona/cargo responsable por la ejecución de las acciones de mejoramiento." sqref="D16:D27" xr:uid="{C62EB256-035D-42F3-98EA-79D55B87E6D0}"/>
    <dataValidation allowBlank="1" showInputMessage="1" showErrorMessage="1" promptTitle="INSERTAR NUEVA COLUMNA:" prompt="Definir el entregable que soporta el cumplimiento como evidencia (actas, contratos, lista de asistencia, procedimientos, fotografía, videos, encuestas, etc.)" sqref="F16:F27" xr:uid="{AFF86097-AD85-4C2C-B95C-F8C4A9A7A93B}"/>
    <dataValidation allowBlank="1" showInputMessage="1" showErrorMessage="1" promptTitle="GUÍA:" prompt="Establecer la formula matemática para medir el cumplimiento de la meta establecida a cada una de las acciones de mejoramiento definidas." sqref="G16:G27 E26" xr:uid="{1581B326-FE88-4970-848D-8AC1ABA39E5D}"/>
    <dataValidation allowBlank="1" showInputMessage="1" showErrorMessage="1" promptTitle="GUÍA:" prompt="Establecer las fechas de inicio y terminación de cada una de las actividades, según los recursos y disponibilidad de la dependencia dentro de la vigencia actual." sqref="H16:I27" xr:uid="{E4D6FC71-511E-43EE-9D6A-F96CA4DEBD44}"/>
    <dataValidation allowBlank="1" showInputMessage="1" showErrorMessage="1" promptTitle="GUÍA: " prompt="Colocar la fecha en que se realiza el seguimiento por parte de la dependencia (i, ii, ii o iv seguimiento)_x000a_" sqref="J16:J27" xr:uid="{62701A9B-D84A-4A2A-9536-1EB8326DF1C2}"/>
    <dataValidation allowBlank="1" showInputMessage="1" showErrorMessage="1" promptTitle="GUÍA:" prompt="Asignar el porcentaje de avance de la meta establecida de acuerdo con la formula del indicador con corte a la fecha del seguimiento." sqref="K16:K27 M16:M26" xr:uid="{CCD3BFCB-B217-40BE-B691-D8C286E9AE05}"/>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7" xr:uid="{B3487BA7-5737-4C36-9669-93BF08798BFB}"/>
    <dataValidation allowBlank="1" showInputMessage="1" showErrorMessage="1" promptTitle="CONTROL INTERNO:" prompt="Incluir esta columna para medir el avance de las acciones por parte del auditor de acuerdo con las evidencias presentadas por la dependencia." sqref="M27" xr:uid="{2EF90188-AE55-4723-8A4D-EF5B89017ABF}"/>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7" xr:uid="{D4A51075-5A54-43E5-9BCC-A94B5D51566E}"/>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402F8-E3E4-4BD7-B643-1E9329DBFADD}">
  <dimension ref="A1:O32"/>
  <sheetViews>
    <sheetView showGridLines="0" topLeftCell="A3" zoomScale="57" zoomScaleNormal="57" zoomScaleSheetLayoutView="100" zoomScalePageLayoutView="98" workbookViewId="0">
      <selection activeCell="J30" sqref="J30:K30"/>
    </sheetView>
  </sheetViews>
  <sheetFormatPr baseColWidth="10" defaultColWidth="11.42578125" defaultRowHeight="12.75" x14ac:dyDescent="0.2"/>
  <cols>
    <col min="1" max="1" width="39.7109375" style="18" customWidth="1"/>
    <col min="2" max="2" width="28.28515625" style="18" customWidth="1"/>
    <col min="3" max="3" width="29.42578125" style="18" customWidth="1"/>
    <col min="4" max="4" width="26.7109375" style="18" customWidth="1"/>
    <col min="5" max="5" width="24" style="18" customWidth="1"/>
    <col min="6" max="6" width="40.7109375" style="18" customWidth="1"/>
    <col min="7" max="7" width="22" style="18" customWidth="1"/>
    <col min="8" max="8" width="13.85546875" style="18" customWidth="1"/>
    <col min="9" max="9" width="15.42578125" style="18" customWidth="1"/>
    <col min="10" max="10" width="15" style="384" customWidth="1"/>
    <col min="11" max="11" width="13.7109375" style="18" customWidth="1"/>
    <col min="12" max="12" width="50.85546875" style="18" customWidth="1"/>
    <col min="13" max="13" width="14"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384"/>
      <c r="B4" s="384"/>
      <c r="C4" s="384"/>
      <c r="D4" s="384"/>
      <c r="E4" s="384"/>
      <c r="F4" s="384"/>
      <c r="G4" s="384"/>
      <c r="H4" s="384"/>
      <c r="I4" s="384"/>
      <c r="K4" s="384"/>
      <c r="L4" s="384"/>
      <c r="M4" s="384"/>
      <c r="N4" s="384"/>
      <c r="O4" s="384"/>
    </row>
    <row r="5" spans="1:15" x14ac:dyDescent="0.2">
      <c r="A5" s="384"/>
      <c r="B5" s="384"/>
      <c r="C5" s="384"/>
      <c r="D5" s="384"/>
      <c r="E5" s="384"/>
      <c r="F5" s="384"/>
      <c r="G5" s="384"/>
      <c r="H5" s="384"/>
      <c r="I5" s="384"/>
      <c r="K5" s="384"/>
      <c r="L5" s="384"/>
      <c r="M5" s="384"/>
      <c r="N5" s="384"/>
      <c r="O5" s="384"/>
    </row>
    <row r="6" spans="1:15" x14ac:dyDescent="0.2">
      <c r="A6" s="384"/>
      <c r="B6" s="384"/>
      <c r="C6" s="384"/>
      <c r="D6" s="384"/>
      <c r="E6" s="384"/>
      <c r="F6" s="384"/>
      <c r="G6" s="384"/>
      <c r="H6" s="384"/>
      <c r="I6" s="384"/>
      <c r="K6" s="384"/>
      <c r="L6" s="384"/>
      <c r="M6" s="384"/>
      <c r="N6" s="384"/>
      <c r="O6" s="384"/>
    </row>
    <row r="7" spans="1:15" x14ac:dyDescent="0.2">
      <c r="A7" s="384"/>
      <c r="B7" s="384"/>
      <c r="C7" s="384"/>
      <c r="D7" s="384"/>
      <c r="E7" s="384"/>
      <c r="F7" s="384"/>
      <c r="G7" s="384"/>
      <c r="H7" s="384"/>
      <c r="I7" s="384"/>
      <c r="K7" s="384"/>
      <c r="L7" s="384"/>
      <c r="M7" s="384"/>
      <c r="N7" s="384"/>
      <c r="O7" s="384"/>
    </row>
    <row r="8" spans="1:15" x14ac:dyDescent="0.2">
      <c r="A8" s="384"/>
      <c r="B8" s="384"/>
      <c r="C8" s="384"/>
      <c r="D8" s="384"/>
      <c r="E8" s="384"/>
      <c r="F8" s="384"/>
      <c r="G8" s="384"/>
      <c r="H8" s="384"/>
      <c r="I8" s="384"/>
      <c r="K8" s="384"/>
      <c r="L8" s="384"/>
      <c r="M8" s="384"/>
      <c r="N8" s="384"/>
      <c r="O8" s="384"/>
    </row>
    <row r="9" spans="1:15" x14ac:dyDescent="0.2">
      <c r="A9" s="384"/>
      <c r="B9" s="384"/>
      <c r="C9" s="384"/>
      <c r="D9" s="384"/>
      <c r="E9" s="384"/>
      <c r="F9" s="384"/>
      <c r="G9" s="384"/>
      <c r="H9" s="384"/>
      <c r="I9" s="384"/>
      <c r="K9" s="384"/>
      <c r="L9" s="384"/>
      <c r="M9" s="384"/>
      <c r="N9" s="384"/>
      <c r="O9" s="384"/>
    </row>
    <row r="10" spans="1:15" x14ac:dyDescent="0.2">
      <c r="A10" s="384"/>
      <c r="B10" s="384"/>
      <c r="C10" s="384"/>
      <c r="D10" s="384"/>
      <c r="E10" s="384"/>
      <c r="F10" s="384"/>
      <c r="G10" s="384"/>
      <c r="H10" s="384"/>
      <c r="I10" s="384"/>
      <c r="K10" s="384"/>
      <c r="L10" s="384"/>
      <c r="M10" s="384"/>
      <c r="N10" s="384"/>
      <c r="O10" s="384"/>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2976</v>
      </c>
      <c r="B12" s="541"/>
      <c r="C12" s="541"/>
      <c r="D12" s="541"/>
      <c r="E12" s="541"/>
      <c r="F12" s="541"/>
      <c r="G12" s="541"/>
      <c r="H12" s="541"/>
      <c r="I12" s="541"/>
      <c r="J12" s="541"/>
      <c r="K12" s="541"/>
      <c r="L12" s="541"/>
      <c r="M12" s="542" t="s">
        <v>1</v>
      </c>
      <c r="N12" s="542"/>
      <c r="O12" s="542"/>
    </row>
    <row r="13" spans="1:15" ht="38.25" customHeight="1" x14ac:dyDescent="0.2">
      <c r="A13" s="541" t="s">
        <v>2977</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383" t="s">
        <v>16</v>
      </c>
      <c r="I15" s="383" t="s">
        <v>17</v>
      </c>
      <c r="J15" s="497"/>
      <c r="K15" s="497"/>
      <c r="L15" s="500"/>
      <c r="M15" s="535"/>
      <c r="N15" s="536"/>
      <c r="O15" s="537"/>
    </row>
    <row r="16" spans="1:15" ht="180" customHeight="1" x14ac:dyDescent="0.2">
      <c r="A16" s="399" t="s">
        <v>2406</v>
      </c>
      <c r="B16" s="399" t="s">
        <v>2407</v>
      </c>
      <c r="C16" s="400" t="s">
        <v>2408</v>
      </c>
      <c r="D16" s="401" t="s">
        <v>2409</v>
      </c>
      <c r="E16" s="400" t="s">
        <v>2410</v>
      </c>
      <c r="F16" s="402" t="s">
        <v>2411</v>
      </c>
      <c r="G16" s="400" t="s">
        <v>2412</v>
      </c>
      <c r="H16" s="403">
        <v>44621</v>
      </c>
      <c r="I16" s="404">
        <v>44925</v>
      </c>
      <c r="J16" s="25">
        <v>44742</v>
      </c>
      <c r="K16" s="56">
        <v>0.5</v>
      </c>
      <c r="L16" s="396" t="s">
        <v>2413</v>
      </c>
      <c r="M16" s="34">
        <v>0.5</v>
      </c>
      <c r="N16" s="534" t="s">
        <v>2824</v>
      </c>
      <c r="O16" s="534"/>
    </row>
    <row r="17" spans="1:15" s="30" customFormat="1" ht="103.5" customHeight="1" x14ac:dyDescent="0.2">
      <c r="A17" s="399" t="s">
        <v>2414</v>
      </c>
      <c r="B17" s="399" t="s">
        <v>2415</v>
      </c>
      <c r="C17" s="400" t="s">
        <v>2416</v>
      </c>
      <c r="D17" s="401" t="s">
        <v>2417</v>
      </c>
      <c r="E17" s="400" t="s">
        <v>2418</v>
      </c>
      <c r="F17" s="402" t="s">
        <v>2419</v>
      </c>
      <c r="G17" s="400" t="s">
        <v>2420</v>
      </c>
      <c r="H17" s="403">
        <v>44621</v>
      </c>
      <c r="I17" s="404">
        <v>44925</v>
      </c>
      <c r="J17" s="25">
        <v>44742</v>
      </c>
      <c r="K17" s="56">
        <v>0.5</v>
      </c>
      <c r="L17" s="396" t="s">
        <v>2421</v>
      </c>
      <c r="M17" s="34">
        <v>0.5</v>
      </c>
      <c r="N17" s="534" t="s">
        <v>2825</v>
      </c>
      <c r="O17" s="534"/>
    </row>
    <row r="18" spans="1:15" s="30" customFormat="1" ht="103.5" customHeight="1" x14ac:dyDescent="0.2">
      <c r="A18" s="399" t="s">
        <v>2422</v>
      </c>
      <c r="B18" s="405" t="s">
        <v>2423</v>
      </c>
      <c r="C18" s="400" t="s">
        <v>2424</v>
      </c>
      <c r="D18" s="401" t="s">
        <v>2425</v>
      </c>
      <c r="E18" s="400" t="s">
        <v>2426</v>
      </c>
      <c r="F18" s="402" t="s">
        <v>2427</v>
      </c>
      <c r="G18" s="400" t="s">
        <v>2428</v>
      </c>
      <c r="H18" s="403">
        <v>44621</v>
      </c>
      <c r="I18" s="404">
        <v>44925</v>
      </c>
      <c r="J18" s="25">
        <v>44742</v>
      </c>
      <c r="K18" s="56">
        <v>0.5</v>
      </c>
      <c r="L18" s="396" t="s">
        <v>2429</v>
      </c>
      <c r="M18" s="34">
        <v>0.5</v>
      </c>
      <c r="N18" s="534" t="s">
        <v>2826</v>
      </c>
      <c r="O18" s="534"/>
    </row>
    <row r="19" spans="1:15" s="30" customFormat="1" ht="98.25" customHeight="1" x14ac:dyDescent="0.2">
      <c r="A19" s="399" t="s">
        <v>2430</v>
      </c>
      <c r="B19" s="399" t="s">
        <v>2431</v>
      </c>
      <c r="C19" s="400" t="s">
        <v>2432</v>
      </c>
      <c r="D19" s="401" t="s">
        <v>2433</v>
      </c>
      <c r="E19" s="400" t="s">
        <v>2434</v>
      </c>
      <c r="F19" s="402" t="s">
        <v>2435</v>
      </c>
      <c r="G19" s="400" t="s">
        <v>2436</v>
      </c>
      <c r="H19" s="403">
        <v>44621</v>
      </c>
      <c r="I19" s="404">
        <v>44925</v>
      </c>
      <c r="J19" s="25">
        <v>44742</v>
      </c>
      <c r="K19" s="56">
        <v>0</v>
      </c>
      <c r="L19" s="396" t="s">
        <v>2437</v>
      </c>
      <c r="M19" s="34">
        <v>0</v>
      </c>
      <c r="N19" s="534" t="s">
        <v>2827</v>
      </c>
      <c r="O19" s="534"/>
    </row>
    <row r="20" spans="1:15" s="30" customFormat="1" ht="110.25" customHeight="1" x14ac:dyDescent="0.2">
      <c r="A20" s="399" t="s">
        <v>2438</v>
      </c>
      <c r="B20" s="399" t="s">
        <v>2439</v>
      </c>
      <c r="C20" s="400" t="s">
        <v>2440</v>
      </c>
      <c r="D20" s="401" t="s">
        <v>2433</v>
      </c>
      <c r="E20" s="400" t="s">
        <v>2441</v>
      </c>
      <c r="F20" s="402" t="s">
        <v>2442</v>
      </c>
      <c r="G20" s="400" t="s">
        <v>2443</v>
      </c>
      <c r="H20" s="403">
        <v>44621</v>
      </c>
      <c r="I20" s="404">
        <v>44925</v>
      </c>
      <c r="J20" s="25">
        <v>44742</v>
      </c>
      <c r="K20" s="56">
        <v>0.5</v>
      </c>
      <c r="L20" s="396" t="s">
        <v>2444</v>
      </c>
      <c r="M20" s="34">
        <v>0.5</v>
      </c>
      <c r="N20" s="534" t="s">
        <v>2828</v>
      </c>
      <c r="O20" s="534"/>
    </row>
    <row r="21" spans="1:15" s="30" customFormat="1" ht="126.75" customHeight="1" x14ac:dyDescent="0.2">
      <c r="A21" s="399" t="s">
        <v>2445</v>
      </c>
      <c r="B21" s="399" t="s">
        <v>2446</v>
      </c>
      <c r="C21" s="400" t="s">
        <v>2447</v>
      </c>
      <c r="D21" s="401" t="s">
        <v>2448</v>
      </c>
      <c r="E21" s="406" t="s">
        <v>2449</v>
      </c>
      <c r="F21" s="402" t="s">
        <v>2450</v>
      </c>
      <c r="G21" s="406" t="s">
        <v>2451</v>
      </c>
      <c r="H21" s="403">
        <v>44621</v>
      </c>
      <c r="I21" s="404">
        <v>44925</v>
      </c>
      <c r="J21" s="25">
        <v>44742</v>
      </c>
      <c r="K21" s="56">
        <v>0.25</v>
      </c>
      <c r="L21" s="396" t="s">
        <v>2452</v>
      </c>
      <c r="M21" s="34">
        <v>0.25</v>
      </c>
      <c r="N21" s="534" t="s">
        <v>2829</v>
      </c>
      <c r="O21" s="534"/>
    </row>
    <row r="22" spans="1:15" s="30" customFormat="1" ht="126.75" customHeight="1" x14ac:dyDescent="0.2">
      <c r="A22" s="399" t="s">
        <v>2453</v>
      </c>
      <c r="B22" s="399" t="s">
        <v>2454</v>
      </c>
      <c r="C22" s="400" t="s">
        <v>2455</v>
      </c>
      <c r="D22" s="401" t="s">
        <v>2433</v>
      </c>
      <c r="E22" s="406" t="s">
        <v>2456</v>
      </c>
      <c r="F22" s="402" t="s">
        <v>2457</v>
      </c>
      <c r="G22" s="406" t="s">
        <v>2458</v>
      </c>
      <c r="H22" s="403">
        <v>44621</v>
      </c>
      <c r="I22" s="404">
        <v>44925</v>
      </c>
      <c r="J22" s="25">
        <v>44742</v>
      </c>
      <c r="K22" s="56">
        <v>0.5</v>
      </c>
      <c r="L22" s="396" t="s">
        <v>2459</v>
      </c>
      <c r="M22" s="34">
        <v>0.25</v>
      </c>
      <c r="N22" s="532" t="s">
        <v>2830</v>
      </c>
      <c r="O22" s="533"/>
    </row>
    <row r="23" spans="1:15" s="30" customFormat="1" ht="126.75" customHeight="1" x14ac:dyDescent="0.2">
      <c r="A23" s="399" t="s">
        <v>2460</v>
      </c>
      <c r="B23" s="399" t="s">
        <v>2461</v>
      </c>
      <c r="C23" s="400" t="s">
        <v>2462</v>
      </c>
      <c r="D23" s="401" t="s">
        <v>2463</v>
      </c>
      <c r="E23" s="406" t="s">
        <v>2464</v>
      </c>
      <c r="F23" s="402" t="s">
        <v>2465</v>
      </c>
      <c r="G23" s="406" t="s">
        <v>2466</v>
      </c>
      <c r="H23" s="403">
        <v>44621</v>
      </c>
      <c r="I23" s="404">
        <v>44925</v>
      </c>
      <c r="J23" s="25">
        <v>44742</v>
      </c>
      <c r="K23" s="56">
        <v>0.5</v>
      </c>
      <c r="L23" s="396" t="s">
        <v>2467</v>
      </c>
      <c r="M23" s="34">
        <v>0.5</v>
      </c>
      <c r="N23" s="730" t="s">
        <v>2831</v>
      </c>
      <c r="O23" s="730"/>
    </row>
    <row r="24" spans="1:15" s="30" customFormat="1" ht="83.25" customHeight="1" x14ac:dyDescent="0.2">
      <c r="A24" s="407" t="s">
        <v>2468</v>
      </c>
      <c r="B24" s="399" t="s">
        <v>2469</v>
      </c>
      <c r="C24" s="400" t="s">
        <v>2470</v>
      </c>
      <c r="D24" s="401" t="s">
        <v>2471</v>
      </c>
      <c r="E24" s="400" t="s">
        <v>2472</v>
      </c>
      <c r="F24" s="402" t="s">
        <v>2473</v>
      </c>
      <c r="G24" s="400" t="s">
        <v>2474</v>
      </c>
      <c r="H24" s="403">
        <v>44621</v>
      </c>
      <c r="I24" s="404">
        <v>44925</v>
      </c>
      <c r="J24" s="25">
        <v>44742</v>
      </c>
      <c r="K24" s="56">
        <v>0.5</v>
      </c>
      <c r="L24" s="396" t="s">
        <v>2467</v>
      </c>
      <c r="M24" s="422">
        <v>0.5</v>
      </c>
      <c r="N24" s="730" t="s">
        <v>2831</v>
      </c>
      <c r="O24" s="730"/>
    </row>
    <row r="25" spans="1:15" s="30" customFormat="1" ht="108.95" customHeight="1" x14ac:dyDescent="0.2">
      <c r="A25" s="408" t="s">
        <v>2475</v>
      </c>
      <c r="B25" s="399" t="s">
        <v>2476</v>
      </c>
      <c r="C25" s="400" t="s">
        <v>2477</v>
      </c>
      <c r="D25" s="401" t="s">
        <v>2478</v>
      </c>
      <c r="E25" s="400" t="s">
        <v>2479</v>
      </c>
      <c r="F25" s="402" t="s">
        <v>2480</v>
      </c>
      <c r="G25" s="400" t="s">
        <v>2481</v>
      </c>
      <c r="H25" s="403">
        <v>44686</v>
      </c>
      <c r="I25" s="404" t="s">
        <v>2482</v>
      </c>
      <c r="J25" s="25">
        <v>44742</v>
      </c>
      <c r="K25" s="56">
        <v>0.5</v>
      </c>
      <c r="L25" s="396" t="s">
        <v>2483</v>
      </c>
      <c r="M25" s="422">
        <v>0.5</v>
      </c>
      <c r="N25" s="731" t="s">
        <v>2832</v>
      </c>
      <c r="O25" s="731"/>
    </row>
    <row r="26" spans="1:15" ht="15.75" x14ac:dyDescent="0.25">
      <c r="M26" s="423">
        <v>0.42</v>
      </c>
    </row>
    <row r="27" spans="1:15" s="21" customFormat="1" ht="29.25" customHeight="1" thickBot="1" x14ac:dyDescent="0.3">
      <c r="A27" s="45" t="s">
        <v>155</v>
      </c>
      <c r="B27" s="550" t="s">
        <v>3098</v>
      </c>
      <c r="C27" s="550"/>
      <c r="D27" s="550"/>
      <c r="G27" s="45"/>
      <c r="H27" s="45"/>
      <c r="I27" s="46"/>
      <c r="J27" s="45"/>
      <c r="K27" s="45"/>
    </row>
    <row r="28" spans="1:15" s="21" customFormat="1" ht="18.75" customHeight="1" x14ac:dyDescent="0.2">
      <c r="I28" s="388"/>
    </row>
    <row r="29" spans="1:15" s="21" customFormat="1" ht="32.25" customHeight="1" thickBot="1" x14ac:dyDescent="0.3">
      <c r="A29" s="45" t="s">
        <v>157</v>
      </c>
      <c r="B29" s="547" t="s">
        <v>3099</v>
      </c>
      <c r="C29" s="547"/>
      <c r="D29" s="547"/>
      <c r="G29" s="45" t="s">
        <v>159</v>
      </c>
      <c r="I29" s="388"/>
      <c r="J29" s="49" t="s">
        <v>3100</v>
      </c>
      <c r="K29" s="49"/>
      <c r="L29" s="49"/>
    </row>
    <row r="30" spans="1:15" s="21" customFormat="1" ht="27" customHeight="1" x14ac:dyDescent="0.2">
      <c r="I30" s="51"/>
      <c r="J30" s="513"/>
      <c r="K30" s="513"/>
      <c r="L30" s="52"/>
    </row>
    <row r="31" spans="1:15" x14ac:dyDescent="0.2">
      <c r="O31" s="54" t="s">
        <v>161</v>
      </c>
    </row>
    <row r="32" spans="1:15" x14ac:dyDescent="0.2">
      <c r="O32" s="54" t="s">
        <v>162</v>
      </c>
    </row>
  </sheetData>
  <mergeCells count="31">
    <mergeCell ref="B27:D27"/>
    <mergeCell ref="B29:D29"/>
    <mergeCell ref="J30:K30"/>
    <mergeCell ref="N20:O20"/>
    <mergeCell ref="N21:O21"/>
    <mergeCell ref="N22:O22"/>
    <mergeCell ref="N23:O23"/>
    <mergeCell ref="N24:O24"/>
    <mergeCell ref="N25:O25"/>
    <mergeCell ref="N19:O19"/>
    <mergeCell ref="F14:F15"/>
    <mergeCell ref="G14:G15"/>
    <mergeCell ref="H14:I14"/>
    <mergeCell ref="J14:J15"/>
    <mergeCell ref="K14:K15"/>
    <mergeCell ref="L14:L15"/>
    <mergeCell ref="M14:M15"/>
    <mergeCell ref="N14:O15"/>
    <mergeCell ref="N16:O16"/>
    <mergeCell ref="N17:O17"/>
    <mergeCell ref="N18:O18"/>
    <mergeCell ref="A1:O3"/>
    <mergeCell ref="A11:O11"/>
    <mergeCell ref="A12:L12"/>
    <mergeCell ref="M12:O13"/>
    <mergeCell ref="A13:L13"/>
    <mergeCell ref="A14:A15"/>
    <mergeCell ref="B14:B15"/>
    <mergeCell ref="C14:C15"/>
    <mergeCell ref="D14:D15"/>
    <mergeCell ref="E14:E15"/>
  </mergeCells>
  <dataValidations count="13">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5" xr:uid="{33EB3897-6D42-4724-9BD3-8F00B3654B21}"/>
    <dataValidation allowBlank="1" showInputMessage="1" showErrorMessage="1" promptTitle="GUIA:" prompt="Redactar las recomendaciones de mejoramiento a la gestión, identificadas en la dependencia para la vigencia actual." sqref="A16" xr:uid="{65B85794-C390-4625-A171-46A238A2323C}"/>
    <dataValidation allowBlank="1" showInputMessage="1" showErrorMessage="1" promptTitle="GUÍA:" prompt="Se deben describir las causas, previamente identificadas por medio de las metodologías existentes, el número de causas varias de acuerdo a la recomendación y su complejidad." sqref="B16:B25" xr:uid="{3DEFFE7B-12BE-4C02-8380-B6300F70AC8E}"/>
    <dataValidation allowBlank="1" showInputMessage="1" showErrorMessage="1" promptTitle="GUÍA:" prompt="Para cada una de las causas identificadas se deben definir las acciones de mejoramiento necesarias." sqref="C16:C25" xr:uid="{FF97162A-3717-45AE-9691-7089D817F5B7}"/>
    <dataValidation allowBlank="1" showInputMessage="1" showErrorMessage="1" promptTitle="GUÍA:" prompt="Identificar la persona/cargo responsable por la ejecución de las acciones de mejoramiento." sqref="D16:D25" xr:uid="{9C180783-8F10-47B7-AAB4-A2CE68709781}"/>
    <dataValidation allowBlank="1" showInputMessage="1" showErrorMessage="1" promptTitle="GUÍA:" prompt="Describir la meta a ser alcanzada con la acción de mejoramiento planteada." sqref="E16:E25" xr:uid="{413A04DF-1D1D-46A7-A19A-E8B4E611FD8A}"/>
    <dataValidation allowBlank="1" showInputMessage="1" showErrorMessage="1" promptTitle="INSERTAR NUEVA COLUMNA:" prompt="Definir el entregable que soporta el cumplimiento como evidencia (actas, contratos, lista de asistencia, procedimientos, fotografía, videos, encuestas, etc.)" sqref="F16:F25" xr:uid="{63B3CA89-6B59-4896-804E-406AB12CB05C}"/>
    <dataValidation allowBlank="1" showInputMessage="1" showErrorMessage="1" promptTitle="GUÍA:" prompt="Establecer la formula matemática para medir el cumplimiento de la meta establecida a cada una de las acciones de mejoramiento definidas." sqref="G16:G25" xr:uid="{CB012543-9A9A-4CCC-BB90-19C0ACAD6F3C}"/>
    <dataValidation allowBlank="1" showInputMessage="1" showErrorMessage="1" promptTitle="GUÍA:" prompt="Establecer las fechas de inicio y terminación de cada una de las actividades, según los recursos y disponibilidad de la dependencia dentro de la vigencia actual." sqref="H16:I25" xr:uid="{5FDFABED-D28E-4B79-A925-19E8701ABCEF}"/>
    <dataValidation allowBlank="1" showInputMessage="1" showErrorMessage="1" promptTitle="GUÍA: " prompt="Colocar la fecha en que se realiza el seguimiento por parte de la dependencia (i, ii, ii o iv seguimiento)_x000a_" sqref="J16:J25" xr:uid="{FE0F9A84-9D81-4B9C-9802-DB19482FD371}"/>
    <dataValidation allowBlank="1" showInputMessage="1" showErrorMessage="1" promptTitle="GUÍA:" prompt="Asignar el porcentaje de avance de la meta establecida de acuerdo con la formula del indicador con corte a la fecha del seguimiento." sqref="K16:K25" xr:uid="{5C5029A1-8D8B-4BBD-B0B3-3C9F69888CC3}"/>
    <dataValidation allowBlank="1" showInputMessage="1" showErrorMessage="1" promptTitle="CONTROL INTERNO:" prompt="Incluir esta columna para medir el avance de las acciones por parte del auditor de acuerdo con las evidencias presentadas por la dependencia." sqref="M16:M25" xr:uid="{C7DBC81E-0D28-47F1-9B58-A6FC2C18074E}"/>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23:O24 O16:O21 N16:N25" xr:uid="{BDA928BA-E354-4DE9-817B-3652351A7D79}"/>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B4F9-FFF1-4E64-8A25-F184E2A62E06}">
  <dimension ref="A1:O44"/>
  <sheetViews>
    <sheetView showGridLines="0" zoomScale="60" zoomScaleNormal="60" zoomScaleSheetLayoutView="100" zoomScalePageLayoutView="98" workbookViewId="0">
      <selection activeCell="F55" sqref="F55"/>
    </sheetView>
  </sheetViews>
  <sheetFormatPr baseColWidth="10" defaultColWidth="11.42578125" defaultRowHeight="12.75" x14ac:dyDescent="0.2"/>
  <cols>
    <col min="1" max="1" width="39.7109375" style="18" customWidth="1"/>
    <col min="2" max="2" width="28.28515625" style="18" customWidth="1"/>
    <col min="3" max="3" width="29.42578125" style="18" customWidth="1"/>
    <col min="4" max="4" width="26.7109375" style="18" customWidth="1"/>
    <col min="5" max="5" width="24" style="18" customWidth="1"/>
    <col min="6" max="6" width="40.7109375" style="18" customWidth="1"/>
    <col min="7" max="7" width="22" style="18" customWidth="1"/>
    <col min="8" max="8" width="16.140625" style="18" customWidth="1"/>
    <col min="9" max="9" width="15.42578125" style="18" customWidth="1"/>
    <col min="10" max="10" width="15" style="384"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384"/>
      <c r="B4" s="384"/>
      <c r="C4" s="384"/>
      <c r="D4" s="384"/>
      <c r="E4" s="384"/>
      <c r="F4" s="384"/>
      <c r="G4" s="384"/>
      <c r="H4" s="384"/>
      <c r="I4" s="384"/>
      <c r="K4" s="384"/>
      <c r="L4" s="384"/>
      <c r="M4" s="384"/>
      <c r="N4" s="384"/>
      <c r="O4" s="384"/>
    </row>
    <row r="5" spans="1:15" x14ac:dyDescent="0.2">
      <c r="A5" s="384"/>
      <c r="B5" s="384"/>
      <c r="C5" s="384"/>
      <c r="D5" s="384"/>
      <c r="E5" s="384"/>
      <c r="F5" s="384"/>
      <c r="G5" s="384"/>
      <c r="H5" s="384"/>
      <c r="I5" s="384"/>
      <c r="K5" s="384"/>
      <c r="L5" s="384"/>
      <c r="M5" s="384"/>
      <c r="N5" s="384"/>
      <c r="O5" s="384"/>
    </row>
    <row r="6" spans="1:15" x14ac:dyDescent="0.2">
      <c r="A6" s="384"/>
      <c r="B6" s="384"/>
      <c r="C6" s="384"/>
      <c r="D6" s="384"/>
      <c r="E6" s="384"/>
      <c r="F6" s="384"/>
      <c r="G6" s="384"/>
      <c r="H6" s="384"/>
      <c r="I6" s="384"/>
      <c r="K6" s="384"/>
      <c r="L6" s="384"/>
      <c r="M6" s="384"/>
      <c r="N6" s="384"/>
      <c r="O6" s="384"/>
    </row>
    <row r="7" spans="1:15" x14ac:dyDescent="0.2">
      <c r="A7" s="384"/>
      <c r="B7" s="384"/>
      <c r="C7" s="384"/>
      <c r="D7" s="384"/>
      <c r="E7" s="384"/>
      <c r="F7" s="384"/>
      <c r="G7" s="384"/>
      <c r="H7" s="384"/>
      <c r="I7" s="384"/>
      <c r="K7" s="384"/>
      <c r="L7" s="384"/>
      <c r="M7" s="384"/>
      <c r="N7" s="384"/>
      <c r="O7" s="384"/>
    </row>
    <row r="8" spans="1:15" x14ac:dyDescent="0.2">
      <c r="A8" s="384"/>
      <c r="B8" s="384"/>
      <c r="C8" s="384"/>
      <c r="D8" s="384"/>
      <c r="E8" s="384"/>
      <c r="F8" s="384"/>
      <c r="G8" s="384"/>
      <c r="H8" s="384"/>
      <c r="I8" s="384"/>
      <c r="K8" s="384"/>
      <c r="L8" s="384"/>
      <c r="M8" s="384"/>
      <c r="N8" s="384"/>
      <c r="O8" s="384"/>
    </row>
    <row r="9" spans="1:15" x14ac:dyDescent="0.2">
      <c r="A9" s="384"/>
      <c r="B9" s="384"/>
      <c r="C9" s="384"/>
      <c r="D9" s="384"/>
      <c r="E9" s="384"/>
      <c r="F9" s="384"/>
      <c r="G9" s="384"/>
      <c r="H9" s="384"/>
      <c r="I9" s="384"/>
      <c r="K9" s="384"/>
      <c r="L9" s="384"/>
      <c r="M9" s="384"/>
      <c r="N9" s="384"/>
      <c r="O9" s="384"/>
    </row>
    <row r="10" spans="1:15" x14ac:dyDescent="0.2">
      <c r="A10" s="384"/>
      <c r="B10" s="384"/>
      <c r="C10" s="384"/>
      <c r="D10" s="384"/>
      <c r="E10" s="384"/>
      <c r="F10" s="384"/>
      <c r="G10" s="384"/>
      <c r="H10" s="384"/>
      <c r="I10" s="384"/>
      <c r="K10" s="384"/>
      <c r="L10" s="384"/>
      <c r="M10" s="384"/>
      <c r="N10" s="384"/>
      <c r="O10" s="384"/>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2834</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383" t="s">
        <v>16</v>
      </c>
      <c r="I15" s="383" t="s">
        <v>17</v>
      </c>
      <c r="J15" s="497"/>
      <c r="K15" s="497"/>
      <c r="L15" s="500"/>
      <c r="M15" s="535"/>
      <c r="N15" s="536"/>
      <c r="O15" s="537"/>
    </row>
    <row r="16" spans="1:15" ht="180" customHeight="1" x14ac:dyDescent="0.2">
      <c r="A16" s="514" t="s">
        <v>2835</v>
      </c>
      <c r="B16" s="514" t="s">
        <v>2836</v>
      </c>
      <c r="C16" s="386" t="s">
        <v>2837</v>
      </c>
      <c r="D16" s="31" t="s">
        <v>2838</v>
      </c>
      <c r="E16" s="386" t="s">
        <v>2839</v>
      </c>
      <c r="F16" s="396" t="s">
        <v>2840</v>
      </c>
      <c r="G16" s="386" t="s">
        <v>2841</v>
      </c>
      <c r="H16" s="24">
        <v>44607</v>
      </c>
      <c r="I16" s="25">
        <v>44925</v>
      </c>
      <c r="J16" s="25">
        <v>44755</v>
      </c>
      <c r="K16" s="56">
        <v>1</v>
      </c>
      <c r="L16" s="396" t="s">
        <v>2842</v>
      </c>
      <c r="M16" s="410">
        <v>1</v>
      </c>
      <c r="N16" s="534" t="s">
        <v>2493</v>
      </c>
      <c r="O16" s="534"/>
    </row>
    <row r="17" spans="1:15" ht="180" customHeight="1" x14ac:dyDescent="0.2">
      <c r="A17" s="525"/>
      <c r="B17" s="525"/>
      <c r="C17" s="386" t="s">
        <v>2843</v>
      </c>
      <c r="D17" s="31" t="s">
        <v>2844</v>
      </c>
      <c r="E17" s="386" t="s">
        <v>2845</v>
      </c>
      <c r="F17" s="396" t="s">
        <v>2846</v>
      </c>
      <c r="G17" s="386" t="s">
        <v>2847</v>
      </c>
      <c r="H17" s="24">
        <v>44650</v>
      </c>
      <c r="I17" s="25">
        <v>44895</v>
      </c>
      <c r="J17" s="25">
        <v>44755</v>
      </c>
      <c r="K17" s="56">
        <v>1</v>
      </c>
      <c r="L17" s="396" t="s">
        <v>2848</v>
      </c>
      <c r="M17" s="410">
        <v>1</v>
      </c>
      <c r="N17" s="534" t="s">
        <v>2493</v>
      </c>
      <c r="O17" s="534"/>
    </row>
    <row r="18" spans="1:15" ht="180" customHeight="1" x14ac:dyDescent="0.2">
      <c r="A18" s="515"/>
      <c r="B18" s="515"/>
      <c r="C18" s="386" t="s">
        <v>2849</v>
      </c>
      <c r="D18" s="31" t="s">
        <v>2850</v>
      </c>
      <c r="E18" s="386" t="s">
        <v>2851</v>
      </c>
      <c r="F18" s="396" t="s">
        <v>2846</v>
      </c>
      <c r="G18" s="386" t="s">
        <v>2852</v>
      </c>
      <c r="H18" s="24">
        <v>44650</v>
      </c>
      <c r="I18" s="25">
        <v>44925</v>
      </c>
      <c r="J18" s="25">
        <v>44755</v>
      </c>
      <c r="K18" s="56">
        <v>1</v>
      </c>
      <c r="L18" s="396" t="s">
        <v>2853</v>
      </c>
      <c r="M18" s="410">
        <v>1</v>
      </c>
      <c r="N18" s="534" t="s">
        <v>2493</v>
      </c>
      <c r="O18" s="534"/>
    </row>
    <row r="19" spans="1:15" s="30" customFormat="1" ht="147" customHeight="1" x14ac:dyDescent="0.2">
      <c r="A19" s="386" t="s">
        <v>2854</v>
      </c>
      <c r="B19" s="386" t="s">
        <v>2855</v>
      </c>
      <c r="C19" s="386" t="s">
        <v>2856</v>
      </c>
      <c r="D19" s="31" t="s">
        <v>2857</v>
      </c>
      <c r="E19" s="386" t="s">
        <v>2858</v>
      </c>
      <c r="F19" s="396" t="s">
        <v>2859</v>
      </c>
      <c r="G19" s="386" t="s">
        <v>2860</v>
      </c>
      <c r="H19" s="61">
        <v>44834</v>
      </c>
      <c r="I19" s="61">
        <v>44925</v>
      </c>
      <c r="J19" s="25" t="s">
        <v>579</v>
      </c>
      <c r="K19" s="56">
        <v>0</v>
      </c>
      <c r="L19" s="396" t="s">
        <v>2861</v>
      </c>
      <c r="M19" s="410">
        <v>0</v>
      </c>
      <c r="N19" s="534" t="s">
        <v>2493</v>
      </c>
      <c r="O19" s="534"/>
    </row>
    <row r="20" spans="1:15" s="30" customFormat="1" ht="126" customHeight="1" x14ac:dyDescent="0.2">
      <c r="A20" s="514" t="s">
        <v>2862</v>
      </c>
      <c r="B20" s="514" t="s">
        <v>2863</v>
      </c>
      <c r="C20" s="386" t="s">
        <v>2864</v>
      </c>
      <c r="D20" s="31" t="s">
        <v>2865</v>
      </c>
      <c r="E20" s="386" t="s">
        <v>2866</v>
      </c>
      <c r="F20" s="396" t="s">
        <v>2867</v>
      </c>
      <c r="G20" s="386" t="s">
        <v>2868</v>
      </c>
      <c r="H20" s="61">
        <v>44834</v>
      </c>
      <c r="I20" s="61">
        <v>44925</v>
      </c>
      <c r="J20" s="25">
        <v>44786</v>
      </c>
      <c r="K20" s="56">
        <v>1</v>
      </c>
      <c r="L20" s="396" t="s">
        <v>2869</v>
      </c>
      <c r="M20" s="410">
        <v>1</v>
      </c>
      <c r="N20" s="534" t="s">
        <v>2493</v>
      </c>
      <c r="O20" s="534"/>
    </row>
    <row r="21" spans="1:15" s="30" customFormat="1" ht="126" customHeight="1" x14ac:dyDescent="0.2">
      <c r="A21" s="515"/>
      <c r="B21" s="515"/>
      <c r="C21" s="386" t="s">
        <v>2870</v>
      </c>
      <c r="D21" s="31" t="s">
        <v>2871</v>
      </c>
      <c r="E21" s="386" t="s">
        <v>2872</v>
      </c>
      <c r="F21" s="396" t="s">
        <v>2873</v>
      </c>
      <c r="G21" s="386" t="s">
        <v>2874</v>
      </c>
      <c r="H21" s="61">
        <v>44650</v>
      </c>
      <c r="I21" s="61">
        <v>44834</v>
      </c>
      <c r="J21" s="25">
        <v>44755</v>
      </c>
      <c r="K21" s="56">
        <v>1</v>
      </c>
      <c r="L21" s="396" t="s">
        <v>2875</v>
      </c>
      <c r="M21" s="410">
        <v>1</v>
      </c>
      <c r="N21" s="534" t="s">
        <v>2493</v>
      </c>
      <c r="O21" s="534"/>
    </row>
    <row r="22" spans="1:15" s="30" customFormat="1" ht="158.25" customHeight="1" x14ac:dyDescent="0.2">
      <c r="A22" s="514" t="s">
        <v>2876</v>
      </c>
      <c r="B22" s="514" t="s">
        <v>2877</v>
      </c>
      <c r="C22" s="386" t="s">
        <v>2878</v>
      </c>
      <c r="D22" s="31" t="s">
        <v>2879</v>
      </c>
      <c r="E22" s="386" t="s">
        <v>2880</v>
      </c>
      <c r="F22" s="396" t="s">
        <v>2881</v>
      </c>
      <c r="G22" s="386" t="s">
        <v>2882</v>
      </c>
      <c r="H22" s="61">
        <v>44620</v>
      </c>
      <c r="I22" s="61">
        <v>44895</v>
      </c>
      <c r="J22" s="25">
        <v>44759</v>
      </c>
      <c r="K22" s="56">
        <v>1</v>
      </c>
      <c r="L22" s="396" t="s">
        <v>2883</v>
      </c>
      <c r="M22" s="410">
        <v>1</v>
      </c>
      <c r="N22" s="534" t="s">
        <v>2493</v>
      </c>
      <c r="O22" s="534"/>
    </row>
    <row r="23" spans="1:15" s="30" customFormat="1" ht="158.25" customHeight="1" x14ac:dyDescent="0.2">
      <c r="A23" s="515"/>
      <c r="B23" s="515"/>
      <c r="C23" s="386" t="s">
        <v>2884</v>
      </c>
      <c r="D23" s="31" t="s">
        <v>2879</v>
      </c>
      <c r="E23" s="386" t="s">
        <v>2885</v>
      </c>
      <c r="F23" s="396" t="s">
        <v>2886</v>
      </c>
      <c r="G23" s="386" t="s">
        <v>2887</v>
      </c>
      <c r="H23" s="61">
        <v>44742</v>
      </c>
      <c r="I23" s="61">
        <v>44925</v>
      </c>
      <c r="J23" s="25">
        <v>44759</v>
      </c>
      <c r="K23" s="56">
        <v>1</v>
      </c>
      <c r="L23" s="396" t="s">
        <v>2888</v>
      </c>
      <c r="M23" s="410">
        <v>1</v>
      </c>
      <c r="N23" s="534" t="s">
        <v>2493</v>
      </c>
      <c r="O23" s="534"/>
    </row>
    <row r="24" spans="1:15" s="30" customFormat="1" ht="110.25" customHeight="1" x14ac:dyDescent="0.2">
      <c r="A24" s="386" t="s">
        <v>2889</v>
      </c>
      <c r="B24" s="71" t="s">
        <v>2890</v>
      </c>
      <c r="C24" s="386" t="s">
        <v>2891</v>
      </c>
      <c r="D24" s="31" t="s">
        <v>2892</v>
      </c>
      <c r="E24" s="386" t="s">
        <v>2893</v>
      </c>
      <c r="F24" s="396" t="s">
        <v>2894</v>
      </c>
      <c r="G24" s="386" t="s">
        <v>2895</v>
      </c>
      <c r="H24" s="61">
        <v>44591</v>
      </c>
      <c r="I24" s="61">
        <v>44925</v>
      </c>
      <c r="J24" s="25">
        <v>44759</v>
      </c>
      <c r="K24" s="56">
        <v>0.8</v>
      </c>
      <c r="L24" s="396" t="s">
        <v>2896</v>
      </c>
      <c r="M24" s="410">
        <v>0.8</v>
      </c>
      <c r="N24" s="534" t="s">
        <v>2493</v>
      </c>
      <c r="O24" s="534"/>
    </row>
    <row r="25" spans="1:15" s="30" customFormat="1" ht="126.75" customHeight="1" x14ac:dyDescent="0.2">
      <c r="A25" s="386" t="s">
        <v>1108</v>
      </c>
      <c r="B25" s="71" t="s">
        <v>2897</v>
      </c>
      <c r="C25" s="386" t="s">
        <v>2898</v>
      </c>
      <c r="D25" s="31" t="s">
        <v>2899</v>
      </c>
      <c r="E25" s="36" t="s">
        <v>2900</v>
      </c>
      <c r="F25" s="396" t="s">
        <v>2901</v>
      </c>
      <c r="G25" s="36" t="s">
        <v>2902</v>
      </c>
      <c r="H25" s="61">
        <v>44742</v>
      </c>
      <c r="I25" s="61">
        <v>44925</v>
      </c>
      <c r="J25" s="25">
        <v>44759</v>
      </c>
      <c r="K25" s="56">
        <v>1</v>
      </c>
      <c r="L25" s="396" t="s">
        <v>2903</v>
      </c>
      <c r="M25" s="410">
        <v>1</v>
      </c>
      <c r="N25" s="534" t="s">
        <v>2493</v>
      </c>
      <c r="O25" s="534"/>
    </row>
    <row r="26" spans="1:15" s="30" customFormat="1" ht="153.75" customHeight="1" x14ac:dyDescent="0.2">
      <c r="A26" s="386" t="s">
        <v>133</v>
      </c>
      <c r="B26" s="71" t="s">
        <v>2904</v>
      </c>
      <c r="C26" s="386" t="s">
        <v>2905</v>
      </c>
      <c r="D26" s="31" t="s">
        <v>2906</v>
      </c>
      <c r="E26" s="36" t="s">
        <v>2907</v>
      </c>
      <c r="F26" s="396" t="s">
        <v>2908</v>
      </c>
      <c r="G26" s="36" t="s">
        <v>2909</v>
      </c>
      <c r="H26" s="61">
        <v>44591</v>
      </c>
      <c r="I26" s="61">
        <v>44925</v>
      </c>
      <c r="J26" s="25">
        <v>44759</v>
      </c>
      <c r="K26" s="56">
        <v>1</v>
      </c>
      <c r="L26" s="396" t="s">
        <v>2910</v>
      </c>
      <c r="M26" s="410">
        <v>1</v>
      </c>
      <c r="N26" s="534" t="s">
        <v>2493</v>
      </c>
      <c r="O26" s="534"/>
    </row>
    <row r="27" spans="1:15" s="30" customFormat="1" ht="126.75" customHeight="1" x14ac:dyDescent="0.2">
      <c r="A27" s="424" t="s">
        <v>1139</v>
      </c>
      <c r="B27" s="71" t="s">
        <v>2911</v>
      </c>
      <c r="C27" s="386" t="s">
        <v>2912</v>
      </c>
      <c r="D27" s="31" t="s">
        <v>2913</v>
      </c>
      <c r="E27" s="36" t="s">
        <v>2914</v>
      </c>
      <c r="F27" s="396" t="s">
        <v>2915</v>
      </c>
      <c r="G27" s="36" t="s">
        <v>2916</v>
      </c>
      <c r="H27" s="61">
        <v>44650</v>
      </c>
      <c r="I27" s="61">
        <v>44742</v>
      </c>
      <c r="J27" s="25">
        <v>44759</v>
      </c>
      <c r="K27" s="56">
        <v>1</v>
      </c>
      <c r="L27" s="396" t="s">
        <v>2917</v>
      </c>
      <c r="M27" s="410">
        <v>1</v>
      </c>
      <c r="N27" s="534" t="s">
        <v>2493</v>
      </c>
      <c r="O27" s="534"/>
    </row>
    <row r="28" spans="1:15" s="30" customFormat="1" ht="200.25" customHeight="1" x14ac:dyDescent="0.2">
      <c r="A28" s="386" t="s">
        <v>892</v>
      </c>
      <c r="B28" s="71" t="s">
        <v>2918</v>
      </c>
      <c r="C28" s="386" t="s">
        <v>2919</v>
      </c>
      <c r="D28" s="31" t="s">
        <v>2920</v>
      </c>
      <c r="E28" s="36" t="s">
        <v>2914</v>
      </c>
      <c r="F28" s="396" t="s">
        <v>2921</v>
      </c>
      <c r="G28" s="36" t="s">
        <v>2916</v>
      </c>
      <c r="H28" s="61">
        <v>44562</v>
      </c>
      <c r="I28" s="61">
        <v>44650</v>
      </c>
      <c r="J28" s="25">
        <v>44759</v>
      </c>
      <c r="K28" s="56">
        <v>1</v>
      </c>
      <c r="L28" s="396" t="s">
        <v>2922</v>
      </c>
      <c r="M28" s="410">
        <v>1</v>
      </c>
      <c r="N28" s="534" t="s">
        <v>2493</v>
      </c>
      <c r="O28" s="534"/>
    </row>
    <row r="29" spans="1:15" s="30" customFormat="1" ht="221.25" customHeight="1" x14ac:dyDescent="0.2">
      <c r="A29" s="514" t="s">
        <v>2923</v>
      </c>
      <c r="B29" s="514" t="s">
        <v>2924</v>
      </c>
      <c r="C29" s="386" t="s">
        <v>2925</v>
      </c>
      <c r="D29" s="31" t="s">
        <v>2920</v>
      </c>
      <c r="E29" s="36" t="s">
        <v>2926</v>
      </c>
      <c r="F29" s="396" t="s">
        <v>2927</v>
      </c>
      <c r="G29" s="36" t="s">
        <v>2928</v>
      </c>
      <c r="H29" s="61">
        <v>44681</v>
      </c>
      <c r="I29" s="61">
        <v>44834</v>
      </c>
      <c r="J29" s="25">
        <v>44759</v>
      </c>
      <c r="K29" s="56">
        <v>1</v>
      </c>
      <c r="L29" s="396" t="s">
        <v>2929</v>
      </c>
      <c r="M29" s="410">
        <v>1</v>
      </c>
      <c r="N29" s="534" t="s">
        <v>2493</v>
      </c>
      <c r="O29" s="534"/>
    </row>
    <row r="30" spans="1:15" s="30" customFormat="1" ht="221.25" customHeight="1" x14ac:dyDescent="0.2">
      <c r="A30" s="515"/>
      <c r="B30" s="515"/>
      <c r="C30" s="386" t="s">
        <v>2930</v>
      </c>
      <c r="D30" s="31" t="s">
        <v>2931</v>
      </c>
      <c r="E30" s="36" t="s">
        <v>2932</v>
      </c>
      <c r="F30" s="396" t="s">
        <v>2933</v>
      </c>
      <c r="G30" s="36" t="s">
        <v>2934</v>
      </c>
      <c r="H30" s="61">
        <v>44666</v>
      </c>
      <c r="I30" s="61">
        <v>44926</v>
      </c>
      <c r="J30" s="25" t="s">
        <v>2935</v>
      </c>
      <c r="K30" s="56">
        <v>0.7</v>
      </c>
      <c r="L30" s="396" t="s">
        <v>2936</v>
      </c>
      <c r="M30" s="410">
        <v>0.7</v>
      </c>
      <c r="N30" s="534" t="s">
        <v>2493</v>
      </c>
      <c r="O30" s="534"/>
    </row>
    <row r="31" spans="1:15" s="30" customFormat="1" ht="168.75" customHeight="1" x14ac:dyDescent="0.2">
      <c r="A31" s="514" t="s">
        <v>1159</v>
      </c>
      <c r="B31" s="514" t="s">
        <v>2937</v>
      </c>
      <c r="C31" s="386" t="s">
        <v>2938</v>
      </c>
      <c r="D31" s="31" t="s">
        <v>2939</v>
      </c>
      <c r="E31" s="36" t="s">
        <v>2940</v>
      </c>
      <c r="F31" s="396" t="s">
        <v>691</v>
      </c>
      <c r="G31" s="36" t="s">
        <v>2941</v>
      </c>
      <c r="H31" s="61">
        <v>44650</v>
      </c>
      <c r="I31" s="61">
        <v>44925</v>
      </c>
      <c r="J31" s="25">
        <v>44759</v>
      </c>
      <c r="K31" s="56">
        <v>1</v>
      </c>
      <c r="L31" s="396" t="s">
        <v>2942</v>
      </c>
      <c r="M31" s="410">
        <v>1</v>
      </c>
      <c r="N31" s="534" t="s">
        <v>2493</v>
      </c>
      <c r="O31" s="534"/>
    </row>
    <row r="32" spans="1:15" s="30" customFormat="1" ht="168.75" customHeight="1" x14ac:dyDescent="0.2">
      <c r="A32" s="515"/>
      <c r="B32" s="515"/>
      <c r="C32" s="386" t="s">
        <v>2943</v>
      </c>
      <c r="D32" s="31" t="s">
        <v>2939</v>
      </c>
      <c r="E32" s="36" t="s">
        <v>2944</v>
      </c>
      <c r="F32" s="396" t="s">
        <v>2945</v>
      </c>
      <c r="G32" s="36" t="s">
        <v>2946</v>
      </c>
      <c r="H32" s="61">
        <v>44681</v>
      </c>
      <c r="I32" s="61">
        <v>44925</v>
      </c>
      <c r="J32" s="25">
        <v>44755</v>
      </c>
      <c r="K32" s="56" t="s">
        <v>2947</v>
      </c>
      <c r="L32" s="396" t="s">
        <v>2948</v>
      </c>
      <c r="M32" s="410" t="s">
        <v>2947</v>
      </c>
      <c r="N32" s="534" t="s">
        <v>2493</v>
      </c>
      <c r="O32" s="534"/>
    </row>
    <row r="33" spans="1:15" s="30" customFormat="1" ht="168.75" customHeight="1" x14ac:dyDescent="0.2">
      <c r="A33" s="385" t="s">
        <v>529</v>
      </c>
      <c r="B33" s="385" t="s">
        <v>2949</v>
      </c>
      <c r="C33" s="386" t="s">
        <v>2950</v>
      </c>
      <c r="D33" s="31" t="s">
        <v>2871</v>
      </c>
      <c r="E33" s="36" t="s">
        <v>2951</v>
      </c>
      <c r="F33" s="396" t="s">
        <v>2952</v>
      </c>
      <c r="G33" s="36" t="s">
        <v>2953</v>
      </c>
      <c r="H33" s="61">
        <v>44613</v>
      </c>
      <c r="I33" s="61">
        <v>44651</v>
      </c>
      <c r="J33" s="25">
        <v>44759</v>
      </c>
      <c r="K33" s="56">
        <v>1</v>
      </c>
      <c r="L33" s="396" t="s">
        <v>2954</v>
      </c>
      <c r="M33" s="410">
        <v>1</v>
      </c>
      <c r="N33" s="534" t="s">
        <v>2493</v>
      </c>
      <c r="O33" s="534"/>
    </row>
    <row r="34" spans="1:15" s="30" customFormat="1" ht="173.25" customHeight="1" x14ac:dyDescent="0.2">
      <c r="A34" s="386" t="s">
        <v>894</v>
      </c>
      <c r="B34" s="71" t="s">
        <v>2955</v>
      </c>
      <c r="C34" s="386" t="s">
        <v>2956</v>
      </c>
      <c r="D34" s="31" t="s">
        <v>2931</v>
      </c>
      <c r="E34" s="36" t="s">
        <v>2957</v>
      </c>
      <c r="F34" s="396" t="s">
        <v>2958</v>
      </c>
      <c r="G34" s="36" t="s">
        <v>2959</v>
      </c>
      <c r="H34" s="61">
        <v>44650</v>
      </c>
      <c r="I34" s="61">
        <v>44772</v>
      </c>
      <c r="J34" s="25">
        <v>44755</v>
      </c>
      <c r="K34" s="56">
        <v>1</v>
      </c>
      <c r="L34" s="396" t="s">
        <v>2960</v>
      </c>
      <c r="M34" s="410">
        <v>1</v>
      </c>
      <c r="N34" s="534" t="s">
        <v>2493</v>
      </c>
      <c r="O34" s="534"/>
    </row>
    <row r="35" spans="1:15" s="30" customFormat="1" ht="173.25" customHeight="1" x14ac:dyDescent="0.2">
      <c r="A35" s="514" t="s">
        <v>2219</v>
      </c>
      <c r="B35" s="514" t="s">
        <v>2961</v>
      </c>
      <c r="C35" s="386" t="s">
        <v>2962</v>
      </c>
      <c r="D35" s="31" t="s">
        <v>2963</v>
      </c>
      <c r="E35" s="36" t="s">
        <v>1328</v>
      </c>
      <c r="F35" s="396" t="s">
        <v>2964</v>
      </c>
      <c r="G35" s="36" t="s">
        <v>2941</v>
      </c>
      <c r="H35" s="61">
        <v>44635</v>
      </c>
      <c r="I35" s="61">
        <v>44666</v>
      </c>
      <c r="J35" s="25">
        <v>44755</v>
      </c>
      <c r="K35" s="56">
        <v>1</v>
      </c>
      <c r="L35" s="396" t="s">
        <v>2965</v>
      </c>
      <c r="M35" s="410">
        <v>1</v>
      </c>
      <c r="N35" s="534" t="s">
        <v>2493</v>
      </c>
      <c r="O35" s="534"/>
    </row>
    <row r="36" spans="1:15" s="30" customFormat="1" ht="173.25" customHeight="1" x14ac:dyDescent="0.2">
      <c r="A36" s="515"/>
      <c r="B36" s="515"/>
      <c r="C36" s="386" t="s">
        <v>2966</v>
      </c>
      <c r="D36" s="31" t="s">
        <v>2963</v>
      </c>
      <c r="E36" s="36" t="s">
        <v>1409</v>
      </c>
      <c r="F36" s="396" t="s">
        <v>2967</v>
      </c>
      <c r="G36" s="36" t="s">
        <v>2968</v>
      </c>
      <c r="H36" s="61">
        <v>44681</v>
      </c>
      <c r="I36" s="61">
        <v>44742</v>
      </c>
      <c r="J36" s="25">
        <v>44755</v>
      </c>
      <c r="K36" s="56">
        <v>0.5</v>
      </c>
      <c r="L36" s="396" t="s">
        <v>2969</v>
      </c>
      <c r="M36" s="410">
        <v>0.5</v>
      </c>
      <c r="N36" s="534" t="s">
        <v>2493</v>
      </c>
      <c r="O36" s="534"/>
    </row>
    <row r="37" spans="1:15" s="30" customFormat="1" ht="173.25" customHeight="1" x14ac:dyDescent="0.2">
      <c r="A37" s="386"/>
      <c r="B37" s="71"/>
      <c r="C37" s="386" t="s">
        <v>2970</v>
      </c>
      <c r="D37" s="31" t="s">
        <v>2963</v>
      </c>
      <c r="E37" s="386" t="s">
        <v>2971</v>
      </c>
      <c r="F37" s="396" t="s">
        <v>2972</v>
      </c>
      <c r="G37" s="386" t="s">
        <v>2973</v>
      </c>
      <c r="H37" s="61">
        <v>44772</v>
      </c>
      <c r="I37" s="61">
        <v>44925</v>
      </c>
      <c r="J37" s="25">
        <v>44755</v>
      </c>
      <c r="K37" s="56">
        <v>0</v>
      </c>
      <c r="L37" s="396" t="s">
        <v>2974</v>
      </c>
      <c r="M37" s="410">
        <v>0</v>
      </c>
      <c r="N37" s="534" t="s">
        <v>2493</v>
      </c>
      <c r="O37" s="534"/>
    </row>
    <row r="39" spans="1:15" s="21" customFormat="1" ht="29.25" customHeight="1" thickBot="1" x14ac:dyDescent="0.3">
      <c r="A39" s="45" t="s">
        <v>155</v>
      </c>
      <c r="B39" s="550" t="s">
        <v>2975</v>
      </c>
      <c r="C39" s="550"/>
      <c r="D39" s="550"/>
      <c r="G39" s="45"/>
      <c r="H39" s="45"/>
      <c r="I39" s="46"/>
      <c r="J39" s="45"/>
      <c r="K39" s="45"/>
    </row>
    <row r="40" spans="1:15" s="21" customFormat="1" ht="18.75" customHeight="1" x14ac:dyDescent="0.2">
      <c r="I40" s="388"/>
    </row>
    <row r="41" spans="1:15" s="21" customFormat="1" ht="32.25" customHeight="1" thickBot="1" x14ac:dyDescent="0.3">
      <c r="A41" s="45" t="s">
        <v>157</v>
      </c>
      <c r="B41" s="547" t="s">
        <v>3097</v>
      </c>
      <c r="C41" s="547"/>
      <c r="D41" s="547"/>
      <c r="G41" s="45" t="s">
        <v>159</v>
      </c>
      <c r="I41" s="388"/>
      <c r="J41" s="49" t="s">
        <v>2986</v>
      </c>
      <c r="K41" s="49"/>
      <c r="L41" s="49"/>
    </row>
    <row r="42" spans="1:15" s="21" customFormat="1" ht="27" customHeight="1" x14ac:dyDescent="0.2">
      <c r="I42" s="51"/>
      <c r="J42" s="513"/>
      <c r="K42" s="513"/>
      <c r="L42" s="52"/>
    </row>
    <row r="43" spans="1:15" x14ac:dyDescent="0.2">
      <c r="O43" s="54" t="s">
        <v>161</v>
      </c>
    </row>
    <row r="44" spans="1:15" x14ac:dyDescent="0.2">
      <c r="O44" s="54" t="s">
        <v>162</v>
      </c>
    </row>
  </sheetData>
  <mergeCells count="55">
    <mergeCell ref="B41:D41"/>
    <mergeCell ref="J42:K42"/>
    <mergeCell ref="A35:A36"/>
    <mergeCell ref="B35:B36"/>
    <mergeCell ref="N35:O35"/>
    <mergeCell ref="N36:O36"/>
    <mergeCell ref="N37:O37"/>
    <mergeCell ref="B39:D39"/>
    <mergeCell ref="A31:A32"/>
    <mergeCell ref="B31:B32"/>
    <mergeCell ref="N31:O31"/>
    <mergeCell ref="N32:O32"/>
    <mergeCell ref="N33:O33"/>
    <mergeCell ref="N34:O34"/>
    <mergeCell ref="N24:O24"/>
    <mergeCell ref="N25:O25"/>
    <mergeCell ref="N26:O26"/>
    <mergeCell ref="N27:O27"/>
    <mergeCell ref="N28:O28"/>
    <mergeCell ref="B14:B15"/>
    <mergeCell ref="C14:C15"/>
    <mergeCell ref="A29:A30"/>
    <mergeCell ref="B29:B30"/>
    <mergeCell ref="N29:O29"/>
    <mergeCell ref="N30:O30"/>
    <mergeCell ref="N19:O19"/>
    <mergeCell ref="A20:A21"/>
    <mergeCell ref="B20:B21"/>
    <mergeCell ref="N20:O20"/>
    <mergeCell ref="N21:O21"/>
    <mergeCell ref="A22:A23"/>
    <mergeCell ref="B22:B23"/>
    <mergeCell ref="N22:O22"/>
    <mergeCell ref="N23:O23"/>
    <mergeCell ref="A16:A18"/>
    <mergeCell ref="B16:B18"/>
    <mergeCell ref="N16:O16"/>
    <mergeCell ref="N17:O17"/>
    <mergeCell ref="N18:O18"/>
    <mergeCell ref="D14:D15"/>
    <mergeCell ref="E14:E15"/>
    <mergeCell ref="A1:O3"/>
    <mergeCell ref="A11:O11"/>
    <mergeCell ref="A12:L12"/>
    <mergeCell ref="M12:O13"/>
    <mergeCell ref="A13:L13"/>
    <mergeCell ref="M14:M15"/>
    <mergeCell ref="N14:O15"/>
    <mergeCell ref="F14:F15"/>
    <mergeCell ref="G14:G15"/>
    <mergeCell ref="H14:I14"/>
    <mergeCell ref="J14:J15"/>
    <mergeCell ref="K14:K15"/>
    <mergeCell ref="L14:L15"/>
    <mergeCell ref="A14:A15"/>
  </mergeCells>
  <dataValidations count="11">
    <dataValidation allowBlank="1" showInputMessage="1" showErrorMessage="1" promptTitle="GUÍA:" prompt="Para cada una de las causas identificadas se deben definir las acciones de mejoramiento necesarias." sqref="C16:C37" xr:uid="{E9D9FD2A-C767-4E86-8A69-162104222EEF}"/>
    <dataValidation allowBlank="1" showInputMessage="1" showErrorMessage="1" promptTitle="GUÍA:" prompt="Identificar la persona/cargo responsable por la ejecución de las acciones de mejoramiento." sqref="D16:D37" xr:uid="{AB6185F7-938C-44FE-A26E-170D2F3CAE5C}"/>
    <dataValidation allowBlank="1" showInputMessage="1" showErrorMessage="1" promptTitle="GUÍA:" prompt="Describir la meta a ser alcanzada con la acción de mejoramiento planteada." sqref="E16:E37" xr:uid="{409B1B84-B9D9-49AE-B3B9-5580AC358197}"/>
    <dataValidation allowBlank="1" showInputMessage="1" showErrorMessage="1" promptTitle="INSERTAR NUEVA COLUMNA:" prompt="Definir el entregable que soporta el cumplimiento como evidencia (actas, contratos, lista de asistencia, procedimientos, fotografía, videos, encuestas, etc.)" sqref="F16:F37" xr:uid="{6DABE547-0919-45D4-8125-F70E9CA56A02}"/>
    <dataValidation allowBlank="1" showInputMessage="1" showErrorMessage="1" promptTitle="GUÍA:" prompt="Establecer la formula matemática para medir el cumplimiento de la meta establecida a cada una de las acciones de mejoramiento definidas." sqref="G16:G37" xr:uid="{73E0BFCE-6BE2-47F7-B235-D6CDC0D6939F}"/>
    <dataValidation allowBlank="1" showInputMessage="1" showErrorMessage="1" promptTitle="GUÍA:" prompt="Establecer las fechas de inicio y terminación de cada una de las actividades, según los recursos y disponibilidad de la dependencia dentro de la vigencia actual." sqref="H16:I37" xr:uid="{75277F20-8DA4-44E0-BFD8-40B4EB624F0C}"/>
    <dataValidation allowBlank="1" showInputMessage="1" showErrorMessage="1" promptTitle="GUÍA: " prompt="Colocar la fecha en que se realiza el seguimiento por parte de la dependencia (i, ii, ii o iv seguimiento)_x000a_" sqref="J16:J37" xr:uid="{047A860C-1B25-4D65-BBEF-1881F1D2FA59}"/>
    <dataValidation allowBlank="1" showInputMessage="1" showErrorMessage="1" promptTitle="GUÍA:" prompt="Asignar el porcentaje de avance de la meta establecida de acuerdo con la formula del indicador con corte a la fecha del seguimiento." sqref="K16:K37 M16:M37" xr:uid="{0FDD0B24-A378-4D2E-9BEE-7207B87B73CC}"/>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7" xr:uid="{5CE6EC66-770B-4B4F-A4FE-A0A4B34CBAAD}"/>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37" xr:uid="{0F01FFB4-E57C-4EA6-8FD9-80E192C2A89E}"/>
    <dataValidation allowBlank="1" showInputMessage="1" showErrorMessage="1" promptTitle="GUÍA:" prompt="Se deben describir las causas, previamente identificadas por medio de las metodologías existentes, el número de causas varias de acuerdo a la recomendación y su complejidad." sqref="B16 B19:B20 B22 B24:B29 B31 B34:B35 B37" xr:uid="{4CFE55B7-D74B-451B-8C44-42A634F00036}"/>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14CD3-AFBF-4FCC-AB8F-25EE2DC9F773}">
  <sheetPr codeName="Hoja3"/>
  <dimension ref="A1:R42"/>
  <sheetViews>
    <sheetView showGridLines="0" zoomScale="51" zoomScaleNormal="51" zoomScaleSheetLayoutView="100" zoomScalePageLayoutView="98" workbookViewId="0">
      <selection activeCell="K39" sqref="K39"/>
    </sheetView>
  </sheetViews>
  <sheetFormatPr baseColWidth="10" defaultColWidth="11.42578125" defaultRowHeight="18" x14ac:dyDescent="0.25"/>
  <cols>
    <col min="1" max="1" width="39.7109375" style="70" customWidth="1"/>
    <col min="2" max="2" width="28.28515625" style="18" customWidth="1"/>
    <col min="3" max="3" width="29.42578125" style="18" customWidth="1"/>
    <col min="4" max="4" width="26.7109375" style="18" customWidth="1"/>
    <col min="5" max="5" width="24" style="18" customWidth="1"/>
    <col min="6" max="6" width="40.7109375" style="18" customWidth="1"/>
    <col min="7" max="7" width="33.28515625" style="18" customWidth="1"/>
    <col min="8" max="8" width="13.85546875" style="18" customWidth="1"/>
    <col min="9" max="9" width="15.42578125" style="18" customWidth="1"/>
    <col min="10" max="10" width="15" style="19"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6" ht="42" customHeight="1" x14ac:dyDescent="0.2">
      <c r="A1" s="539"/>
      <c r="B1" s="539"/>
      <c r="C1" s="539"/>
      <c r="D1" s="539"/>
      <c r="E1" s="539"/>
      <c r="F1" s="539"/>
      <c r="G1" s="539"/>
      <c r="H1" s="539"/>
      <c r="I1" s="539"/>
      <c r="J1" s="539"/>
      <c r="K1" s="539"/>
      <c r="L1" s="539"/>
      <c r="M1" s="539"/>
      <c r="N1" s="539"/>
      <c r="O1" s="539"/>
    </row>
    <row r="2" spans="1:16" ht="12.75" x14ac:dyDescent="0.2">
      <c r="A2" s="539"/>
      <c r="B2" s="539"/>
      <c r="C2" s="539"/>
      <c r="D2" s="539"/>
      <c r="E2" s="539"/>
      <c r="F2" s="539"/>
      <c r="G2" s="539"/>
      <c r="H2" s="539"/>
      <c r="I2" s="539"/>
      <c r="J2" s="539"/>
      <c r="K2" s="539"/>
      <c r="L2" s="539"/>
      <c r="M2" s="539"/>
      <c r="N2" s="539"/>
      <c r="O2" s="539"/>
    </row>
    <row r="3" spans="1:16" ht="12.75" x14ac:dyDescent="0.2">
      <c r="A3" s="539"/>
      <c r="B3" s="539"/>
      <c r="C3" s="539"/>
      <c r="D3" s="539"/>
      <c r="E3" s="539"/>
      <c r="F3" s="539"/>
      <c r="G3" s="539"/>
      <c r="H3" s="539"/>
      <c r="I3" s="539"/>
      <c r="J3" s="539"/>
      <c r="K3" s="539"/>
      <c r="L3" s="539"/>
      <c r="M3" s="539"/>
      <c r="N3" s="539"/>
      <c r="O3" s="539"/>
    </row>
    <row r="4" spans="1:16" x14ac:dyDescent="0.25">
      <c r="A4" s="55"/>
      <c r="B4" s="19"/>
      <c r="C4" s="19"/>
      <c r="D4" s="19"/>
      <c r="E4" s="19"/>
      <c r="F4" s="19"/>
      <c r="G4" s="19"/>
      <c r="H4" s="19"/>
      <c r="I4" s="19"/>
      <c r="K4" s="19"/>
      <c r="L4" s="19"/>
      <c r="M4" s="19"/>
      <c r="N4" s="19"/>
      <c r="O4" s="19"/>
    </row>
    <row r="5" spans="1:16" x14ac:dyDescent="0.25">
      <c r="A5" s="55"/>
      <c r="B5" s="19"/>
      <c r="C5" s="19"/>
      <c r="D5" s="19"/>
      <c r="E5" s="19"/>
      <c r="F5" s="19"/>
      <c r="G5" s="19"/>
      <c r="H5" s="19"/>
      <c r="I5" s="19"/>
      <c r="K5" s="19"/>
      <c r="L5" s="19"/>
      <c r="M5" s="19"/>
      <c r="N5" s="19"/>
      <c r="O5" s="19"/>
    </row>
    <row r="6" spans="1:16" x14ac:dyDescent="0.25">
      <c r="A6" s="55"/>
      <c r="B6" s="19"/>
      <c r="C6" s="19"/>
      <c r="D6" s="19"/>
      <c r="E6" s="19"/>
      <c r="F6" s="19"/>
      <c r="G6" s="19"/>
      <c r="H6" s="19"/>
      <c r="I6" s="19"/>
      <c r="K6" s="19"/>
      <c r="L6" s="19"/>
      <c r="M6" s="19"/>
      <c r="N6" s="19"/>
      <c r="O6" s="19"/>
    </row>
    <row r="7" spans="1:16" x14ac:dyDescent="0.25">
      <c r="A7" s="55"/>
      <c r="B7" s="19"/>
      <c r="C7" s="19"/>
      <c r="D7" s="19"/>
      <c r="E7" s="19"/>
      <c r="F7" s="19"/>
      <c r="G7" s="19"/>
      <c r="H7" s="19"/>
      <c r="I7" s="19"/>
      <c r="K7" s="19"/>
      <c r="L7" s="19"/>
      <c r="M7" s="19"/>
      <c r="N7" s="19"/>
      <c r="O7" s="19"/>
    </row>
    <row r="8" spans="1:16" x14ac:dyDescent="0.25">
      <c r="A8" s="55"/>
      <c r="B8" s="19"/>
      <c r="C8" s="19"/>
      <c r="D8" s="19"/>
      <c r="E8" s="19"/>
      <c r="F8" s="19"/>
      <c r="G8" s="19"/>
      <c r="H8" s="19"/>
      <c r="I8" s="19"/>
      <c r="K8" s="19"/>
      <c r="L8" s="19"/>
      <c r="M8" s="19"/>
      <c r="N8" s="19"/>
      <c r="O8" s="19"/>
    </row>
    <row r="9" spans="1:16" x14ac:dyDescent="0.25">
      <c r="A9" s="55"/>
      <c r="B9" s="19"/>
      <c r="C9" s="19"/>
      <c r="D9" s="19"/>
      <c r="E9" s="19"/>
      <c r="F9" s="19"/>
      <c r="G9" s="19"/>
      <c r="H9" s="19"/>
      <c r="I9" s="19"/>
      <c r="K9" s="19"/>
      <c r="L9" s="19"/>
      <c r="M9" s="19"/>
      <c r="N9" s="19"/>
      <c r="O9" s="19"/>
    </row>
    <row r="10" spans="1:16" x14ac:dyDescent="0.25">
      <c r="A10" s="55"/>
      <c r="B10" s="19"/>
      <c r="C10" s="19"/>
      <c r="D10" s="19"/>
      <c r="E10" s="19"/>
      <c r="F10" s="19"/>
      <c r="G10" s="19"/>
      <c r="H10" s="19"/>
      <c r="I10" s="19"/>
      <c r="K10" s="19"/>
      <c r="L10" s="19"/>
      <c r="M10" s="19"/>
      <c r="N10" s="19"/>
      <c r="O10" s="19"/>
    </row>
    <row r="11" spans="1:16" ht="27" customHeight="1" x14ac:dyDescent="0.25">
      <c r="A11" s="540" t="s">
        <v>0</v>
      </c>
      <c r="B11" s="540"/>
      <c r="C11" s="540"/>
      <c r="D11" s="540"/>
      <c r="E11" s="540"/>
      <c r="F11" s="540"/>
      <c r="G11" s="540"/>
      <c r="H11" s="540"/>
      <c r="I11" s="540"/>
      <c r="J11" s="540"/>
      <c r="K11" s="540"/>
      <c r="L11" s="540"/>
      <c r="M11" s="540"/>
      <c r="N11" s="540"/>
      <c r="O11" s="540"/>
    </row>
    <row r="12" spans="1:16" ht="34.5" customHeight="1" x14ac:dyDescent="0.2">
      <c r="A12" s="541" t="s">
        <v>2833</v>
      </c>
      <c r="B12" s="541"/>
      <c r="C12" s="541"/>
      <c r="D12" s="541"/>
      <c r="E12" s="541"/>
      <c r="F12" s="541"/>
      <c r="G12" s="541"/>
      <c r="H12" s="541"/>
      <c r="I12" s="541"/>
      <c r="J12" s="541"/>
      <c r="K12" s="541"/>
      <c r="L12" s="541"/>
      <c r="M12" s="542" t="s">
        <v>1</v>
      </c>
      <c r="N12" s="542"/>
      <c r="O12" s="542"/>
    </row>
    <row r="13" spans="1:16" ht="38.25" customHeight="1" x14ac:dyDescent="0.2">
      <c r="A13" s="541" t="s">
        <v>253</v>
      </c>
      <c r="B13" s="541"/>
      <c r="C13" s="541"/>
      <c r="D13" s="541"/>
      <c r="E13" s="541"/>
      <c r="F13" s="541"/>
      <c r="G13" s="541"/>
      <c r="H13" s="541"/>
      <c r="I13" s="541"/>
      <c r="J13" s="541"/>
      <c r="K13" s="541"/>
      <c r="L13" s="541"/>
      <c r="M13" s="542"/>
      <c r="N13" s="542"/>
      <c r="O13" s="542"/>
    </row>
    <row r="14" spans="1:16" s="21" customFormat="1" ht="40.5" customHeight="1" x14ac:dyDescent="0.2">
      <c r="A14" s="548"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6" s="21" customFormat="1" ht="47.25" x14ac:dyDescent="0.2">
      <c r="A15" s="549"/>
      <c r="B15" s="508"/>
      <c r="C15" s="508"/>
      <c r="D15" s="508"/>
      <c r="E15" s="497"/>
      <c r="F15" s="497"/>
      <c r="G15" s="497"/>
      <c r="H15" s="22" t="s">
        <v>16</v>
      </c>
      <c r="I15" s="22" t="s">
        <v>17</v>
      </c>
      <c r="J15" s="497"/>
      <c r="K15" s="497"/>
      <c r="L15" s="500"/>
      <c r="M15" s="535"/>
      <c r="N15" s="536"/>
      <c r="O15" s="537"/>
    </row>
    <row r="16" spans="1:16" ht="120" customHeight="1" x14ac:dyDescent="0.2">
      <c r="A16" s="543" t="s">
        <v>165</v>
      </c>
      <c r="B16" s="514" t="s">
        <v>254</v>
      </c>
      <c r="C16" s="23" t="s">
        <v>255</v>
      </c>
      <c r="D16" s="31" t="s">
        <v>256</v>
      </c>
      <c r="E16" s="23" t="s">
        <v>257</v>
      </c>
      <c r="F16" s="23" t="s">
        <v>258</v>
      </c>
      <c r="G16" s="23" t="s">
        <v>259</v>
      </c>
      <c r="H16" s="24">
        <v>44562</v>
      </c>
      <c r="I16" s="25">
        <v>44592</v>
      </c>
      <c r="J16" s="25">
        <v>44597</v>
      </c>
      <c r="K16" s="56">
        <v>1</v>
      </c>
      <c r="L16" s="514" t="s">
        <v>260</v>
      </c>
      <c r="M16" s="518">
        <v>1</v>
      </c>
      <c r="N16" s="520" t="s">
        <v>261</v>
      </c>
      <c r="O16" s="521"/>
      <c r="P16" s="57"/>
    </row>
    <row r="17" spans="1:18" ht="102" customHeight="1" x14ac:dyDescent="0.2">
      <c r="A17" s="544"/>
      <c r="B17" s="525"/>
      <c r="C17" s="23" t="s">
        <v>262</v>
      </c>
      <c r="D17" s="31" t="s">
        <v>256</v>
      </c>
      <c r="E17" s="23" t="s">
        <v>263</v>
      </c>
      <c r="F17" s="23" t="s">
        <v>258</v>
      </c>
      <c r="G17" s="23" t="s">
        <v>259</v>
      </c>
      <c r="H17" s="24">
        <v>44562</v>
      </c>
      <c r="I17" s="25">
        <v>44592</v>
      </c>
      <c r="J17" s="25">
        <v>44597</v>
      </c>
      <c r="K17" s="56">
        <v>1</v>
      </c>
      <c r="L17" s="515"/>
      <c r="M17" s="519"/>
      <c r="N17" s="522"/>
      <c r="O17" s="523"/>
      <c r="P17" s="57"/>
      <c r="Q17" s="58"/>
    </row>
    <row r="18" spans="1:18" ht="114.75" customHeight="1" x14ac:dyDescent="0.2">
      <c r="A18" s="544"/>
      <c r="B18" s="525"/>
      <c r="C18" s="23" t="s">
        <v>264</v>
      </c>
      <c r="D18" s="31" t="s">
        <v>256</v>
      </c>
      <c r="E18" s="23" t="s">
        <v>265</v>
      </c>
      <c r="F18" s="23" t="s">
        <v>266</v>
      </c>
      <c r="G18" s="23" t="s">
        <v>267</v>
      </c>
      <c r="H18" s="24">
        <v>44652</v>
      </c>
      <c r="I18" s="25">
        <v>44926</v>
      </c>
      <c r="J18" s="25">
        <v>44652</v>
      </c>
      <c r="K18" s="56">
        <v>0.5</v>
      </c>
      <c r="L18" s="27" t="s">
        <v>268</v>
      </c>
      <c r="M18" s="34">
        <v>0.5</v>
      </c>
      <c r="N18" s="532" t="s">
        <v>269</v>
      </c>
      <c r="O18" s="533"/>
      <c r="P18" s="57"/>
    </row>
    <row r="19" spans="1:18" ht="130.5" customHeight="1" x14ac:dyDescent="0.2">
      <c r="A19" s="545"/>
      <c r="B19" s="515"/>
      <c r="C19" s="23" t="s">
        <v>270</v>
      </c>
      <c r="D19" s="31" t="s">
        <v>256</v>
      </c>
      <c r="E19" s="23" t="s">
        <v>271</v>
      </c>
      <c r="F19" s="23" t="s">
        <v>272</v>
      </c>
      <c r="G19" s="23" t="s">
        <v>273</v>
      </c>
      <c r="H19" s="24">
        <v>44652</v>
      </c>
      <c r="I19" s="25">
        <v>44926</v>
      </c>
      <c r="J19" s="25">
        <v>44652</v>
      </c>
      <c r="K19" s="56">
        <v>0.5</v>
      </c>
      <c r="L19" s="27" t="s">
        <v>274</v>
      </c>
      <c r="M19" s="34">
        <v>0.5</v>
      </c>
      <c r="N19" s="532" t="s">
        <v>275</v>
      </c>
      <c r="O19" s="533"/>
      <c r="P19" s="57"/>
    </row>
    <row r="20" spans="1:18" s="30" customFormat="1" ht="195" x14ac:dyDescent="0.2">
      <c r="A20" s="59" t="s">
        <v>184</v>
      </c>
      <c r="B20" s="60" t="s">
        <v>276</v>
      </c>
      <c r="C20" s="60" t="s">
        <v>277</v>
      </c>
      <c r="D20" s="31" t="s">
        <v>256</v>
      </c>
      <c r="E20" s="60" t="s">
        <v>278</v>
      </c>
      <c r="F20" s="23" t="s">
        <v>279</v>
      </c>
      <c r="G20" s="23" t="s">
        <v>280</v>
      </c>
      <c r="H20" s="61">
        <v>44562</v>
      </c>
      <c r="I20" s="61">
        <v>44926</v>
      </c>
      <c r="J20" s="25">
        <v>44652</v>
      </c>
      <c r="K20" s="56">
        <v>0.33</v>
      </c>
      <c r="L20" s="27" t="s">
        <v>281</v>
      </c>
      <c r="M20" s="34">
        <v>0.33</v>
      </c>
      <c r="N20" s="534" t="s">
        <v>282</v>
      </c>
      <c r="O20" s="534"/>
      <c r="Q20" s="62"/>
      <c r="R20" s="62"/>
    </row>
    <row r="21" spans="1:18" s="30" customFormat="1" ht="135" customHeight="1" x14ac:dyDescent="0.2">
      <c r="A21" s="543" t="s">
        <v>133</v>
      </c>
      <c r="B21" s="514" t="s">
        <v>283</v>
      </c>
      <c r="C21" s="23" t="s">
        <v>284</v>
      </c>
      <c r="D21" s="31" t="s">
        <v>285</v>
      </c>
      <c r="E21" s="23" t="s">
        <v>286</v>
      </c>
      <c r="F21" s="27" t="s">
        <v>287</v>
      </c>
      <c r="G21" s="23" t="s">
        <v>288</v>
      </c>
      <c r="H21" s="61">
        <v>44607</v>
      </c>
      <c r="I21" s="61">
        <v>44635</v>
      </c>
      <c r="J21" s="25">
        <v>44636</v>
      </c>
      <c r="K21" s="56">
        <v>1</v>
      </c>
      <c r="L21" s="27" t="s">
        <v>289</v>
      </c>
      <c r="M21" s="34">
        <v>1</v>
      </c>
      <c r="N21" s="520" t="s">
        <v>290</v>
      </c>
      <c r="O21" s="521"/>
    </row>
    <row r="22" spans="1:18" s="30" customFormat="1" ht="103.5" customHeight="1" x14ac:dyDescent="0.2">
      <c r="A22" s="544"/>
      <c r="B22" s="525"/>
      <c r="C22" s="23" t="s">
        <v>291</v>
      </c>
      <c r="D22" s="31" t="s">
        <v>285</v>
      </c>
      <c r="E22" s="23" t="s">
        <v>292</v>
      </c>
      <c r="F22" s="27" t="s">
        <v>293</v>
      </c>
      <c r="G22" s="23" t="s">
        <v>294</v>
      </c>
      <c r="H22" s="61">
        <v>44636</v>
      </c>
      <c r="I22" s="61">
        <v>44651</v>
      </c>
      <c r="J22" s="25">
        <v>44652</v>
      </c>
      <c r="K22" s="56">
        <v>1</v>
      </c>
      <c r="L22" s="27" t="s">
        <v>295</v>
      </c>
      <c r="M22" s="34">
        <v>1</v>
      </c>
      <c r="N22" s="527"/>
      <c r="O22" s="528"/>
      <c r="Q22" s="62"/>
    </row>
    <row r="23" spans="1:18" s="30" customFormat="1" ht="103.5" customHeight="1" x14ac:dyDescent="0.2">
      <c r="A23" s="544"/>
      <c r="B23" s="525"/>
      <c r="C23" s="23" t="s">
        <v>296</v>
      </c>
      <c r="D23" s="31" t="s">
        <v>256</v>
      </c>
      <c r="E23" s="23" t="s">
        <v>297</v>
      </c>
      <c r="F23" s="27" t="s">
        <v>298</v>
      </c>
      <c r="G23" s="23" t="s">
        <v>299</v>
      </c>
      <c r="H23" s="61">
        <v>44652</v>
      </c>
      <c r="I23" s="61">
        <v>44926</v>
      </c>
      <c r="J23" s="25">
        <v>44666</v>
      </c>
      <c r="K23" s="56">
        <v>1</v>
      </c>
      <c r="L23" s="27" t="s">
        <v>300</v>
      </c>
      <c r="M23" s="34">
        <v>1</v>
      </c>
      <c r="N23" s="527"/>
      <c r="O23" s="528"/>
    </row>
    <row r="24" spans="1:18" s="30" customFormat="1" ht="103.5" customHeight="1" x14ac:dyDescent="0.2">
      <c r="A24" s="545"/>
      <c r="B24" s="515"/>
      <c r="C24" s="23" t="s">
        <v>301</v>
      </c>
      <c r="D24" s="31" t="s">
        <v>256</v>
      </c>
      <c r="E24" s="23" t="s">
        <v>302</v>
      </c>
      <c r="F24" s="27" t="s">
        <v>303</v>
      </c>
      <c r="G24" s="23" t="s">
        <v>304</v>
      </c>
      <c r="H24" s="61">
        <v>44652</v>
      </c>
      <c r="I24" s="61">
        <v>44926</v>
      </c>
      <c r="J24" s="25">
        <v>44666</v>
      </c>
      <c r="K24" s="56">
        <v>1</v>
      </c>
      <c r="L24" s="27" t="s">
        <v>305</v>
      </c>
      <c r="M24" s="34">
        <v>1</v>
      </c>
      <c r="N24" s="522"/>
      <c r="O24" s="523"/>
    </row>
    <row r="25" spans="1:18" s="30" customFormat="1" ht="180" x14ac:dyDescent="0.2">
      <c r="A25" s="63" t="s">
        <v>210</v>
      </c>
      <c r="B25" s="23" t="s">
        <v>306</v>
      </c>
      <c r="C25" s="23" t="s">
        <v>306</v>
      </c>
      <c r="D25" s="23" t="s">
        <v>306</v>
      </c>
      <c r="E25" s="23" t="s">
        <v>306</v>
      </c>
      <c r="F25" s="23" t="s">
        <v>307</v>
      </c>
      <c r="G25" s="23" t="s">
        <v>306</v>
      </c>
      <c r="H25" s="64" t="s">
        <v>306</v>
      </c>
      <c r="I25" s="64" t="s">
        <v>306</v>
      </c>
      <c r="J25" s="25" t="s">
        <v>306</v>
      </c>
      <c r="K25" s="56" t="s">
        <v>306</v>
      </c>
      <c r="L25" s="27" t="s">
        <v>308</v>
      </c>
      <c r="M25" s="34"/>
      <c r="N25" s="532" t="s">
        <v>212</v>
      </c>
      <c r="O25" s="533"/>
    </row>
    <row r="26" spans="1:18" s="30" customFormat="1" ht="105" customHeight="1" x14ac:dyDescent="0.2">
      <c r="A26" s="543" t="s">
        <v>111</v>
      </c>
      <c r="B26" s="514" t="s">
        <v>309</v>
      </c>
      <c r="C26" s="60" t="s">
        <v>310</v>
      </c>
      <c r="D26" s="31" t="s">
        <v>311</v>
      </c>
      <c r="E26" s="60" t="s">
        <v>312</v>
      </c>
      <c r="F26" s="23" t="s">
        <v>313</v>
      </c>
      <c r="G26" s="23" t="s">
        <v>314</v>
      </c>
      <c r="H26" s="61">
        <v>44607</v>
      </c>
      <c r="I26" s="61">
        <v>44635</v>
      </c>
      <c r="J26" s="25">
        <v>44651</v>
      </c>
      <c r="K26" s="56">
        <v>1</v>
      </c>
      <c r="L26" s="27" t="s">
        <v>315</v>
      </c>
      <c r="M26" s="34">
        <v>1</v>
      </c>
      <c r="N26" s="520" t="s">
        <v>316</v>
      </c>
      <c r="O26" s="521"/>
    </row>
    <row r="27" spans="1:18" s="30" customFormat="1" ht="143.25" customHeight="1" x14ac:dyDescent="0.2">
      <c r="A27" s="544"/>
      <c r="B27" s="525"/>
      <c r="C27" s="60" t="s">
        <v>317</v>
      </c>
      <c r="D27" s="31" t="s">
        <v>311</v>
      </c>
      <c r="E27" s="60" t="s">
        <v>318</v>
      </c>
      <c r="F27" s="23" t="s">
        <v>319</v>
      </c>
      <c r="G27" s="23" t="s">
        <v>320</v>
      </c>
      <c r="H27" s="64">
        <v>44636</v>
      </c>
      <c r="I27" s="64">
        <v>44651</v>
      </c>
      <c r="J27" s="25">
        <v>44652</v>
      </c>
      <c r="K27" s="56">
        <v>1</v>
      </c>
      <c r="L27" s="27" t="s">
        <v>321</v>
      </c>
      <c r="M27" s="34">
        <v>1</v>
      </c>
      <c r="N27" s="527"/>
      <c r="O27" s="528"/>
      <c r="Q27" s="62"/>
    </row>
    <row r="28" spans="1:18" s="30" customFormat="1" ht="135" x14ac:dyDescent="0.2">
      <c r="A28" s="544"/>
      <c r="B28" s="525"/>
      <c r="C28" s="60" t="s">
        <v>322</v>
      </c>
      <c r="D28" s="31" t="s">
        <v>311</v>
      </c>
      <c r="E28" s="60" t="s">
        <v>323</v>
      </c>
      <c r="F28" s="23" t="s">
        <v>324</v>
      </c>
      <c r="G28" s="23" t="s">
        <v>325</v>
      </c>
      <c r="H28" s="61">
        <v>44621</v>
      </c>
      <c r="I28" s="61">
        <v>44926</v>
      </c>
      <c r="J28" s="25">
        <v>44743</v>
      </c>
      <c r="K28" s="56">
        <v>1</v>
      </c>
      <c r="L28" s="27" t="s">
        <v>326</v>
      </c>
      <c r="M28" s="34">
        <v>1</v>
      </c>
      <c r="N28" s="522"/>
      <c r="O28" s="523"/>
    </row>
    <row r="29" spans="1:18" s="30" customFormat="1" ht="129.75" customHeight="1" x14ac:dyDescent="0.2">
      <c r="A29" s="543" t="s">
        <v>69</v>
      </c>
      <c r="B29" s="514" t="s">
        <v>327</v>
      </c>
      <c r="C29" s="23" t="s">
        <v>328</v>
      </c>
      <c r="D29" s="31" t="s">
        <v>329</v>
      </c>
      <c r="E29" s="36" t="s">
        <v>330</v>
      </c>
      <c r="F29" s="27" t="s">
        <v>331</v>
      </c>
      <c r="G29" s="36" t="s">
        <v>332</v>
      </c>
      <c r="H29" s="61">
        <v>44607</v>
      </c>
      <c r="I29" s="64">
        <v>44621</v>
      </c>
      <c r="J29" s="25">
        <v>44626</v>
      </c>
      <c r="K29" s="56">
        <v>1</v>
      </c>
      <c r="L29" s="27" t="s">
        <v>333</v>
      </c>
      <c r="M29" s="34">
        <v>0.5</v>
      </c>
      <c r="N29" s="520" t="s">
        <v>334</v>
      </c>
      <c r="O29" s="521"/>
    </row>
    <row r="30" spans="1:18" s="30" customFormat="1" ht="149.25" customHeight="1" x14ac:dyDescent="0.2">
      <c r="A30" s="544"/>
      <c r="B30" s="525"/>
      <c r="C30" s="23" t="s">
        <v>335</v>
      </c>
      <c r="D30" s="31" t="s">
        <v>336</v>
      </c>
      <c r="E30" s="60" t="s">
        <v>337</v>
      </c>
      <c r="F30" s="23" t="s">
        <v>313</v>
      </c>
      <c r="G30" s="23" t="s">
        <v>338</v>
      </c>
      <c r="H30" s="61">
        <v>44621</v>
      </c>
      <c r="I30" s="64">
        <v>44651</v>
      </c>
      <c r="J30" s="25">
        <v>44652</v>
      </c>
      <c r="K30" s="56">
        <v>1</v>
      </c>
      <c r="L30" s="27" t="s">
        <v>339</v>
      </c>
      <c r="M30" s="34">
        <v>1</v>
      </c>
      <c r="N30" s="527"/>
      <c r="O30" s="528"/>
    </row>
    <row r="31" spans="1:18" s="30" customFormat="1" ht="234" customHeight="1" x14ac:dyDescent="0.2">
      <c r="A31" s="544"/>
      <c r="B31" s="525"/>
      <c r="C31" s="23" t="s">
        <v>340</v>
      </c>
      <c r="D31" s="31" t="s">
        <v>341</v>
      </c>
      <c r="E31" s="60" t="s">
        <v>342</v>
      </c>
      <c r="F31" s="23" t="s">
        <v>343</v>
      </c>
      <c r="G31" s="23" t="s">
        <v>344</v>
      </c>
      <c r="H31" s="61">
        <v>44652</v>
      </c>
      <c r="I31" s="61">
        <v>44712</v>
      </c>
      <c r="J31" s="25">
        <v>44713</v>
      </c>
      <c r="K31" s="56">
        <v>1</v>
      </c>
      <c r="L31" s="27" t="s">
        <v>345</v>
      </c>
      <c r="M31" s="34">
        <v>1</v>
      </c>
      <c r="N31" s="527"/>
      <c r="O31" s="528"/>
      <c r="Q31" s="62"/>
    </row>
    <row r="32" spans="1:18" s="30" customFormat="1" ht="234" customHeight="1" x14ac:dyDescent="0.2">
      <c r="A32" s="545"/>
      <c r="B32" s="515"/>
      <c r="C32" s="23" t="s">
        <v>346</v>
      </c>
      <c r="D32" s="23" t="s">
        <v>329</v>
      </c>
      <c r="E32" s="36" t="s">
        <v>347</v>
      </c>
      <c r="F32" s="27" t="s">
        <v>348</v>
      </c>
      <c r="G32" s="36" t="s">
        <v>349</v>
      </c>
      <c r="H32" s="61">
        <v>44562</v>
      </c>
      <c r="I32" s="61">
        <v>44926</v>
      </c>
      <c r="J32" s="25" t="s">
        <v>350</v>
      </c>
      <c r="K32" s="65">
        <v>0.5</v>
      </c>
      <c r="L32" s="27" t="s">
        <v>351</v>
      </c>
      <c r="M32" s="34">
        <v>0.5</v>
      </c>
      <c r="N32" s="522"/>
      <c r="O32" s="523"/>
    </row>
    <row r="33" spans="1:17" s="30" customFormat="1" ht="180" x14ac:dyDescent="0.2">
      <c r="A33" s="63" t="s">
        <v>352</v>
      </c>
      <c r="B33" s="23" t="s">
        <v>353</v>
      </c>
      <c r="C33" s="23" t="s">
        <v>354</v>
      </c>
      <c r="D33" s="31" t="s">
        <v>256</v>
      </c>
      <c r="E33" s="23" t="s">
        <v>355</v>
      </c>
      <c r="F33" s="23" t="s">
        <v>356</v>
      </c>
      <c r="G33" s="23" t="s">
        <v>357</v>
      </c>
      <c r="H33" s="61">
        <v>44562</v>
      </c>
      <c r="I33" s="61">
        <v>44926</v>
      </c>
      <c r="J33" s="25">
        <v>44652</v>
      </c>
      <c r="K33" s="56">
        <v>0.5</v>
      </c>
      <c r="L33" s="27" t="s">
        <v>358</v>
      </c>
      <c r="M33" s="34">
        <v>0.5</v>
      </c>
      <c r="N33" s="532" t="s">
        <v>359</v>
      </c>
      <c r="O33" s="533"/>
      <c r="Q33" s="62"/>
    </row>
    <row r="35" spans="1:17" s="21" customFormat="1" ht="29.25" customHeight="1" thickBot="1" x14ac:dyDescent="0.4">
      <c r="A35" s="66" t="s">
        <v>155</v>
      </c>
      <c r="B35" s="546" t="s">
        <v>360</v>
      </c>
      <c r="C35" s="546"/>
      <c r="D35" s="546"/>
      <c r="G35" s="45"/>
      <c r="H35" s="45"/>
      <c r="I35" s="46"/>
      <c r="J35" s="45"/>
      <c r="K35" s="45"/>
      <c r="M35" s="67">
        <f>(M33+((M32+M31+M30+M29)/4)+M26+M24+M20+((M19+M18+M16)/3))/6</f>
        <v>0.70777777777777784</v>
      </c>
      <c r="Q35" s="68"/>
    </row>
    <row r="36" spans="1:17" s="21" customFormat="1" ht="29.25" customHeight="1" x14ac:dyDescent="0.25">
      <c r="A36" s="66"/>
      <c r="B36" s="69"/>
      <c r="C36" s="69"/>
      <c r="D36" s="69"/>
      <c r="G36" s="45"/>
      <c r="H36" s="45"/>
      <c r="I36" s="46"/>
      <c r="J36" s="45"/>
      <c r="K36" s="45"/>
    </row>
    <row r="37" spans="1:17" s="21" customFormat="1" ht="29.25" customHeight="1" x14ac:dyDescent="0.25">
      <c r="A37" s="66"/>
      <c r="B37" s="69"/>
      <c r="C37" s="69"/>
      <c r="D37" s="69"/>
      <c r="G37" s="45"/>
      <c r="H37" s="45"/>
      <c r="I37" s="46"/>
      <c r="J37" s="45"/>
      <c r="K37" s="45"/>
    </row>
    <row r="38" spans="1:17" s="21" customFormat="1" ht="18.75" customHeight="1" x14ac:dyDescent="0.25">
      <c r="A38" s="70"/>
      <c r="I38" s="48"/>
    </row>
    <row r="39" spans="1:17" s="21" customFormat="1" ht="32.25" customHeight="1" thickBot="1" x14ac:dyDescent="0.3">
      <c r="A39" s="66" t="s">
        <v>157</v>
      </c>
      <c r="B39" s="547" t="s">
        <v>3136</v>
      </c>
      <c r="C39" s="547"/>
      <c r="D39" s="547"/>
      <c r="G39" s="45" t="s">
        <v>159</v>
      </c>
      <c r="I39" s="48"/>
      <c r="J39" s="49" t="s">
        <v>160</v>
      </c>
      <c r="K39" s="49"/>
      <c r="L39" s="49"/>
    </row>
    <row r="40" spans="1:17" s="21" customFormat="1" ht="27" customHeight="1" x14ac:dyDescent="0.25">
      <c r="A40" s="70"/>
      <c r="I40" s="51"/>
      <c r="J40" s="513"/>
      <c r="K40" s="513"/>
      <c r="L40" s="52"/>
    </row>
    <row r="41" spans="1:17" x14ac:dyDescent="0.25">
      <c r="O41" s="54" t="s">
        <v>161</v>
      </c>
    </row>
    <row r="42" spans="1:17" x14ac:dyDescent="0.25">
      <c r="O42" s="54" t="s">
        <v>162</v>
      </c>
    </row>
  </sheetData>
  <mergeCells count="40">
    <mergeCell ref="K14:K15"/>
    <mergeCell ref="L14:L15"/>
    <mergeCell ref="A1:O3"/>
    <mergeCell ref="A11:O11"/>
    <mergeCell ref="A12:L12"/>
    <mergeCell ref="M12:O13"/>
    <mergeCell ref="A13:L13"/>
    <mergeCell ref="A14:A15"/>
    <mergeCell ref="B14:B15"/>
    <mergeCell ref="C14:C15"/>
    <mergeCell ref="D14:D15"/>
    <mergeCell ref="E14:E15"/>
    <mergeCell ref="A26:A28"/>
    <mergeCell ref="B26:B28"/>
    <mergeCell ref="N26:O28"/>
    <mergeCell ref="M14:M15"/>
    <mergeCell ref="N14:O15"/>
    <mergeCell ref="A16:A19"/>
    <mergeCell ref="B16:B19"/>
    <mergeCell ref="L16:L17"/>
    <mergeCell ref="M16:M17"/>
    <mergeCell ref="N16:O17"/>
    <mergeCell ref="N18:O18"/>
    <mergeCell ref="N19:O19"/>
    <mergeCell ref="F14:F15"/>
    <mergeCell ref="G14:G15"/>
    <mergeCell ref="H14:I14"/>
    <mergeCell ref="J14:J15"/>
    <mergeCell ref="N20:O20"/>
    <mergeCell ref="A21:A24"/>
    <mergeCell ref="B21:B24"/>
    <mergeCell ref="N21:O24"/>
    <mergeCell ref="N25:O25"/>
    <mergeCell ref="J40:K40"/>
    <mergeCell ref="A29:A32"/>
    <mergeCell ref="B29:B32"/>
    <mergeCell ref="N29:O32"/>
    <mergeCell ref="N33:O33"/>
    <mergeCell ref="B35:D35"/>
    <mergeCell ref="B39:D39"/>
  </mergeCells>
  <dataValidations count="13">
    <dataValidation allowBlank="1" showInputMessage="1" showErrorMessage="1" promptTitle="GUÍA:" prompt="Identificar la persona/cargo responsable por la ejecución de las acciones de mejoramiento." sqref="D16:D33" xr:uid="{6B954096-A9C8-4039-B022-4219764F838C}"/>
    <dataValidation allowBlank="1" showInputMessage="1" showErrorMessage="1" promptTitle="INSERTAR NUEVA COLUMNA:" prompt="Definir el entregable que soporta el cumplimiento como evidencia (actas, contratos, lista de asistencia, procedimientos, fotografía, videos, encuestas, etc.)" sqref="F16:F33" xr:uid="{3926B4A6-8265-4DE3-A104-FCB575BC2761}"/>
    <dataValidation allowBlank="1" showInputMessage="1" showErrorMessage="1" promptTitle="GUÍA:" prompt="Establecer la formula matemática para medir el cumplimiento de la meta establecida a cada una de las acciones de mejoramiento definidas." sqref="G16:G33" xr:uid="{6D8BA99D-9F91-4BFF-B321-9EE8D25ECD95}"/>
    <dataValidation allowBlank="1" showInputMessage="1" showErrorMessage="1" promptTitle="GUÍA:" prompt="Establecer las fechas de inicio y terminación de cada una de las actividades, según los recursos y disponibilidad de la dependencia dentro de la vigencia actual." sqref="H16:I33" xr:uid="{7210884B-A1FC-4C6E-85AE-CD2E82525D81}"/>
    <dataValidation allowBlank="1" showInputMessage="1" showErrorMessage="1" promptTitle="GUÍA: " prompt="Colocar la fecha en que se realiza el seguimiento por parte de la dependencia (i, ii, ii o iv seguimiento)_x000a_" sqref="J16:J33" xr:uid="{9B973CE3-8708-4239-86BA-11232686F45F}"/>
    <dataValidation allowBlank="1" showInputMessage="1" showErrorMessage="1" promptTitle="GUÍA:" prompt="Asignar el porcentaje de avance de la meta establecida de acuerdo con la formula del indicador con corte a la fecha del seguimiento." sqref="K16:K33" xr:uid="{FB5553AC-2EBE-4CFE-8A62-4BED19CAD8C0}"/>
    <dataValidation allowBlank="1" showInputMessage="1" showErrorMessage="1" promptTitle="CONTROL INTERNO:" prompt="Incluir esta columna para medir el avance de las acciones por parte del auditor de acuerdo con las evidencias presentadas por la dependencia." sqref="M16 M18:M33" xr:uid="{55C0148A-FD56-4EE5-B9B0-4194461178AF}"/>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5:N26 N16 O20 N18:N21 N29 N33" xr:uid="{0AF7F68C-3FF6-42B4-8BAC-9CDF423AF7B8}"/>
    <dataValidation allowBlank="1" showInputMessage="1" showErrorMessage="1" promptTitle="GUÍA:" prompt="Para cada una de las causas identificadas se deben definir las acciones de mejoramiento necesarias." sqref="C16:C33" xr:uid="{B5A79B97-DD64-426B-84A6-F5DEF2593CEC}"/>
    <dataValidation allowBlank="1" showInputMessage="1" showErrorMessage="1" promptTitle="GUÍA:" prompt="Describir la meta a ser alcanzada con la acción de mejoramiento planteada." sqref="E16:E33" xr:uid="{51A0DC1C-EA3C-4DB7-97FD-0BAB6104FBDF}"/>
    <dataValidation allowBlank="1" showInputMessage="1" showErrorMessage="1" promptTitle="GUIA:" prompt="Redactar las recomendaciones de mejoramiento a la gestión, identificadas en la dependencia para la vigencia actual." sqref="A16" xr:uid="{10034ED6-FD3B-44CC-8916-1469905ABFED}"/>
    <dataValidation allowBlank="1" showInputMessage="1" showErrorMessage="1" promptTitle="GUÍA:" prompt="Se deben describir las causas, previamente identificadas por medio de las metodologías existentes, el número de causas varias de acuerdo a la recomendación y su complejidad." sqref="B16 B20:B21 B25:B26 B29 B33" xr:uid="{816ABF96-87F5-4B83-A8F0-4F968E6E6348}"/>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 L18:L33" xr:uid="{51E711BB-934D-4C24-A070-72A6A7569489}"/>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63050-F8C6-4B57-AD9A-292753CB955C}">
  <dimension ref="A1:O36"/>
  <sheetViews>
    <sheetView showGridLines="0" zoomScale="63" zoomScaleNormal="63" zoomScaleSheetLayoutView="100" zoomScalePageLayoutView="98" workbookViewId="0">
      <selection activeCell="E54" sqref="E54"/>
    </sheetView>
  </sheetViews>
  <sheetFormatPr baseColWidth="10" defaultColWidth="11.42578125" defaultRowHeight="12.75" x14ac:dyDescent="0.2"/>
  <cols>
    <col min="1" max="1" width="39.7109375" style="18" customWidth="1"/>
    <col min="2" max="2" width="37.7109375" style="18" customWidth="1"/>
    <col min="3" max="3" width="29.42578125" style="18" customWidth="1"/>
    <col min="4" max="4" width="26.7109375" style="18" customWidth="1"/>
    <col min="5" max="5" width="24" style="18" customWidth="1"/>
    <col min="6" max="6" width="31.28515625" style="18" customWidth="1"/>
    <col min="7" max="7" width="22" style="18" customWidth="1"/>
    <col min="8" max="8" width="15.140625" style="18" customWidth="1"/>
    <col min="9" max="9" width="19" style="18" customWidth="1"/>
    <col min="10" max="10" width="20.5703125" style="384"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384"/>
      <c r="B4" s="384"/>
      <c r="C4" s="384"/>
      <c r="D4" s="384"/>
      <c r="E4" s="384"/>
      <c r="F4" s="384"/>
      <c r="G4" s="384"/>
      <c r="H4" s="384"/>
      <c r="I4" s="384"/>
      <c r="K4" s="384"/>
      <c r="L4" s="384"/>
      <c r="M4" s="384"/>
      <c r="N4" s="384"/>
      <c r="O4" s="384"/>
    </row>
    <row r="5" spans="1:15" x14ac:dyDescent="0.2">
      <c r="A5" s="384"/>
      <c r="B5" s="384"/>
      <c r="C5" s="384"/>
      <c r="D5" s="384"/>
      <c r="E5" s="384"/>
      <c r="F5" s="384"/>
      <c r="G5" s="384"/>
      <c r="H5" s="384"/>
      <c r="I5" s="384"/>
      <c r="K5" s="384"/>
      <c r="L5" s="384"/>
      <c r="M5" s="384"/>
      <c r="N5" s="384"/>
      <c r="O5" s="384"/>
    </row>
    <row r="6" spans="1:15" x14ac:dyDescent="0.2">
      <c r="A6" s="384"/>
      <c r="B6" s="384"/>
      <c r="C6" s="384"/>
      <c r="D6" s="384"/>
      <c r="E6" s="384"/>
      <c r="F6" s="384"/>
      <c r="G6" s="384"/>
      <c r="H6" s="384"/>
      <c r="I6" s="384"/>
      <c r="K6" s="384"/>
      <c r="L6" s="384"/>
      <c r="M6" s="384"/>
      <c r="N6" s="384"/>
      <c r="O6" s="384"/>
    </row>
    <row r="7" spans="1:15" x14ac:dyDescent="0.2">
      <c r="A7" s="384"/>
      <c r="B7" s="384"/>
      <c r="C7" s="384"/>
      <c r="D7" s="384"/>
      <c r="E7" s="384"/>
      <c r="F7" s="384"/>
      <c r="G7" s="384"/>
      <c r="H7" s="384"/>
      <c r="I7" s="384"/>
      <c r="K7" s="384"/>
      <c r="L7" s="384"/>
      <c r="M7" s="384"/>
      <c r="N7" s="384"/>
      <c r="O7" s="384"/>
    </row>
    <row r="8" spans="1:15" x14ac:dyDescent="0.2">
      <c r="A8" s="384"/>
      <c r="B8" s="384"/>
      <c r="C8" s="384"/>
      <c r="D8" s="384"/>
      <c r="E8" s="384"/>
      <c r="F8" s="384"/>
      <c r="G8" s="384"/>
      <c r="H8" s="384"/>
      <c r="I8" s="384"/>
      <c r="K8" s="384"/>
      <c r="L8" s="384"/>
      <c r="M8" s="384"/>
      <c r="N8" s="384"/>
      <c r="O8" s="384"/>
    </row>
    <row r="9" spans="1:15" x14ac:dyDescent="0.2">
      <c r="A9" s="384"/>
      <c r="B9" s="384"/>
      <c r="C9" s="384"/>
      <c r="D9" s="384"/>
      <c r="E9" s="384"/>
      <c r="F9" s="384"/>
      <c r="G9" s="384"/>
      <c r="H9" s="384"/>
      <c r="I9" s="384"/>
      <c r="K9" s="384"/>
      <c r="L9" s="384"/>
      <c r="M9" s="384"/>
      <c r="N9" s="384"/>
      <c r="O9" s="384"/>
    </row>
    <row r="10" spans="1:15" x14ac:dyDescent="0.2">
      <c r="A10" s="384"/>
      <c r="B10" s="384"/>
      <c r="C10" s="384"/>
      <c r="D10" s="384"/>
      <c r="E10" s="384"/>
      <c r="F10" s="384"/>
      <c r="G10" s="384"/>
      <c r="H10" s="384"/>
      <c r="I10" s="384"/>
      <c r="K10" s="384"/>
      <c r="L10" s="384"/>
      <c r="M10" s="384"/>
      <c r="N10" s="384"/>
      <c r="O10" s="384"/>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2987</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31.5" x14ac:dyDescent="0.2">
      <c r="A15" s="506"/>
      <c r="B15" s="508"/>
      <c r="C15" s="508"/>
      <c r="D15" s="508"/>
      <c r="E15" s="497"/>
      <c r="F15" s="497"/>
      <c r="G15" s="497"/>
      <c r="H15" s="383" t="s">
        <v>16</v>
      </c>
      <c r="I15" s="383" t="s">
        <v>17</v>
      </c>
      <c r="J15" s="497"/>
      <c r="K15" s="497"/>
      <c r="L15" s="500"/>
      <c r="M15" s="535"/>
      <c r="N15" s="536"/>
      <c r="O15" s="537"/>
    </row>
    <row r="16" spans="1:15" ht="222.75" customHeight="1" x14ac:dyDescent="0.2">
      <c r="A16" s="396" t="s">
        <v>2988</v>
      </c>
      <c r="B16" s="396" t="s">
        <v>2989</v>
      </c>
      <c r="C16" s="396" t="s">
        <v>2990</v>
      </c>
      <c r="D16" s="31" t="s">
        <v>2991</v>
      </c>
      <c r="E16" s="396" t="s">
        <v>2992</v>
      </c>
      <c r="F16" s="396" t="s">
        <v>2993</v>
      </c>
      <c r="G16" s="396" t="s">
        <v>2994</v>
      </c>
      <c r="H16" s="25">
        <v>44565</v>
      </c>
      <c r="I16" s="25">
        <v>44910</v>
      </c>
      <c r="J16" s="25" t="s">
        <v>2995</v>
      </c>
      <c r="K16" s="56">
        <v>0.5</v>
      </c>
      <c r="L16" s="396" t="s">
        <v>2996</v>
      </c>
      <c r="M16" s="36">
        <v>0.5</v>
      </c>
      <c r="N16" s="619" t="s">
        <v>2997</v>
      </c>
      <c r="O16" s="619"/>
    </row>
    <row r="17" spans="1:15" s="30" customFormat="1" ht="201.75" customHeight="1" x14ac:dyDescent="0.2">
      <c r="A17" s="396" t="s">
        <v>2998</v>
      </c>
      <c r="B17" s="396" t="s">
        <v>2999</v>
      </c>
      <c r="C17" s="396" t="s">
        <v>3000</v>
      </c>
      <c r="D17" s="31" t="s">
        <v>3001</v>
      </c>
      <c r="E17" s="396" t="s">
        <v>3002</v>
      </c>
      <c r="F17" s="396" t="s">
        <v>3003</v>
      </c>
      <c r="G17" s="386" t="s">
        <v>3004</v>
      </c>
      <c r="H17" s="25">
        <v>44565</v>
      </c>
      <c r="I17" s="25">
        <v>44910</v>
      </c>
      <c r="J17" s="25" t="s">
        <v>2995</v>
      </c>
      <c r="K17" s="56">
        <v>0.5</v>
      </c>
      <c r="L17" s="396" t="s">
        <v>3005</v>
      </c>
      <c r="M17" s="36">
        <v>0.5</v>
      </c>
      <c r="N17" s="619" t="s">
        <v>3006</v>
      </c>
      <c r="O17" s="619"/>
    </row>
    <row r="18" spans="1:15" s="30" customFormat="1" ht="384.75" customHeight="1" x14ac:dyDescent="0.2">
      <c r="A18" s="396" t="s">
        <v>3007</v>
      </c>
      <c r="B18" s="396" t="s">
        <v>3008</v>
      </c>
      <c r="C18" s="396" t="s">
        <v>3009</v>
      </c>
      <c r="D18" s="31" t="s">
        <v>3001</v>
      </c>
      <c r="E18" s="386" t="s">
        <v>3010</v>
      </c>
      <c r="F18" s="396" t="s">
        <v>3011</v>
      </c>
      <c r="G18" s="386" t="s">
        <v>3012</v>
      </c>
      <c r="H18" s="25">
        <v>44565</v>
      </c>
      <c r="I18" s="25">
        <v>44910</v>
      </c>
      <c r="J18" s="25" t="s">
        <v>2995</v>
      </c>
      <c r="K18" s="56">
        <v>0.5</v>
      </c>
      <c r="L18" s="396" t="s">
        <v>3013</v>
      </c>
      <c r="M18" s="36">
        <v>0.5</v>
      </c>
      <c r="N18" s="619" t="s">
        <v>2997</v>
      </c>
      <c r="O18" s="619"/>
    </row>
    <row r="19" spans="1:15" s="30" customFormat="1" ht="168" customHeight="1" x14ac:dyDescent="0.2">
      <c r="A19" s="396" t="s">
        <v>3014</v>
      </c>
      <c r="B19" s="396" t="s">
        <v>3015</v>
      </c>
      <c r="C19" s="396" t="s">
        <v>3016</v>
      </c>
      <c r="D19" s="31" t="s">
        <v>3017</v>
      </c>
      <c r="E19" s="396" t="s">
        <v>3018</v>
      </c>
      <c r="F19" s="396" t="s">
        <v>3019</v>
      </c>
      <c r="G19" s="396" t="s">
        <v>3020</v>
      </c>
      <c r="H19" s="25">
        <v>44565</v>
      </c>
      <c r="I19" s="25">
        <v>44910</v>
      </c>
      <c r="J19" s="25" t="s">
        <v>3021</v>
      </c>
      <c r="K19" s="56">
        <v>0.5</v>
      </c>
      <c r="L19" s="396"/>
      <c r="M19" s="36">
        <v>0.5</v>
      </c>
      <c r="N19" s="619" t="s">
        <v>3022</v>
      </c>
      <c r="O19" s="619"/>
    </row>
    <row r="20" spans="1:15" s="30" customFormat="1" ht="165" customHeight="1" x14ac:dyDescent="0.2">
      <c r="A20" s="396" t="s">
        <v>2115</v>
      </c>
      <c r="B20" s="396" t="s">
        <v>3023</v>
      </c>
      <c r="C20" s="396" t="s">
        <v>3024</v>
      </c>
      <c r="D20" s="396" t="s">
        <v>3025</v>
      </c>
      <c r="E20" s="396" t="s">
        <v>3026</v>
      </c>
      <c r="F20" s="396" t="s">
        <v>3027</v>
      </c>
      <c r="G20" s="396" t="s">
        <v>3028</v>
      </c>
      <c r="H20" s="25">
        <v>44565</v>
      </c>
      <c r="I20" s="25">
        <v>44910</v>
      </c>
      <c r="J20" s="25" t="s">
        <v>3029</v>
      </c>
      <c r="K20" s="56">
        <v>0.5</v>
      </c>
      <c r="L20" s="396" t="s">
        <v>3030</v>
      </c>
      <c r="M20" s="36">
        <v>0.5</v>
      </c>
      <c r="N20" s="619" t="s">
        <v>3031</v>
      </c>
      <c r="O20" s="619"/>
    </row>
    <row r="21" spans="1:15" s="30" customFormat="1" ht="147.75" customHeight="1" x14ac:dyDescent="0.2">
      <c r="A21" s="396" t="s">
        <v>2123</v>
      </c>
      <c r="B21" s="396" t="s">
        <v>3032</v>
      </c>
      <c r="C21" s="396" t="s">
        <v>3033</v>
      </c>
      <c r="D21" s="396" t="s">
        <v>3034</v>
      </c>
      <c r="E21" s="396" t="s">
        <v>3035</v>
      </c>
      <c r="F21" s="396" t="s">
        <v>3036</v>
      </c>
      <c r="G21" s="396" t="s">
        <v>3037</v>
      </c>
      <c r="H21" s="25">
        <v>44565</v>
      </c>
      <c r="I21" s="25">
        <v>44910</v>
      </c>
      <c r="J21" s="25" t="s">
        <v>3029</v>
      </c>
      <c r="K21" s="56">
        <v>0.5</v>
      </c>
      <c r="L21" s="396" t="s">
        <v>3038</v>
      </c>
      <c r="M21" s="36">
        <v>0.5</v>
      </c>
      <c r="N21" s="619" t="s">
        <v>3039</v>
      </c>
      <c r="O21" s="619"/>
    </row>
    <row r="22" spans="1:15" s="30" customFormat="1" ht="163.5" customHeight="1" x14ac:dyDescent="0.2">
      <c r="A22" s="396" t="s">
        <v>3040</v>
      </c>
      <c r="B22" s="396" t="s">
        <v>3041</v>
      </c>
      <c r="C22" s="396" t="s">
        <v>3042</v>
      </c>
      <c r="D22" s="396" t="s">
        <v>3043</v>
      </c>
      <c r="E22" s="396" t="s">
        <v>3044</v>
      </c>
      <c r="F22" s="396" t="s">
        <v>3045</v>
      </c>
      <c r="G22" s="396" t="s">
        <v>3046</v>
      </c>
      <c r="H22" s="25">
        <v>44565</v>
      </c>
      <c r="I22" s="25">
        <v>44910</v>
      </c>
      <c r="J22" s="25" t="s">
        <v>3029</v>
      </c>
      <c r="K22" s="56">
        <v>0.5</v>
      </c>
      <c r="L22" s="396" t="s">
        <v>3038</v>
      </c>
      <c r="M22" s="36">
        <v>0.5</v>
      </c>
      <c r="N22" s="619" t="s">
        <v>2997</v>
      </c>
      <c r="O22" s="619"/>
    </row>
    <row r="23" spans="1:15" s="30" customFormat="1" ht="153" customHeight="1" x14ac:dyDescent="0.2">
      <c r="A23" s="396" t="s">
        <v>3047</v>
      </c>
      <c r="B23" s="396" t="s">
        <v>3048</v>
      </c>
      <c r="C23" s="396" t="s">
        <v>3049</v>
      </c>
      <c r="D23" s="31" t="s">
        <v>3050</v>
      </c>
      <c r="E23" s="396" t="s">
        <v>3051</v>
      </c>
      <c r="F23" s="396" t="s">
        <v>3052</v>
      </c>
      <c r="G23" s="396" t="s">
        <v>3053</v>
      </c>
      <c r="H23" s="25">
        <v>44565</v>
      </c>
      <c r="I23" s="25">
        <v>44910</v>
      </c>
      <c r="J23" s="25" t="s">
        <v>3054</v>
      </c>
      <c r="K23" s="56">
        <v>0.5</v>
      </c>
      <c r="L23" s="396" t="s">
        <v>3055</v>
      </c>
      <c r="M23" s="36">
        <v>0.5</v>
      </c>
      <c r="N23" s="619" t="s">
        <v>3056</v>
      </c>
      <c r="O23" s="619"/>
    </row>
    <row r="24" spans="1:15" s="30" customFormat="1" ht="132" customHeight="1" x14ac:dyDescent="0.2">
      <c r="A24" s="396" t="s">
        <v>3057</v>
      </c>
      <c r="B24" s="396" t="s">
        <v>3048</v>
      </c>
      <c r="C24" s="396" t="s">
        <v>3058</v>
      </c>
      <c r="D24" s="31" t="s">
        <v>3059</v>
      </c>
      <c r="E24" s="396" t="s">
        <v>3060</v>
      </c>
      <c r="F24" s="396" t="s">
        <v>3061</v>
      </c>
      <c r="G24" s="396" t="s">
        <v>3062</v>
      </c>
      <c r="H24" s="25">
        <v>44565</v>
      </c>
      <c r="I24" s="25">
        <v>44910</v>
      </c>
      <c r="J24" s="25" t="s">
        <v>3063</v>
      </c>
      <c r="K24" s="56">
        <v>0.5</v>
      </c>
      <c r="L24" s="396" t="s">
        <v>3064</v>
      </c>
      <c r="M24" s="36">
        <v>0.5</v>
      </c>
      <c r="N24" s="619" t="s">
        <v>3065</v>
      </c>
      <c r="O24" s="619"/>
    </row>
    <row r="25" spans="1:15" s="30" customFormat="1" ht="156" customHeight="1" x14ac:dyDescent="0.2">
      <c r="A25" s="396" t="s">
        <v>2307</v>
      </c>
      <c r="B25" s="396" t="s">
        <v>3066</v>
      </c>
      <c r="C25" s="396" t="s">
        <v>3067</v>
      </c>
      <c r="D25" s="31" t="s">
        <v>3068</v>
      </c>
      <c r="E25" s="396" t="s">
        <v>3069</v>
      </c>
      <c r="F25" s="396" t="s">
        <v>3070</v>
      </c>
      <c r="G25" s="396" t="s">
        <v>3071</v>
      </c>
      <c r="H25" s="25">
        <v>44565</v>
      </c>
      <c r="I25" s="25">
        <v>44910</v>
      </c>
      <c r="J25" s="25" t="s">
        <v>3029</v>
      </c>
      <c r="K25" s="56">
        <v>0.5</v>
      </c>
      <c r="L25" s="396" t="s">
        <v>3072</v>
      </c>
      <c r="M25" s="36">
        <v>0.5</v>
      </c>
      <c r="N25" s="619" t="s">
        <v>2997</v>
      </c>
      <c r="O25" s="619"/>
    </row>
    <row r="26" spans="1:15" s="30" customFormat="1" ht="235.5" customHeight="1" x14ac:dyDescent="0.2">
      <c r="A26" s="396" t="s">
        <v>2315</v>
      </c>
      <c r="B26" s="396" t="s">
        <v>3073</v>
      </c>
      <c r="C26" s="396" t="s">
        <v>3074</v>
      </c>
      <c r="D26" s="396" t="s">
        <v>3075</v>
      </c>
      <c r="E26" s="396" t="s">
        <v>3076</v>
      </c>
      <c r="F26" s="396" t="s">
        <v>3077</v>
      </c>
      <c r="G26" s="396" t="s">
        <v>3078</v>
      </c>
      <c r="H26" s="25">
        <v>44565</v>
      </c>
      <c r="I26" s="25">
        <v>44910</v>
      </c>
      <c r="J26" s="25" t="s">
        <v>2995</v>
      </c>
      <c r="K26" s="56">
        <v>0.5</v>
      </c>
      <c r="L26" s="396" t="s">
        <v>3079</v>
      </c>
      <c r="M26" s="36">
        <v>0.5</v>
      </c>
      <c r="N26" s="619" t="s">
        <v>3080</v>
      </c>
      <c r="O26" s="619"/>
    </row>
    <row r="27" spans="1:15" s="30" customFormat="1" ht="189.75" customHeight="1" x14ac:dyDescent="0.2">
      <c r="A27" s="396" t="s">
        <v>3081</v>
      </c>
      <c r="B27" s="396" t="s">
        <v>3032</v>
      </c>
      <c r="C27" s="396" t="s">
        <v>3082</v>
      </c>
      <c r="D27" s="31" t="s">
        <v>3075</v>
      </c>
      <c r="E27" s="396" t="s">
        <v>3083</v>
      </c>
      <c r="F27" s="396" t="s">
        <v>3084</v>
      </c>
      <c r="G27" s="396" t="s">
        <v>3085</v>
      </c>
      <c r="H27" s="25">
        <v>44565</v>
      </c>
      <c r="I27" s="25">
        <v>44910</v>
      </c>
      <c r="J27" s="25" t="s">
        <v>3063</v>
      </c>
      <c r="K27" s="56">
        <v>0.5</v>
      </c>
      <c r="L27" s="396" t="s">
        <v>3086</v>
      </c>
      <c r="M27" s="36">
        <v>0.5</v>
      </c>
      <c r="N27" s="619" t="s">
        <v>2997</v>
      </c>
      <c r="O27" s="619"/>
    </row>
    <row r="28" spans="1:15" s="30" customFormat="1" ht="193.5" customHeight="1" x14ac:dyDescent="0.2">
      <c r="A28" s="396" t="s">
        <v>3087</v>
      </c>
      <c r="B28" s="396" t="s">
        <v>3032</v>
      </c>
      <c r="C28" s="396" t="s">
        <v>3088</v>
      </c>
      <c r="D28" s="31" t="s">
        <v>3075</v>
      </c>
      <c r="E28" s="396" t="s">
        <v>3089</v>
      </c>
      <c r="F28" s="396" t="s">
        <v>3090</v>
      </c>
      <c r="G28" s="396" t="s">
        <v>3091</v>
      </c>
      <c r="H28" s="25">
        <v>44565</v>
      </c>
      <c r="I28" s="25">
        <v>44910</v>
      </c>
      <c r="J28" s="25" t="s">
        <v>3029</v>
      </c>
      <c r="K28" s="56">
        <v>0.5</v>
      </c>
      <c r="L28" s="396"/>
      <c r="M28" s="36">
        <v>0.5</v>
      </c>
      <c r="N28" s="619" t="s">
        <v>3092</v>
      </c>
      <c r="O28" s="619"/>
    </row>
    <row r="29" spans="1:15" s="30" customFormat="1" ht="193.5" customHeight="1" x14ac:dyDescent="0.2">
      <c r="A29" s="396"/>
      <c r="B29" s="396"/>
      <c r="C29" s="396" t="s">
        <v>3093</v>
      </c>
      <c r="D29" s="31" t="s">
        <v>3075</v>
      </c>
      <c r="E29" s="396"/>
      <c r="F29" s="396"/>
      <c r="G29" s="396"/>
      <c r="H29" s="25"/>
      <c r="I29" s="25"/>
      <c r="J29" s="25"/>
      <c r="K29" s="56"/>
      <c r="L29" s="396"/>
      <c r="M29" s="36"/>
      <c r="N29" s="619"/>
      <c r="O29" s="619"/>
    </row>
    <row r="30" spans="1:15" s="30" customFormat="1" ht="193.5" customHeight="1" x14ac:dyDescent="0.2">
      <c r="A30" s="396"/>
      <c r="B30" s="396"/>
      <c r="C30" s="396"/>
      <c r="D30" s="31"/>
      <c r="E30" s="396"/>
      <c r="F30" s="396"/>
      <c r="G30" s="396"/>
      <c r="H30" s="25"/>
      <c r="I30" s="25"/>
      <c r="J30" s="25"/>
      <c r="K30" s="56"/>
      <c r="L30" s="396"/>
      <c r="M30" s="36"/>
      <c r="N30" s="619"/>
      <c r="O30" s="619"/>
    </row>
    <row r="31" spans="1:15" s="21" customFormat="1" ht="29.25" customHeight="1" thickBot="1" x14ac:dyDescent="0.3">
      <c r="A31" s="45" t="s">
        <v>155</v>
      </c>
      <c r="B31" s="550" t="s">
        <v>3094</v>
      </c>
      <c r="C31" s="550"/>
      <c r="D31" s="550"/>
      <c r="G31" s="45"/>
      <c r="H31" s="45"/>
      <c r="I31" s="46"/>
      <c r="J31" s="45"/>
      <c r="K31" s="45"/>
      <c r="M31" s="85">
        <f>AVERAGE(M16:M28)</f>
        <v>0.5</v>
      </c>
    </row>
    <row r="32" spans="1:15" s="21" customFormat="1" ht="18.75" customHeight="1" x14ac:dyDescent="0.2">
      <c r="I32" s="388"/>
    </row>
    <row r="33" spans="1:15" s="21" customFormat="1" ht="32.25" customHeight="1" thickBot="1" x14ac:dyDescent="0.3">
      <c r="A33" s="45" t="s">
        <v>157</v>
      </c>
      <c r="B33" s="547" t="s">
        <v>3095</v>
      </c>
      <c r="C33" s="547"/>
      <c r="D33" s="547"/>
      <c r="G33" s="45" t="s">
        <v>159</v>
      </c>
      <c r="I33" s="388"/>
      <c r="J33" s="49" t="s">
        <v>3096</v>
      </c>
      <c r="K33" s="49"/>
      <c r="L33" s="49"/>
    </row>
    <row r="34" spans="1:15" s="21" customFormat="1" ht="27" customHeight="1" x14ac:dyDescent="0.2">
      <c r="I34" s="51"/>
      <c r="J34" s="513"/>
      <c r="K34" s="513"/>
      <c r="L34" s="52"/>
    </row>
    <row r="35" spans="1:15" x14ac:dyDescent="0.2">
      <c r="O35" s="54" t="s">
        <v>161</v>
      </c>
    </row>
    <row r="36" spans="1:15" x14ac:dyDescent="0.2">
      <c r="O36" s="54" t="s">
        <v>162</v>
      </c>
    </row>
  </sheetData>
  <autoFilter ref="A14:P28" xr:uid="{723383F6-2F70-4837-95E1-3D6BD1261942}">
    <filterColumn colId="7" showButton="0"/>
    <filterColumn colId="13" showButton="0"/>
  </autoFilter>
  <mergeCells count="36">
    <mergeCell ref="B33:D33"/>
    <mergeCell ref="J34:K34"/>
    <mergeCell ref="N26:O26"/>
    <mergeCell ref="N27:O27"/>
    <mergeCell ref="N28:O28"/>
    <mergeCell ref="N29:O29"/>
    <mergeCell ref="N30:O30"/>
    <mergeCell ref="B31:D31"/>
    <mergeCell ref="N25:O25"/>
    <mergeCell ref="M14:M15"/>
    <mergeCell ref="N14:O15"/>
    <mergeCell ref="N16:O16"/>
    <mergeCell ref="N17:O17"/>
    <mergeCell ref="N18:O18"/>
    <mergeCell ref="N19:O19"/>
    <mergeCell ref="N20:O20"/>
    <mergeCell ref="N21:O21"/>
    <mergeCell ref="N22:O22"/>
    <mergeCell ref="N23:O23"/>
    <mergeCell ref="N24:O24"/>
    <mergeCell ref="L14:L15"/>
    <mergeCell ref="A1:O3"/>
    <mergeCell ref="A11:O11"/>
    <mergeCell ref="A12:L12"/>
    <mergeCell ref="M12:O13"/>
    <mergeCell ref="A13:L13"/>
    <mergeCell ref="A14:A15"/>
    <mergeCell ref="B14:B15"/>
    <mergeCell ref="C14:C15"/>
    <mergeCell ref="D14:D15"/>
    <mergeCell ref="E14:E15"/>
    <mergeCell ref="F14:F15"/>
    <mergeCell ref="G14:G15"/>
    <mergeCell ref="H14:I14"/>
    <mergeCell ref="J14:J15"/>
    <mergeCell ref="K14:K15"/>
  </mergeCells>
  <dataValidations count="13">
    <dataValidation allowBlank="1" showInputMessage="1" showErrorMessage="1" promptTitle="GUIA:" prompt="Redactar las recomendaciones de mejoramiento a la gestión, identificadas en la dependencia para la vigencia actual." sqref="A16" xr:uid="{B3EE8D23-8CBE-4361-B561-89EBECB4FF46}"/>
    <dataValidation allowBlank="1" showInputMessage="1" showErrorMessage="1" promptTitle="GUÍA:" prompt="Se deben describir las causas, previamente identificadas por medio de las metodologías existentes, el número de causas varias de acuerdo a la recomendación y su complejidad." sqref="B16:B29" xr:uid="{B8C3BB6F-2B46-4AE7-BD64-95D782A84BD3}"/>
    <dataValidation allowBlank="1" showInputMessage="1" showErrorMessage="1" promptTitle="GUÍA:" prompt="Para cada una de las causas identificadas se deben definir las acciones de mejoramiento necesarias." sqref="C16:C28" xr:uid="{DC0A44BF-87D6-4FB0-AD1A-EDE4C0D10A32}"/>
    <dataValidation allowBlank="1" showInputMessage="1" showErrorMessage="1" promptTitle="GUÍA:" prompt="Identificar la persona/cargo responsable por la ejecución de las acciones de mejoramiento." sqref="D16:D29" xr:uid="{D7B4E9C1-1C84-4A2C-93BD-08F7D4E13270}"/>
    <dataValidation allowBlank="1" showInputMessage="1" showErrorMessage="1" promptTitle="GUÍA:" prompt="Describir la meta a ser alcanzada con la acción de mejoramiento planteada." sqref="E16:E29" xr:uid="{FBDD865C-251C-40DF-BF35-84EF7D640087}"/>
    <dataValidation allowBlank="1" showInputMessage="1" showErrorMessage="1" promptTitle="INSERTAR NUEVA COLUMNA:" prompt="Definir el entregable que soporta el cumplimiento como evidencia (actas, contratos, lista de asistencia, procedimientos, fotografía, videos, encuestas, etc.)" sqref="F16:F29 G26 G23" xr:uid="{CC97FCCA-B4A5-43A1-9ADE-1BD1A5D9C6FA}"/>
    <dataValidation allowBlank="1" showInputMessage="1" showErrorMessage="1" promptTitle="GUÍA:" prompt="Establecer la formula matemática para medir el cumplimiento de la meta establecida a cada una de las acciones de mejoramiento definidas." sqref="G27:G29 G16:G22 G24:G25" xr:uid="{F21FDDC9-1D3A-47E6-98C7-9D9C920A816D}"/>
    <dataValidation allowBlank="1" showInputMessage="1" showErrorMessage="1" promptTitle="GUÍA:" prompt="Establecer las fechas de inicio y terminación de cada una de las actividades, según los recursos y disponibilidad de la dependencia dentro de la vigencia actual." sqref="H16:I29" xr:uid="{6027359F-E152-4989-84E0-7338BCFA6288}"/>
    <dataValidation allowBlank="1" showInputMessage="1" showErrorMessage="1" promptTitle="GUÍA: " prompt="Colocar la fecha en que se realiza el seguimiento por parte de la dependencia (i, ii, ii o iv seguimiento)_x000a_" sqref="J16:J29" xr:uid="{8354E65A-96EE-403A-B25C-7A3A54CE20DA}"/>
    <dataValidation allowBlank="1" showInputMessage="1" showErrorMessage="1" promptTitle="GUÍA:" prompt="Asignar el porcentaje de avance de la meta establecida de acuerdo con la formula del indicador con corte a la fecha del seguimiento." sqref="K16:K29" xr:uid="{19CC29D4-B2A5-409A-B95E-72DB973125E2}"/>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9" xr:uid="{4009A235-6730-41A8-820C-8FDC9E5B3923}"/>
    <dataValidation allowBlank="1" showInputMessage="1" showErrorMessage="1" promptTitle="CONTROL INTERNO:" prompt="Incluir esta columna para medir el avance de las acciones por parte del auditor de acuerdo con las evidencias presentadas por la dependencia." sqref="M16:M29" xr:uid="{E9F9DE2D-B32B-4321-851B-4CCA53B78FE7}"/>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30" xr:uid="{64B8DC73-F1B6-41B2-9B1A-77DDD4075B82}"/>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2FF2E-9154-426E-BF88-FE66F26981BB}">
  <dimension ref="A1:O63"/>
  <sheetViews>
    <sheetView topLeftCell="A2" zoomScale="64" zoomScaleNormal="64" workbookViewId="0">
      <selection activeCell="L4" sqref="L1:L1048576"/>
    </sheetView>
  </sheetViews>
  <sheetFormatPr baseColWidth="10" defaultColWidth="11.42578125" defaultRowHeight="15" x14ac:dyDescent="0.25"/>
  <cols>
    <col min="1" max="1" width="39.7109375" customWidth="1"/>
    <col min="2" max="2" width="32.42578125" customWidth="1"/>
    <col min="3" max="3" width="61.140625" customWidth="1"/>
    <col min="4" max="4" width="30" customWidth="1"/>
    <col min="5" max="5" width="35.85546875" customWidth="1"/>
    <col min="6" max="6" width="25.42578125" hidden="1" customWidth="1"/>
    <col min="7" max="7" width="28.85546875" hidden="1" customWidth="1"/>
    <col min="8" max="8" width="16.7109375" customWidth="1"/>
    <col min="9" max="9" width="17.28515625" customWidth="1"/>
    <col min="10" max="10" width="16.7109375" style="466" customWidth="1"/>
    <col min="11" max="11" width="20.28515625" customWidth="1"/>
    <col min="12" max="12" width="76.28515625" customWidth="1"/>
    <col min="13" max="13" width="21.28515625" style="458" customWidth="1"/>
    <col min="14" max="14" width="25.42578125" customWidth="1"/>
    <col min="15" max="15" width="52" customWidth="1"/>
  </cols>
  <sheetData>
    <row r="1" spans="1:15" s="18" customFormat="1" ht="42" customHeight="1" x14ac:dyDescent="0.2">
      <c r="A1" s="539"/>
      <c r="B1" s="539"/>
      <c r="C1" s="539"/>
      <c r="D1" s="539"/>
      <c r="E1" s="539"/>
      <c r="F1" s="539"/>
      <c r="G1" s="539"/>
      <c r="H1" s="539"/>
      <c r="I1" s="539"/>
      <c r="J1" s="539"/>
      <c r="K1" s="539"/>
      <c r="L1" s="539"/>
      <c r="M1" s="539"/>
      <c r="N1" s="539"/>
      <c r="O1" s="539"/>
    </row>
    <row r="2" spans="1:15" s="18" customFormat="1" ht="12.75" x14ac:dyDescent="0.2">
      <c r="A2" s="539"/>
      <c r="B2" s="539"/>
      <c r="C2" s="539"/>
      <c r="D2" s="539"/>
      <c r="E2" s="539"/>
      <c r="F2" s="539"/>
      <c r="G2" s="539"/>
      <c r="H2" s="539"/>
      <c r="I2" s="539"/>
      <c r="J2" s="539"/>
      <c r="K2" s="539"/>
      <c r="L2" s="539"/>
      <c r="M2" s="539"/>
      <c r="N2" s="539"/>
      <c r="O2" s="539"/>
    </row>
    <row r="3" spans="1:15" s="18" customFormat="1" ht="12.75" x14ac:dyDescent="0.2">
      <c r="A3" s="539"/>
      <c r="B3" s="539"/>
      <c r="C3" s="539"/>
      <c r="D3" s="539"/>
      <c r="E3" s="539"/>
      <c r="F3" s="539"/>
      <c r="G3" s="539"/>
      <c r="H3" s="539"/>
      <c r="I3" s="539"/>
      <c r="J3" s="539"/>
      <c r="K3" s="539"/>
      <c r="L3" s="539"/>
      <c r="M3" s="539"/>
      <c r="N3" s="539"/>
      <c r="O3" s="539"/>
    </row>
    <row r="4" spans="1:15" s="18" customFormat="1" ht="12.75" x14ac:dyDescent="0.2">
      <c r="A4" s="384"/>
      <c r="B4" s="384"/>
      <c r="C4" s="384"/>
      <c r="D4" s="384"/>
      <c r="E4" s="384"/>
      <c r="F4" s="384"/>
      <c r="G4" s="384"/>
      <c r="H4" s="384"/>
      <c r="I4" s="384"/>
      <c r="J4" s="384"/>
      <c r="K4" s="384"/>
      <c r="L4" s="384"/>
      <c r="M4" s="384"/>
      <c r="N4" s="384"/>
      <c r="O4" s="384"/>
    </row>
    <row r="5" spans="1:15" s="18" customFormat="1" ht="12.75" x14ac:dyDescent="0.2">
      <c r="A5" s="384"/>
      <c r="B5" s="384"/>
      <c r="C5" s="384"/>
      <c r="D5" s="384"/>
      <c r="E5" s="384"/>
      <c r="F5" s="384"/>
      <c r="G5" s="384"/>
      <c r="H5" s="384"/>
      <c r="I5" s="384"/>
      <c r="J5" s="384"/>
      <c r="K5" s="384"/>
      <c r="L5" s="384"/>
      <c r="M5" s="384"/>
      <c r="N5" s="384"/>
      <c r="O5" s="384"/>
    </row>
    <row r="6" spans="1:15" s="18" customFormat="1" ht="12.75" x14ac:dyDescent="0.2">
      <c r="A6" s="384"/>
      <c r="B6" s="384"/>
      <c r="C6" s="384"/>
      <c r="D6" s="384"/>
      <c r="E6" s="384"/>
      <c r="F6" s="384"/>
      <c r="G6" s="384"/>
      <c r="H6" s="384"/>
      <c r="I6" s="384"/>
      <c r="J6" s="384"/>
      <c r="K6" s="384"/>
      <c r="L6" s="384"/>
      <c r="M6" s="384"/>
      <c r="N6" s="384"/>
      <c r="O6" s="384"/>
    </row>
    <row r="7" spans="1:15" s="18" customFormat="1" ht="12.75" x14ac:dyDescent="0.2">
      <c r="A7" s="384"/>
      <c r="B7" s="384"/>
      <c r="C7" s="384"/>
      <c r="D7" s="384"/>
      <c r="E7" s="384"/>
      <c r="F7" s="384"/>
      <c r="G7" s="384"/>
      <c r="H7" s="384"/>
      <c r="I7" s="384"/>
      <c r="J7" s="384"/>
      <c r="K7" s="384"/>
      <c r="L7" s="384"/>
      <c r="M7" s="384"/>
      <c r="N7" s="384"/>
      <c r="O7" s="384"/>
    </row>
    <row r="8" spans="1:15" s="18" customFormat="1" ht="12.75" x14ac:dyDescent="0.2">
      <c r="A8" s="384"/>
      <c r="B8" s="384"/>
      <c r="C8" s="384"/>
      <c r="D8" s="384"/>
      <c r="E8" s="384"/>
      <c r="F8" s="384"/>
      <c r="G8" s="384"/>
      <c r="H8" s="384"/>
      <c r="I8" s="384"/>
      <c r="J8" s="384"/>
      <c r="K8" s="384"/>
      <c r="L8" s="384"/>
      <c r="M8" s="384"/>
      <c r="N8" s="384"/>
      <c r="O8" s="384"/>
    </row>
    <row r="9" spans="1:15" s="18" customFormat="1" ht="12.75" x14ac:dyDescent="0.2">
      <c r="A9" s="384"/>
      <c r="B9" s="384"/>
      <c r="C9" s="384"/>
      <c r="D9" s="384"/>
      <c r="E9" s="384"/>
      <c r="F9" s="384"/>
      <c r="G9" s="384"/>
      <c r="H9" s="384"/>
      <c r="I9" s="384"/>
      <c r="J9" s="384"/>
      <c r="K9" s="384"/>
      <c r="L9" s="384"/>
      <c r="M9" s="384"/>
      <c r="N9" s="384"/>
      <c r="O9" s="384"/>
    </row>
    <row r="10" spans="1:15" s="18" customFormat="1" ht="12.75" x14ac:dyDescent="0.2">
      <c r="A10" s="384"/>
      <c r="B10" s="384"/>
      <c r="C10" s="384"/>
      <c r="D10" s="384"/>
      <c r="E10" s="384"/>
      <c r="F10" s="384"/>
      <c r="G10" s="384"/>
      <c r="H10" s="384"/>
      <c r="I10" s="384"/>
      <c r="J10" s="384"/>
      <c r="K10" s="384"/>
      <c r="L10" s="384"/>
      <c r="M10" s="384"/>
      <c r="N10" s="384"/>
      <c r="O10" s="384"/>
    </row>
    <row r="11" spans="1:15" s="18" customFormat="1" ht="27" customHeight="1" x14ac:dyDescent="0.25">
      <c r="A11" s="540" t="s">
        <v>0</v>
      </c>
      <c r="B11" s="540"/>
      <c r="C11" s="540"/>
      <c r="D11" s="540"/>
      <c r="E11" s="540"/>
      <c r="F11" s="540"/>
      <c r="G11" s="540"/>
      <c r="H11" s="540"/>
      <c r="I11" s="540"/>
      <c r="J11" s="540"/>
      <c r="K11" s="540"/>
      <c r="L11" s="540"/>
      <c r="M11" s="540"/>
      <c r="N11" s="540"/>
      <c r="O11" s="540"/>
    </row>
    <row r="12" spans="1:15" s="18" customFormat="1" ht="34.5" customHeight="1" x14ac:dyDescent="0.2">
      <c r="A12" s="541" t="s">
        <v>2833</v>
      </c>
      <c r="B12" s="541"/>
      <c r="C12" s="541"/>
      <c r="D12" s="541"/>
      <c r="E12" s="541"/>
      <c r="F12" s="541"/>
      <c r="G12" s="541"/>
      <c r="H12" s="541"/>
      <c r="I12" s="541"/>
      <c r="J12" s="541"/>
      <c r="K12" s="541"/>
      <c r="L12" s="541"/>
      <c r="M12" s="542" t="s">
        <v>1</v>
      </c>
      <c r="N12" s="542"/>
      <c r="O12" s="542"/>
    </row>
    <row r="13" spans="1:15" s="18" customFormat="1" ht="38.25" customHeight="1" x14ac:dyDescent="0.2">
      <c r="A13" s="541" t="s">
        <v>3333</v>
      </c>
      <c r="B13" s="541"/>
      <c r="C13" s="541"/>
      <c r="D13" s="541"/>
      <c r="E13" s="541"/>
      <c r="F13" s="541"/>
      <c r="G13" s="541"/>
      <c r="H13" s="541"/>
      <c r="I13" s="541"/>
      <c r="J13" s="541"/>
      <c r="K13" s="541"/>
      <c r="L13" s="541"/>
      <c r="M13" s="542"/>
      <c r="N13" s="542"/>
      <c r="O13" s="542"/>
    </row>
    <row r="14" spans="1:15" ht="58.5" hidden="1" customHeight="1" x14ac:dyDescent="0.25">
      <c r="A14" s="732" t="s">
        <v>3137</v>
      </c>
      <c r="B14" s="733"/>
      <c r="C14" s="733"/>
      <c r="D14" s="733"/>
      <c r="E14" s="733"/>
      <c r="F14" s="733"/>
      <c r="G14" s="733"/>
      <c r="H14" s="733"/>
      <c r="I14" s="733"/>
      <c r="J14" s="733"/>
      <c r="K14" s="733"/>
      <c r="L14" s="734"/>
      <c r="M14" s="735" t="s">
        <v>1</v>
      </c>
      <c r="N14" s="736"/>
      <c r="O14" s="737"/>
    </row>
    <row r="15" spans="1:15" ht="58.5" hidden="1" customHeight="1" x14ac:dyDescent="0.25">
      <c r="A15" s="732" t="s">
        <v>3138</v>
      </c>
      <c r="B15" s="733"/>
      <c r="C15" s="733"/>
      <c r="D15" s="733"/>
      <c r="E15" s="733"/>
      <c r="F15" s="733"/>
      <c r="G15" s="733"/>
      <c r="H15" s="733"/>
      <c r="I15" s="733"/>
      <c r="J15" s="733"/>
      <c r="K15" s="733"/>
      <c r="L15" s="734"/>
      <c r="M15" s="738"/>
      <c r="N15" s="739"/>
      <c r="O15" s="740"/>
    </row>
    <row r="16" spans="1:15" s="425" customFormat="1" ht="23.1" customHeight="1" x14ac:dyDescent="0.2">
      <c r="A16" s="741" t="s">
        <v>164</v>
      </c>
      <c r="B16" s="741" t="s">
        <v>4</v>
      </c>
      <c r="C16" s="741" t="s">
        <v>5</v>
      </c>
      <c r="D16" s="741" t="s">
        <v>6</v>
      </c>
      <c r="E16" s="741" t="s">
        <v>7</v>
      </c>
      <c r="F16" s="741" t="s">
        <v>8</v>
      </c>
      <c r="G16" s="741" t="s">
        <v>9</v>
      </c>
      <c r="H16" s="751" t="s">
        <v>10</v>
      </c>
      <c r="I16" s="752"/>
      <c r="J16" s="741" t="s">
        <v>11</v>
      </c>
      <c r="K16" s="741" t="s">
        <v>12</v>
      </c>
      <c r="L16" s="741" t="s">
        <v>13</v>
      </c>
      <c r="M16" s="753" t="s">
        <v>14</v>
      </c>
      <c r="N16" s="743" t="s">
        <v>15</v>
      </c>
      <c r="O16" s="744"/>
    </row>
    <row r="17" spans="1:15" s="425" customFormat="1" ht="24.95" customHeight="1" x14ac:dyDescent="0.2">
      <c r="A17" s="742"/>
      <c r="B17" s="742"/>
      <c r="C17" s="742"/>
      <c r="D17" s="742"/>
      <c r="E17" s="742"/>
      <c r="F17" s="742"/>
      <c r="G17" s="742"/>
      <c r="H17" s="426" t="s">
        <v>16</v>
      </c>
      <c r="I17" s="426" t="s">
        <v>17</v>
      </c>
      <c r="J17" s="742"/>
      <c r="K17" s="742"/>
      <c r="L17" s="742"/>
      <c r="M17" s="754"/>
      <c r="N17" s="745"/>
      <c r="O17" s="746"/>
    </row>
    <row r="18" spans="1:15" s="425" customFormat="1" ht="129.75" customHeight="1" x14ac:dyDescent="0.2">
      <c r="A18" s="747" t="s">
        <v>469</v>
      </c>
      <c r="B18" s="747" t="s">
        <v>3139</v>
      </c>
      <c r="C18" s="427" t="s">
        <v>3140</v>
      </c>
      <c r="D18" s="427" t="s">
        <v>3141</v>
      </c>
      <c r="E18" s="428" t="s">
        <v>3142</v>
      </c>
      <c r="F18" s="429" t="s">
        <v>3143</v>
      </c>
      <c r="G18" s="429" t="s">
        <v>3144</v>
      </c>
      <c r="H18" s="430">
        <v>44650</v>
      </c>
      <c r="I18" s="430">
        <v>44926</v>
      </c>
      <c r="J18" s="431" t="s">
        <v>3145</v>
      </c>
      <c r="K18" s="432">
        <v>0.5</v>
      </c>
      <c r="L18" s="433" t="s">
        <v>3146</v>
      </c>
      <c r="M18" s="434">
        <v>0.5</v>
      </c>
      <c r="N18" s="749" t="s">
        <v>3147</v>
      </c>
      <c r="O18" s="750"/>
    </row>
    <row r="19" spans="1:15" ht="387.75" customHeight="1" x14ac:dyDescent="0.25">
      <c r="A19" s="748"/>
      <c r="B19" s="748"/>
      <c r="C19" s="427" t="s">
        <v>3148</v>
      </c>
      <c r="D19" s="435" t="s">
        <v>3149</v>
      </c>
      <c r="E19" s="429" t="s">
        <v>3150</v>
      </c>
      <c r="F19" s="429" t="s">
        <v>3151</v>
      </c>
      <c r="G19" s="429" t="s">
        <v>3152</v>
      </c>
      <c r="H19" s="436">
        <v>44621</v>
      </c>
      <c r="I19" s="437">
        <v>44650</v>
      </c>
      <c r="J19" s="429" t="s">
        <v>3145</v>
      </c>
      <c r="K19" s="438">
        <v>0.5</v>
      </c>
      <c r="L19" s="439" t="s">
        <v>3153</v>
      </c>
      <c r="M19" s="434">
        <v>0.5</v>
      </c>
      <c r="N19" s="749" t="s">
        <v>3154</v>
      </c>
      <c r="O19" s="750"/>
    </row>
    <row r="20" spans="1:15" ht="297.75" customHeight="1" x14ac:dyDescent="0.25">
      <c r="A20" s="747" t="s">
        <v>3155</v>
      </c>
      <c r="B20" s="747" t="s">
        <v>3156</v>
      </c>
      <c r="C20" s="440" t="s">
        <v>3157</v>
      </c>
      <c r="D20" s="747" t="s">
        <v>3158</v>
      </c>
      <c r="E20" s="429" t="s">
        <v>3159</v>
      </c>
      <c r="F20" s="428" t="s">
        <v>3160</v>
      </c>
      <c r="G20" s="428" t="s">
        <v>3161</v>
      </c>
      <c r="H20" s="436">
        <v>44621</v>
      </c>
      <c r="I20" s="437">
        <v>44650</v>
      </c>
      <c r="J20" s="427" t="s">
        <v>3162</v>
      </c>
      <c r="K20" s="438">
        <v>1</v>
      </c>
      <c r="L20" s="439" t="s">
        <v>3163</v>
      </c>
      <c r="M20" s="434">
        <v>1</v>
      </c>
      <c r="N20" s="749" t="s">
        <v>3147</v>
      </c>
      <c r="O20" s="750"/>
    </row>
    <row r="21" spans="1:15" ht="215.25" customHeight="1" x14ac:dyDescent="0.25">
      <c r="A21" s="759"/>
      <c r="B21" s="759"/>
      <c r="C21" s="440" t="s">
        <v>3164</v>
      </c>
      <c r="D21" s="759"/>
      <c r="E21" s="429" t="s">
        <v>3165</v>
      </c>
      <c r="F21" s="429" t="s">
        <v>3166</v>
      </c>
      <c r="G21" s="429" t="s">
        <v>3167</v>
      </c>
      <c r="H21" s="436">
        <v>44621</v>
      </c>
      <c r="I21" s="437">
        <v>44650</v>
      </c>
      <c r="J21" s="427" t="s">
        <v>3162</v>
      </c>
      <c r="K21" s="438">
        <v>1</v>
      </c>
      <c r="L21" s="439" t="s">
        <v>3168</v>
      </c>
      <c r="M21" s="434">
        <v>1</v>
      </c>
      <c r="N21" s="755" t="s">
        <v>3169</v>
      </c>
      <c r="O21" s="756"/>
    </row>
    <row r="22" spans="1:15" ht="408.95" customHeight="1" x14ac:dyDescent="0.25">
      <c r="A22" s="759"/>
      <c r="B22" s="759"/>
      <c r="C22" s="440" t="s">
        <v>3170</v>
      </c>
      <c r="D22" s="759"/>
      <c r="E22" s="429" t="s">
        <v>3171</v>
      </c>
      <c r="F22" s="429" t="s">
        <v>3172</v>
      </c>
      <c r="G22" s="429" t="s">
        <v>3173</v>
      </c>
      <c r="H22" s="436">
        <v>44621</v>
      </c>
      <c r="I22" s="437">
        <v>44650</v>
      </c>
      <c r="J22" s="427" t="s">
        <v>3162</v>
      </c>
      <c r="K22" s="438">
        <v>1</v>
      </c>
      <c r="L22" s="439" t="s">
        <v>3174</v>
      </c>
      <c r="M22" s="434">
        <v>1</v>
      </c>
      <c r="N22" s="755" t="s">
        <v>3175</v>
      </c>
      <c r="O22" s="756"/>
    </row>
    <row r="23" spans="1:15" s="441" customFormat="1" ht="120" customHeight="1" x14ac:dyDescent="0.25">
      <c r="A23" s="748"/>
      <c r="B23" s="748"/>
      <c r="C23" s="440" t="s">
        <v>3176</v>
      </c>
      <c r="D23" s="748"/>
      <c r="E23" s="429" t="s">
        <v>3177</v>
      </c>
      <c r="F23" s="429" t="s">
        <v>3178</v>
      </c>
      <c r="G23" s="429" t="s">
        <v>3179</v>
      </c>
      <c r="H23" s="430">
        <v>44803</v>
      </c>
      <c r="I23" s="430">
        <v>44895</v>
      </c>
      <c r="J23" s="430" t="s">
        <v>3162</v>
      </c>
      <c r="K23" s="438">
        <v>0.5</v>
      </c>
      <c r="L23" s="439" t="s">
        <v>3180</v>
      </c>
      <c r="M23" s="434">
        <v>0.5</v>
      </c>
      <c r="N23" s="755" t="s">
        <v>2825</v>
      </c>
      <c r="O23" s="756"/>
    </row>
    <row r="24" spans="1:15" s="443" customFormat="1" ht="249" customHeight="1" x14ac:dyDescent="0.25">
      <c r="A24" s="757" t="s">
        <v>3181</v>
      </c>
      <c r="B24" s="747" t="s">
        <v>3182</v>
      </c>
      <c r="C24" s="440" t="s">
        <v>3183</v>
      </c>
      <c r="D24" s="747" t="s">
        <v>3184</v>
      </c>
      <c r="E24" s="429" t="s">
        <v>3185</v>
      </c>
      <c r="F24" s="429" t="s">
        <v>3186</v>
      </c>
      <c r="G24" s="429" t="s">
        <v>3187</v>
      </c>
      <c r="H24" s="430">
        <v>44621</v>
      </c>
      <c r="I24" s="442">
        <v>44926</v>
      </c>
      <c r="J24" s="430">
        <v>44742</v>
      </c>
      <c r="K24" s="438">
        <v>0.5</v>
      </c>
      <c r="L24" s="439" t="s">
        <v>3188</v>
      </c>
      <c r="M24" s="434">
        <v>0.5</v>
      </c>
      <c r="N24" s="749" t="s">
        <v>2348</v>
      </c>
      <c r="O24" s="750"/>
    </row>
    <row r="25" spans="1:15" s="445" customFormat="1" ht="203.25" customHeight="1" x14ac:dyDescent="0.25">
      <c r="A25" s="758"/>
      <c r="B25" s="748"/>
      <c r="C25" s="440" t="s">
        <v>3189</v>
      </c>
      <c r="D25" s="748"/>
      <c r="E25" s="444" t="s">
        <v>3190</v>
      </c>
      <c r="F25" s="429" t="s">
        <v>3191</v>
      </c>
      <c r="G25" s="429" t="s">
        <v>3192</v>
      </c>
      <c r="H25" s="430">
        <v>44621</v>
      </c>
      <c r="I25" s="442">
        <v>44926</v>
      </c>
      <c r="J25" s="430" t="s">
        <v>3162</v>
      </c>
      <c r="K25" s="438">
        <v>0.5</v>
      </c>
      <c r="L25" s="433" t="s">
        <v>3193</v>
      </c>
      <c r="M25" s="434">
        <v>0.5</v>
      </c>
      <c r="N25" s="755" t="s">
        <v>3194</v>
      </c>
      <c r="O25" s="756"/>
    </row>
    <row r="26" spans="1:15" s="445" customFormat="1" ht="319.5" customHeight="1" x14ac:dyDescent="0.25">
      <c r="A26" s="747" t="s">
        <v>3195</v>
      </c>
      <c r="B26" s="759" t="s">
        <v>3196</v>
      </c>
      <c r="C26" s="427" t="s">
        <v>3197</v>
      </c>
      <c r="D26" s="747" t="s">
        <v>3198</v>
      </c>
      <c r="E26" s="428" t="s">
        <v>3199</v>
      </c>
      <c r="F26" s="429" t="s">
        <v>3200</v>
      </c>
      <c r="G26" s="429" t="s">
        <v>3201</v>
      </c>
      <c r="H26" s="430">
        <v>44621</v>
      </c>
      <c r="I26" s="442">
        <v>44773</v>
      </c>
      <c r="J26" s="430" t="s">
        <v>3162</v>
      </c>
      <c r="K26" s="438">
        <v>0.7</v>
      </c>
      <c r="L26" s="433" t="s">
        <v>3202</v>
      </c>
      <c r="M26" s="434">
        <v>0.7</v>
      </c>
      <c r="N26" s="755" t="s">
        <v>3175</v>
      </c>
      <c r="O26" s="756"/>
    </row>
    <row r="27" spans="1:15" s="445" customFormat="1" ht="120" customHeight="1" x14ac:dyDescent="0.25">
      <c r="A27" s="759"/>
      <c r="B27" s="759"/>
      <c r="C27" s="427" t="s">
        <v>3203</v>
      </c>
      <c r="D27" s="760"/>
      <c r="E27" s="428" t="s">
        <v>3204</v>
      </c>
      <c r="F27" s="429" t="s">
        <v>3205</v>
      </c>
      <c r="G27" s="429" t="s">
        <v>3206</v>
      </c>
      <c r="H27" s="430">
        <v>44682</v>
      </c>
      <c r="I27" s="430" t="s">
        <v>3207</v>
      </c>
      <c r="J27" s="430" t="s">
        <v>3162</v>
      </c>
      <c r="K27" s="438">
        <v>0.7</v>
      </c>
      <c r="L27" s="439" t="s">
        <v>3208</v>
      </c>
      <c r="M27" s="434">
        <v>0.7</v>
      </c>
      <c r="N27" s="755" t="s">
        <v>3175</v>
      </c>
      <c r="O27" s="756"/>
    </row>
    <row r="28" spans="1:15" s="445" customFormat="1" ht="120" customHeight="1" x14ac:dyDescent="0.25">
      <c r="A28" s="759"/>
      <c r="B28" s="759"/>
      <c r="C28" s="427" t="s">
        <v>3209</v>
      </c>
      <c r="D28" s="760"/>
      <c r="E28" s="428" t="s">
        <v>3210</v>
      </c>
      <c r="F28" s="429" t="s">
        <v>3211</v>
      </c>
      <c r="G28" s="429" t="s">
        <v>3212</v>
      </c>
      <c r="H28" s="430">
        <v>44682</v>
      </c>
      <c r="I28" s="430" t="s">
        <v>3207</v>
      </c>
      <c r="J28" s="430" t="s">
        <v>3162</v>
      </c>
      <c r="K28" s="438">
        <v>0.7</v>
      </c>
      <c r="L28" s="439" t="s">
        <v>3213</v>
      </c>
      <c r="M28" s="434">
        <v>0.7</v>
      </c>
      <c r="N28" s="755" t="s">
        <v>3175</v>
      </c>
      <c r="O28" s="756"/>
    </row>
    <row r="29" spans="1:15" s="445" customFormat="1" ht="120" customHeight="1" x14ac:dyDescent="0.25">
      <c r="A29" s="748"/>
      <c r="B29" s="748"/>
      <c r="C29" s="427" t="s">
        <v>3214</v>
      </c>
      <c r="D29" s="758"/>
      <c r="E29" s="428" t="s">
        <v>3215</v>
      </c>
      <c r="F29" s="429" t="s">
        <v>3216</v>
      </c>
      <c r="G29" s="429" t="s">
        <v>3217</v>
      </c>
      <c r="H29" s="430">
        <v>44713</v>
      </c>
      <c r="I29" s="442">
        <v>44865</v>
      </c>
      <c r="J29" s="430" t="s">
        <v>3162</v>
      </c>
      <c r="K29" s="438">
        <v>0.2</v>
      </c>
      <c r="L29" s="439" t="s">
        <v>3218</v>
      </c>
      <c r="M29" s="434">
        <v>0.2</v>
      </c>
      <c r="N29" s="761" t="s">
        <v>3219</v>
      </c>
      <c r="O29" s="761"/>
    </row>
    <row r="30" spans="1:15" s="448" customFormat="1" ht="216" customHeight="1" x14ac:dyDescent="0.25">
      <c r="A30" s="429" t="s">
        <v>1593</v>
      </c>
      <c r="B30" s="427" t="s">
        <v>3220</v>
      </c>
      <c r="C30" s="427" t="s">
        <v>3221</v>
      </c>
      <c r="D30" s="427" t="s">
        <v>3222</v>
      </c>
      <c r="E30" s="429" t="s">
        <v>3223</v>
      </c>
      <c r="F30" s="429" t="s">
        <v>3224</v>
      </c>
      <c r="G30" s="429" t="s">
        <v>3225</v>
      </c>
      <c r="H30" s="446">
        <v>44593</v>
      </c>
      <c r="I30" s="446" t="s">
        <v>3226</v>
      </c>
      <c r="J30" s="446" t="s">
        <v>3162</v>
      </c>
      <c r="K30" s="438">
        <v>0.5</v>
      </c>
      <c r="L30" s="439" t="s">
        <v>3227</v>
      </c>
      <c r="M30" s="447">
        <v>0.5</v>
      </c>
      <c r="N30" s="762" t="s">
        <v>3228</v>
      </c>
      <c r="O30" s="763"/>
    </row>
    <row r="31" spans="1:15" s="445" customFormat="1" ht="120" customHeight="1" x14ac:dyDescent="0.25">
      <c r="A31" s="764" t="s">
        <v>184</v>
      </c>
      <c r="B31" s="764" t="s">
        <v>3229</v>
      </c>
      <c r="C31" s="427" t="s">
        <v>3230</v>
      </c>
      <c r="D31" s="747" t="s">
        <v>3231</v>
      </c>
      <c r="E31" s="428" t="s">
        <v>497</v>
      </c>
      <c r="F31" s="428" t="s">
        <v>498</v>
      </c>
      <c r="G31" s="428" t="s">
        <v>499</v>
      </c>
      <c r="H31" s="430">
        <v>44620</v>
      </c>
      <c r="I31" s="430">
        <v>44651</v>
      </c>
      <c r="J31" s="430" t="s">
        <v>3162</v>
      </c>
      <c r="K31" s="438">
        <v>1</v>
      </c>
      <c r="L31" s="449" t="s">
        <v>3232</v>
      </c>
      <c r="M31" s="434">
        <v>1</v>
      </c>
      <c r="N31" s="749" t="s">
        <v>2364</v>
      </c>
      <c r="O31" s="750"/>
    </row>
    <row r="32" spans="1:15" s="445" customFormat="1" ht="215.25" customHeight="1" x14ac:dyDescent="0.25">
      <c r="A32" s="764"/>
      <c r="B32" s="764"/>
      <c r="C32" s="427" t="s">
        <v>464</v>
      </c>
      <c r="D32" s="748"/>
      <c r="E32" s="428" t="s">
        <v>959</v>
      </c>
      <c r="F32" s="428" t="s">
        <v>466</v>
      </c>
      <c r="G32" s="428" t="s">
        <v>467</v>
      </c>
      <c r="H32" s="430">
        <v>44650</v>
      </c>
      <c r="I32" s="430">
        <v>44926</v>
      </c>
      <c r="J32" s="430" t="s">
        <v>3162</v>
      </c>
      <c r="K32" s="438">
        <v>0.5</v>
      </c>
      <c r="L32" s="433" t="s">
        <v>3233</v>
      </c>
      <c r="M32" s="434">
        <v>0.5</v>
      </c>
      <c r="N32" s="761" t="s">
        <v>2364</v>
      </c>
      <c r="O32" s="761"/>
    </row>
    <row r="33" spans="1:15" s="445" customFormat="1" ht="210.75" customHeight="1" x14ac:dyDescent="0.25">
      <c r="A33" s="747" t="s">
        <v>494</v>
      </c>
      <c r="B33" s="747" t="s">
        <v>3234</v>
      </c>
      <c r="C33" s="427" t="s">
        <v>3235</v>
      </c>
      <c r="D33" s="747" t="s">
        <v>3236</v>
      </c>
      <c r="E33" s="429" t="s">
        <v>497</v>
      </c>
      <c r="F33" s="429" t="s">
        <v>498</v>
      </c>
      <c r="G33" s="429" t="s">
        <v>499</v>
      </c>
      <c r="H33" s="446">
        <v>44621</v>
      </c>
      <c r="I33" s="446">
        <v>44651</v>
      </c>
      <c r="J33" s="430" t="s">
        <v>3237</v>
      </c>
      <c r="K33" s="438">
        <v>1</v>
      </c>
      <c r="L33" s="439" t="s">
        <v>3238</v>
      </c>
      <c r="M33" s="434">
        <v>1</v>
      </c>
      <c r="N33" s="761" t="s">
        <v>2348</v>
      </c>
      <c r="O33" s="761"/>
    </row>
    <row r="34" spans="1:15" s="445" customFormat="1" ht="120" customHeight="1" x14ac:dyDescent="0.25">
      <c r="A34" s="748"/>
      <c r="B34" s="748"/>
      <c r="C34" s="427" t="s">
        <v>3239</v>
      </c>
      <c r="D34" s="748"/>
      <c r="E34" s="429" t="s">
        <v>502</v>
      </c>
      <c r="F34" s="429" t="s">
        <v>503</v>
      </c>
      <c r="G34" s="429" t="s">
        <v>504</v>
      </c>
      <c r="H34" s="450">
        <v>44621</v>
      </c>
      <c r="I34" s="450">
        <v>44781</v>
      </c>
      <c r="J34" s="430" t="s">
        <v>3237</v>
      </c>
      <c r="K34" s="438">
        <v>0.5</v>
      </c>
      <c r="L34" s="439" t="s">
        <v>3240</v>
      </c>
      <c r="M34" s="434">
        <v>0.5</v>
      </c>
      <c r="N34" s="755" t="s">
        <v>2348</v>
      </c>
      <c r="O34" s="756"/>
    </row>
    <row r="35" spans="1:15" s="452" customFormat="1" ht="196.5" customHeight="1" x14ac:dyDescent="0.25">
      <c r="A35" s="427" t="s">
        <v>3241</v>
      </c>
      <c r="B35" s="429" t="s">
        <v>3242</v>
      </c>
      <c r="C35" s="427" t="s">
        <v>3243</v>
      </c>
      <c r="D35" s="427" t="s">
        <v>3244</v>
      </c>
      <c r="E35" s="429" t="s">
        <v>3245</v>
      </c>
      <c r="F35" s="429" t="s">
        <v>3246</v>
      </c>
      <c r="G35" s="429" t="s">
        <v>3247</v>
      </c>
      <c r="H35" s="446" t="s">
        <v>3248</v>
      </c>
      <c r="I35" s="446" t="s">
        <v>3226</v>
      </c>
      <c r="J35" s="451" t="s">
        <v>3249</v>
      </c>
      <c r="K35" s="438">
        <v>0.1</v>
      </c>
      <c r="L35" s="439" t="s">
        <v>3250</v>
      </c>
      <c r="M35" s="434">
        <v>0.1</v>
      </c>
      <c r="N35" s="761" t="s">
        <v>3251</v>
      </c>
      <c r="O35" s="761"/>
    </row>
    <row r="36" spans="1:15" s="445" customFormat="1" ht="120" customHeight="1" x14ac:dyDescent="0.25">
      <c r="A36" s="427" t="s">
        <v>3252</v>
      </c>
      <c r="B36" s="427" t="s">
        <v>3253</v>
      </c>
      <c r="C36" s="427" t="s">
        <v>3254</v>
      </c>
      <c r="D36" s="427" t="s">
        <v>3255</v>
      </c>
      <c r="E36" s="429" t="s">
        <v>3256</v>
      </c>
      <c r="F36" s="429" t="s">
        <v>3257</v>
      </c>
      <c r="G36" s="429" t="s">
        <v>3258</v>
      </c>
      <c r="H36" s="446">
        <v>44627</v>
      </c>
      <c r="I36" s="446" t="s">
        <v>3226</v>
      </c>
      <c r="J36" s="430" t="s">
        <v>3259</v>
      </c>
      <c r="K36" s="438">
        <v>0.5</v>
      </c>
      <c r="L36" s="439" t="s">
        <v>3260</v>
      </c>
      <c r="M36" s="434">
        <v>0.5</v>
      </c>
      <c r="N36" s="761" t="s">
        <v>2348</v>
      </c>
      <c r="O36" s="761"/>
    </row>
    <row r="37" spans="1:15" s="445" customFormat="1" ht="159.75" customHeight="1" x14ac:dyDescent="0.25">
      <c r="A37" s="747" t="s">
        <v>1660</v>
      </c>
      <c r="B37" s="747" t="s">
        <v>3261</v>
      </c>
      <c r="C37" s="427" t="s">
        <v>3262</v>
      </c>
      <c r="D37" s="453" t="s">
        <v>3263</v>
      </c>
      <c r="E37" s="429" t="s">
        <v>497</v>
      </c>
      <c r="F37" s="429" t="s">
        <v>3264</v>
      </c>
      <c r="G37" s="429" t="s">
        <v>3265</v>
      </c>
      <c r="H37" s="446" t="s">
        <v>655</v>
      </c>
      <c r="I37" s="446" t="s">
        <v>623</v>
      </c>
      <c r="J37" s="430" t="s">
        <v>3266</v>
      </c>
      <c r="K37" s="438">
        <v>0.5</v>
      </c>
      <c r="L37" s="439" t="s">
        <v>3267</v>
      </c>
      <c r="M37" s="434">
        <v>0.5</v>
      </c>
      <c r="N37" s="761" t="s">
        <v>2825</v>
      </c>
      <c r="O37" s="761"/>
    </row>
    <row r="38" spans="1:15" s="445" customFormat="1" ht="120" customHeight="1" x14ac:dyDescent="0.25">
      <c r="A38" s="748"/>
      <c r="B38" s="748"/>
      <c r="C38" s="427" t="s">
        <v>3268</v>
      </c>
      <c r="D38" s="427" t="s">
        <v>3269</v>
      </c>
      <c r="E38" s="429" t="s">
        <v>3270</v>
      </c>
      <c r="F38" s="429" t="s">
        <v>3271</v>
      </c>
      <c r="G38" s="429" t="s">
        <v>3272</v>
      </c>
      <c r="H38" s="446">
        <v>44650</v>
      </c>
      <c r="I38" s="446">
        <v>44926</v>
      </c>
      <c r="J38" s="430" t="s">
        <v>3266</v>
      </c>
      <c r="K38" s="438">
        <v>0.5</v>
      </c>
      <c r="L38" s="439" t="s">
        <v>3273</v>
      </c>
      <c r="M38" s="434">
        <v>0.5</v>
      </c>
      <c r="N38" s="765" t="s">
        <v>2348</v>
      </c>
      <c r="O38" s="766"/>
    </row>
    <row r="39" spans="1:15" s="445" customFormat="1" ht="175.5" customHeight="1" x14ac:dyDescent="0.25">
      <c r="A39" s="747" t="s">
        <v>1668</v>
      </c>
      <c r="B39" s="747" t="s">
        <v>3274</v>
      </c>
      <c r="C39" s="427" t="s">
        <v>3275</v>
      </c>
      <c r="D39" s="747" t="s">
        <v>3276</v>
      </c>
      <c r="E39" s="429" t="s">
        <v>3277</v>
      </c>
      <c r="F39" s="429" t="s">
        <v>3278</v>
      </c>
      <c r="G39" s="429" t="s">
        <v>3279</v>
      </c>
      <c r="H39" s="446">
        <v>44713</v>
      </c>
      <c r="I39" s="446">
        <v>44926</v>
      </c>
      <c r="J39" s="430" t="s">
        <v>3266</v>
      </c>
      <c r="K39" s="438">
        <v>0.5</v>
      </c>
      <c r="L39" s="439" t="s">
        <v>3280</v>
      </c>
      <c r="M39" s="434">
        <v>0.5</v>
      </c>
      <c r="N39" s="749" t="s">
        <v>3281</v>
      </c>
      <c r="O39" s="750"/>
    </row>
    <row r="40" spans="1:15" s="445" customFormat="1" ht="228" customHeight="1" x14ac:dyDescent="0.25">
      <c r="A40" s="748"/>
      <c r="B40" s="748"/>
      <c r="C40" s="427" t="s">
        <v>3282</v>
      </c>
      <c r="D40" s="748"/>
      <c r="E40" s="429" t="s">
        <v>3283</v>
      </c>
      <c r="F40" s="429" t="s">
        <v>3284</v>
      </c>
      <c r="G40" s="429" t="s">
        <v>3285</v>
      </c>
      <c r="H40" s="446">
        <v>44614</v>
      </c>
      <c r="I40" s="446">
        <v>44830</v>
      </c>
      <c r="J40" s="430" t="s">
        <v>3286</v>
      </c>
      <c r="K40" s="438">
        <v>0.5</v>
      </c>
      <c r="L40" s="439" t="s">
        <v>3287</v>
      </c>
      <c r="M40" s="434">
        <v>0.5</v>
      </c>
      <c r="N40" s="761" t="s">
        <v>3175</v>
      </c>
      <c r="O40" s="761"/>
    </row>
    <row r="41" spans="1:15" s="445" customFormat="1" ht="120" customHeight="1" x14ac:dyDescent="0.25">
      <c r="A41" s="427" t="s">
        <v>1680</v>
      </c>
      <c r="B41" s="427" t="s">
        <v>3288</v>
      </c>
      <c r="C41" s="427" t="s">
        <v>3289</v>
      </c>
      <c r="D41" s="427" t="s">
        <v>3290</v>
      </c>
      <c r="E41" s="429" t="s">
        <v>3291</v>
      </c>
      <c r="F41" s="429" t="s">
        <v>3292</v>
      </c>
      <c r="G41" s="429" t="s">
        <v>3293</v>
      </c>
      <c r="H41" s="446" t="s">
        <v>655</v>
      </c>
      <c r="I41" s="446" t="s">
        <v>623</v>
      </c>
      <c r="J41" s="430" t="s">
        <v>3294</v>
      </c>
      <c r="K41" s="438">
        <v>0.7</v>
      </c>
      <c r="L41" s="439" t="s">
        <v>3295</v>
      </c>
      <c r="M41" s="434">
        <v>0.7</v>
      </c>
      <c r="N41" s="761" t="s">
        <v>3296</v>
      </c>
      <c r="O41" s="761"/>
    </row>
    <row r="42" spans="1:15" s="445" customFormat="1" ht="120" customHeight="1" x14ac:dyDescent="0.25">
      <c r="A42" s="747" t="s">
        <v>1686</v>
      </c>
      <c r="B42" s="747" t="s">
        <v>3297</v>
      </c>
      <c r="C42" s="427" t="s">
        <v>3298</v>
      </c>
      <c r="D42" s="747" t="s">
        <v>3299</v>
      </c>
      <c r="E42" s="429" t="s">
        <v>3300</v>
      </c>
      <c r="F42" s="429" t="s">
        <v>3301</v>
      </c>
      <c r="G42" s="429" t="s">
        <v>3302</v>
      </c>
      <c r="H42" s="446" t="s">
        <v>3303</v>
      </c>
      <c r="I42" s="446" t="s">
        <v>623</v>
      </c>
      <c r="J42" s="430" t="s">
        <v>3304</v>
      </c>
      <c r="K42" s="438">
        <v>0.5</v>
      </c>
      <c r="L42" s="439" t="s">
        <v>3305</v>
      </c>
      <c r="M42" s="434">
        <v>0.5</v>
      </c>
      <c r="N42" s="765" t="s">
        <v>3306</v>
      </c>
      <c r="O42" s="766"/>
    </row>
    <row r="43" spans="1:15" s="445" customFormat="1" ht="120" customHeight="1" x14ac:dyDescent="0.25">
      <c r="A43" s="748"/>
      <c r="B43" s="748"/>
      <c r="C43" s="427" t="s">
        <v>3307</v>
      </c>
      <c r="D43" s="748"/>
      <c r="E43" s="429" t="s">
        <v>3308</v>
      </c>
      <c r="F43" s="429" t="s">
        <v>3309</v>
      </c>
      <c r="G43" s="429" t="s">
        <v>3310</v>
      </c>
      <c r="H43" s="446" t="s">
        <v>3303</v>
      </c>
      <c r="I43" s="446" t="s">
        <v>623</v>
      </c>
      <c r="J43" s="430" t="s">
        <v>3266</v>
      </c>
      <c r="K43" s="438">
        <v>0.25</v>
      </c>
      <c r="L43" s="439" t="s">
        <v>3311</v>
      </c>
      <c r="M43" s="434">
        <v>0.25</v>
      </c>
      <c r="N43" s="755" t="s">
        <v>3312</v>
      </c>
      <c r="O43" s="756"/>
    </row>
    <row r="44" spans="1:15" s="445" customFormat="1" ht="184.5" customHeight="1" x14ac:dyDescent="0.25">
      <c r="A44" s="768" t="s">
        <v>3181</v>
      </c>
      <c r="B44" s="747" t="s">
        <v>3313</v>
      </c>
      <c r="C44" s="427" t="s">
        <v>3314</v>
      </c>
      <c r="D44" s="454" t="s">
        <v>3315</v>
      </c>
      <c r="E44" s="429" t="s">
        <v>3316</v>
      </c>
      <c r="F44" s="429" t="s">
        <v>3317</v>
      </c>
      <c r="G44" s="429" t="s">
        <v>3318</v>
      </c>
      <c r="H44" s="446">
        <v>44621</v>
      </c>
      <c r="I44" s="446">
        <v>44650</v>
      </c>
      <c r="J44" s="430" t="s">
        <v>3266</v>
      </c>
      <c r="K44" s="438">
        <v>1</v>
      </c>
      <c r="L44" s="439" t="s">
        <v>3319</v>
      </c>
      <c r="M44" s="434">
        <v>1</v>
      </c>
      <c r="N44" s="755" t="s">
        <v>3320</v>
      </c>
      <c r="O44" s="756"/>
    </row>
    <row r="45" spans="1:15" s="445" customFormat="1" ht="270.75" customHeight="1" x14ac:dyDescent="0.25">
      <c r="A45" s="769"/>
      <c r="B45" s="759"/>
      <c r="C45" s="427" t="s">
        <v>3321</v>
      </c>
      <c r="D45" s="454" t="s">
        <v>3322</v>
      </c>
      <c r="E45" s="429" t="s">
        <v>3323</v>
      </c>
      <c r="F45" s="429" t="s">
        <v>3324</v>
      </c>
      <c r="G45" s="429" t="s">
        <v>3325</v>
      </c>
      <c r="H45" s="446">
        <v>44621</v>
      </c>
      <c r="I45" s="430">
        <v>44772</v>
      </c>
      <c r="J45" s="430" t="s">
        <v>3266</v>
      </c>
      <c r="K45" s="438">
        <v>0.5</v>
      </c>
      <c r="L45" s="455" t="s">
        <v>3326</v>
      </c>
      <c r="M45" s="434">
        <v>0.5</v>
      </c>
      <c r="N45" s="749" t="s">
        <v>3327</v>
      </c>
      <c r="O45" s="750"/>
    </row>
    <row r="46" spans="1:15" ht="201" customHeight="1" x14ac:dyDescent="0.25">
      <c r="A46" s="770"/>
      <c r="B46" s="748"/>
      <c r="C46" s="427" t="s">
        <v>3328</v>
      </c>
      <c r="D46" s="427" t="s">
        <v>3329</v>
      </c>
      <c r="E46" s="429" t="s">
        <v>3330</v>
      </c>
      <c r="F46" s="428" t="s">
        <v>3331</v>
      </c>
      <c r="G46" s="428" t="s">
        <v>3265</v>
      </c>
      <c r="H46" s="456">
        <v>44666</v>
      </c>
      <c r="I46" s="457" t="s">
        <v>623</v>
      </c>
      <c r="J46" s="457" t="s">
        <v>3266</v>
      </c>
      <c r="K46" s="438">
        <v>0.5</v>
      </c>
      <c r="L46" s="439" t="s">
        <v>3332</v>
      </c>
      <c r="M46" s="434">
        <v>0.5</v>
      </c>
      <c r="N46" s="761" t="s">
        <v>3147</v>
      </c>
      <c r="O46" s="761"/>
    </row>
    <row r="47" spans="1:15" s="21" customFormat="1" ht="29.25" customHeight="1" thickBot="1" x14ac:dyDescent="0.3">
      <c r="A47" s="45" t="s">
        <v>155</v>
      </c>
      <c r="B47" s="550" t="s">
        <v>3334</v>
      </c>
      <c r="C47" s="550"/>
      <c r="D47" s="550"/>
      <c r="G47" s="45"/>
      <c r="H47" s="45"/>
      <c r="I47" s="46"/>
      <c r="J47" s="45"/>
      <c r="K47" s="45"/>
      <c r="M47" s="85">
        <f>AVERAGE(M32:M44)</f>
        <v>0.54230769230769227</v>
      </c>
    </row>
    <row r="48" spans="1:15" s="21" customFormat="1" ht="18.75" customHeight="1" x14ac:dyDescent="0.2">
      <c r="I48" s="388"/>
    </row>
    <row r="49" spans="1:15" s="21" customFormat="1" ht="32.25" customHeight="1" thickBot="1" x14ac:dyDescent="0.3">
      <c r="A49" s="45" t="s">
        <v>157</v>
      </c>
      <c r="B49" s="547" t="s">
        <v>3335</v>
      </c>
      <c r="C49" s="547"/>
      <c r="D49" s="547"/>
      <c r="G49" s="45" t="s">
        <v>159</v>
      </c>
      <c r="I49" s="388"/>
      <c r="J49" s="49" t="s">
        <v>3100</v>
      </c>
      <c r="K49" s="49"/>
      <c r="L49" s="49"/>
    </row>
    <row r="50" spans="1:15" s="425" customFormat="1" ht="29.25" customHeight="1" x14ac:dyDescent="0.25">
      <c r="A50" s="458"/>
      <c r="B50" s="458"/>
      <c r="C50" s="458"/>
      <c r="D50" s="458"/>
      <c r="E50" s="458"/>
      <c r="F50" s="458"/>
      <c r="G50" s="458"/>
      <c r="H50" s="458"/>
      <c r="I50" s="458"/>
      <c r="J50" s="458"/>
      <c r="K50" s="458"/>
      <c r="L50" s="458"/>
      <c r="M50" s="459">
        <f>SUM(M18:M46)/29</f>
        <v>0.59827586206896555</v>
      </c>
      <c r="N50" s="460"/>
      <c r="O50" s="460"/>
    </row>
    <row r="51" spans="1:15" s="425" customFormat="1" ht="18.75" customHeight="1" x14ac:dyDescent="0.2">
      <c r="A51" s="460"/>
      <c r="B51" s="460"/>
      <c r="C51" s="460"/>
      <c r="D51" s="460"/>
      <c r="E51" s="460"/>
      <c r="F51" s="460"/>
      <c r="G51" s="460"/>
      <c r="H51" s="460"/>
      <c r="I51" s="461"/>
      <c r="J51" s="460"/>
      <c r="K51" s="460"/>
      <c r="L51" s="460"/>
      <c r="M51" s="460"/>
      <c r="N51" s="460"/>
      <c r="O51" s="460"/>
    </row>
    <row r="52" spans="1:15" s="425" customFormat="1" ht="27" customHeight="1" x14ac:dyDescent="0.2">
      <c r="A52" s="460"/>
      <c r="B52" s="460"/>
      <c r="C52" s="460"/>
      <c r="D52" s="460"/>
      <c r="E52" s="460"/>
      <c r="F52" s="460"/>
      <c r="G52" s="460"/>
      <c r="H52" s="460"/>
      <c r="I52" s="462"/>
      <c r="J52" s="767"/>
      <c r="K52" s="767"/>
      <c r="L52" s="463"/>
      <c r="M52" s="460"/>
      <c r="N52" s="460"/>
      <c r="O52" s="460"/>
    </row>
    <row r="53" spans="1:15" x14ac:dyDescent="0.25">
      <c r="A53" s="458"/>
      <c r="B53" s="458"/>
      <c r="C53" s="458"/>
      <c r="D53" s="458"/>
      <c r="E53" s="458"/>
      <c r="F53" s="458"/>
      <c r="G53" s="458"/>
      <c r="H53" s="458"/>
      <c r="I53" s="458"/>
      <c r="J53" s="464"/>
      <c r="K53" s="458"/>
      <c r="L53" s="458"/>
      <c r="N53" s="458"/>
      <c r="O53" s="465" t="s">
        <v>161</v>
      </c>
    </row>
    <row r="54" spans="1:15" x14ac:dyDescent="0.25">
      <c r="A54" s="458"/>
      <c r="B54" s="458"/>
      <c r="C54" s="458"/>
      <c r="D54" s="458"/>
      <c r="E54" s="458"/>
      <c r="F54" s="458"/>
      <c r="G54" s="458"/>
      <c r="H54" s="458"/>
      <c r="I54" s="458"/>
      <c r="J54" s="464"/>
      <c r="K54" s="458"/>
      <c r="L54" s="458"/>
      <c r="N54" s="458"/>
      <c r="O54" s="465" t="s">
        <v>162</v>
      </c>
    </row>
    <row r="55" spans="1:15" x14ac:dyDescent="0.25">
      <c r="A55" s="458"/>
      <c r="B55" s="458"/>
      <c r="C55" s="458"/>
      <c r="D55" s="458"/>
      <c r="E55" s="458"/>
      <c r="F55" s="458"/>
      <c r="G55" s="458"/>
      <c r="H55" s="458"/>
      <c r="I55" s="458"/>
      <c r="J55" s="464"/>
      <c r="K55" s="458"/>
      <c r="L55" s="458"/>
      <c r="N55" s="458"/>
      <c r="O55" s="458"/>
    </row>
    <row r="56" spans="1:15" x14ac:dyDescent="0.25">
      <c r="A56" s="458"/>
      <c r="B56" s="458"/>
      <c r="C56" s="458"/>
      <c r="D56" s="458"/>
      <c r="E56" s="458"/>
      <c r="F56" s="458"/>
      <c r="G56" s="458"/>
      <c r="H56" s="458"/>
      <c r="I56" s="458"/>
      <c r="J56" s="464"/>
      <c r="K56" s="458"/>
      <c r="L56" s="458"/>
      <c r="N56" s="458"/>
      <c r="O56" s="458"/>
    </row>
    <row r="57" spans="1:15" x14ac:dyDescent="0.25">
      <c r="A57" s="458"/>
      <c r="B57" s="458"/>
      <c r="C57" s="458"/>
      <c r="D57" s="458"/>
      <c r="E57" s="458"/>
      <c r="F57" s="458"/>
      <c r="G57" s="458"/>
      <c r="H57" s="458"/>
      <c r="I57" s="458"/>
      <c r="J57" s="464"/>
      <c r="K57" s="458"/>
      <c r="L57" s="458"/>
      <c r="N57" s="458"/>
      <c r="O57" s="458"/>
    </row>
    <row r="58" spans="1:15" x14ac:dyDescent="0.25">
      <c r="A58" s="458"/>
      <c r="B58" s="458"/>
      <c r="C58" s="458"/>
      <c r="D58" s="458"/>
      <c r="E58" s="458"/>
      <c r="F58" s="458"/>
      <c r="G58" s="458"/>
      <c r="H58" s="458"/>
      <c r="I58" s="458"/>
      <c r="J58" s="464"/>
      <c r="K58" s="458"/>
      <c r="L58" s="458"/>
      <c r="N58" s="458"/>
      <c r="O58" s="458"/>
    </row>
    <row r="59" spans="1:15" x14ac:dyDescent="0.25">
      <c r="A59" s="458"/>
      <c r="B59" s="458"/>
      <c r="C59" s="458"/>
      <c r="D59" s="458"/>
      <c r="E59" s="458"/>
      <c r="F59" s="458"/>
      <c r="G59" s="458"/>
      <c r="H59" s="458"/>
      <c r="I59" s="458"/>
      <c r="J59" s="464"/>
      <c r="K59" s="458"/>
      <c r="L59" s="458"/>
      <c r="N59" s="458"/>
      <c r="O59" s="458"/>
    </row>
    <row r="60" spans="1:15" x14ac:dyDescent="0.25">
      <c r="A60" s="458"/>
      <c r="B60" s="458"/>
      <c r="C60" s="458"/>
      <c r="D60" s="458"/>
      <c r="E60" s="458"/>
      <c r="F60" s="458"/>
      <c r="G60" s="458"/>
      <c r="H60" s="458"/>
      <c r="I60" s="458"/>
      <c r="J60" s="464"/>
      <c r="K60" s="458"/>
      <c r="L60" s="458"/>
      <c r="N60" s="458"/>
      <c r="O60" s="458"/>
    </row>
    <row r="61" spans="1:15" x14ac:dyDescent="0.25">
      <c r="A61" s="458"/>
      <c r="B61" s="458"/>
      <c r="C61" s="458"/>
      <c r="D61" s="458"/>
      <c r="E61" s="458"/>
      <c r="F61" s="458"/>
      <c r="G61" s="458"/>
      <c r="H61" s="458"/>
      <c r="I61" s="458"/>
      <c r="J61" s="464"/>
      <c r="K61" s="458"/>
      <c r="L61" s="458"/>
      <c r="N61" s="458"/>
      <c r="O61" s="458"/>
    </row>
    <row r="62" spans="1:15" x14ac:dyDescent="0.25">
      <c r="A62" s="458"/>
      <c r="B62" s="458"/>
      <c r="C62" s="458"/>
      <c r="D62" s="458"/>
      <c r="E62" s="458"/>
      <c r="F62" s="458"/>
      <c r="G62" s="458"/>
      <c r="H62" s="458"/>
      <c r="I62" s="458"/>
      <c r="J62" s="464"/>
      <c r="K62" s="458"/>
      <c r="L62" s="458"/>
      <c r="N62" s="458"/>
      <c r="O62" s="458"/>
    </row>
    <row r="63" spans="1:15" x14ac:dyDescent="0.25">
      <c r="A63" s="458"/>
      <c r="B63" s="458"/>
      <c r="C63" s="458"/>
      <c r="D63" s="458"/>
      <c r="E63" s="458"/>
      <c r="F63" s="458"/>
      <c r="G63" s="458"/>
      <c r="H63" s="458"/>
      <c r="I63" s="458"/>
      <c r="J63" s="464"/>
      <c r="K63" s="458"/>
      <c r="L63" s="458"/>
      <c r="N63" s="458"/>
      <c r="O63" s="458"/>
    </row>
  </sheetData>
  <mergeCells count="80">
    <mergeCell ref="A1:O3"/>
    <mergeCell ref="A11:O11"/>
    <mergeCell ref="A12:L12"/>
    <mergeCell ref="M12:O13"/>
    <mergeCell ref="A13:L13"/>
    <mergeCell ref="B47:D47"/>
    <mergeCell ref="J52:K52"/>
    <mergeCell ref="A44:A46"/>
    <mergeCell ref="B44:B46"/>
    <mergeCell ref="N44:O44"/>
    <mergeCell ref="N45:O45"/>
    <mergeCell ref="N46:O46"/>
    <mergeCell ref="B49:D49"/>
    <mergeCell ref="N41:O41"/>
    <mergeCell ref="A42:A43"/>
    <mergeCell ref="B42:B43"/>
    <mergeCell ref="D42:D43"/>
    <mergeCell ref="N42:O42"/>
    <mergeCell ref="N43:O43"/>
    <mergeCell ref="N36:O36"/>
    <mergeCell ref="A37:A38"/>
    <mergeCell ref="B37:B38"/>
    <mergeCell ref="N37:O37"/>
    <mergeCell ref="N38:O38"/>
    <mergeCell ref="A39:A40"/>
    <mergeCell ref="B39:B40"/>
    <mergeCell ref="D39:D40"/>
    <mergeCell ref="N39:O39"/>
    <mergeCell ref="N40:O40"/>
    <mergeCell ref="N35:O35"/>
    <mergeCell ref="N30:O30"/>
    <mergeCell ref="A31:A32"/>
    <mergeCell ref="B31:B32"/>
    <mergeCell ref="D31:D32"/>
    <mergeCell ref="N31:O31"/>
    <mergeCell ref="N32:O32"/>
    <mergeCell ref="A33:A34"/>
    <mergeCell ref="B33:B34"/>
    <mergeCell ref="D33:D34"/>
    <mergeCell ref="N33:O33"/>
    <mergeCell ref="N34:O34"/>
    <mergeCell ref="A26:A29"/>
    <mergeCell ref="B26:B29"/>
    <mergeCell ref="D26:D29"/>
    <mergeCell ref="N26:O26"/>
    <mergeCell ref="N27:O27"/>
    <mergeCell ref="N28:O28"/>
    <mergeCell ref="N29:O29"/>
    <mergeCell ref="N22:O22"/>
    <mergeCell ref="N23:O23"/>
    <mergeCell ref="A24:A25"/>
    <mergeCell ref="B24:B25"/>
    <mergeCell ref="D24:D25"/>
    <mergeCell ref="N24:O24"/>
    <mergeCell ref="N25:O25"/>
    <mergeCell ref="A20:A23"/>
    <mergeCell ref="B20:B23"/>
    <mergeCell ref="D20:D23"/>
    <mergeCell ref="N20:O20"/>
    <mergeCell ref="N21:O21"/>
    <mergeCell ref="A18:A19"/>
    <mergeCell ref="B18:B19"/>
    <mergeCell ref="N18:O18"/>
    <mergeCell ref="N19:O19"/>
    <mergeCell ref="G16:G17"/>
    <mergeCell ref="H16:I16"/>
    <mergeCell ref="J16:J17"/>
    <mergeCell ref="K16:K17"/>
    <mergeCell ref="L16:L17"/>
    <mergeCell ref="M16:M17"/>
    <mergeCell ref="A14:L14"/>
    <mergeCell ref="M14:O15"/>
    <mergeCell ref="A15:L15"/>
    <mergeCell ref="A16:A17"/>
    <mergeCell ref="B16:B17"/>
    <mergeCell ref="C16:C17"/>
    <mergeCell ref="D16:D17"/>
    <mergeCell ref="E16:E17"/>
    <mergeCell ref="F16:F17"/>
    <mergeCell ref="N16:O17"/>
  </mergeCells>
  <dataValidations count="13">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9" xr:uid="{CC9E705F-8D10-4401-9C23-290A668877E9}"/>
    <dataValidation allowBlank="1" showInputMessage="1" showErrorMessage="1" promptTitle="GUÍA:" prompt="Establecer las fechas de inicio y terminación de cada una de las actividades, según los recursos y disponibilidad de la dependencia dentro de la vigencia actual." sqref="H23:I29 I30:J30 H33:I45" xr:uid="{D883EBCC-2391-4038-BB47-0346760C57FE}"/>
    <dataValidation allowBlank="1" showInputMessage="1" showErrorMessage="1" promptTitle="GUÍA:" prompt="Establecer la formula matemática para medir el cumplimiento de la meta establecida a cada una de las acciones de mejoramiento definidas." sqref="G18:G19 G23:G24 F19" xr:uid="{56FE2379-5CC2-4E84-8B86-AD408172EF72}"/>
    <dataValidation allowBlank="1" showInputMessage="1" showErrorMessage="1" promptTitle="INSERTAR NUEVA COLUMNA:" prompt="Definir el entregable que soporta el cumplimiento como evidencia (actas, contratos, lista de asistencia, procedimientos, fotografía, videos, encuestas, etc.)" sqref="G27:G28 F25:F28 F20:G22 F18 F33:F40 F42:F45" xr:uid="{F340F58D-860D-4087-9302-86DA0B52EA7F}"/>
    <dataValidation allowBlank="1" showInputMessage="1" showErrorMessage="1" promptTitle="GUÍA:" prompt="Describir la meta a ser alcanzada con la acción de mejoramiento planteada." sqref="E29 F23:F24 E19:E24 L19:L20 L24" xr:uid="{70799154-DDC5-4D1F-85DC-7F889C925D00}"/>
    <dataValidation allowBlank="1" showInputMessage="1" showErrorMessage="1" promptTitle="GUÍA:" prompt="Identificar la persona/cargo responsable por la ejecución de las acciones de mejoramiento." sqref="D20" xr:uid="{5F54672B-6862-4B25-A903-9A273144743D}"/>
    <dataValidation allowBlank="1" showInputMessage="1" showErrorMessage="1" promptTitle="GUÍA:" prompt="Para cada una de las causas identificadas se deben definir las acciones de mejoramiento necesarias." sqref="C19:C24 C26:C29 B33 C33:C40" xr:uid="{E80AE61A-3233-447F-AC18-57C25033FCF2}"/>
    <dataValidation allowBlank="1" showInputMessage="1" showErrorMessage="1" promptTitle="GUÍA:" prompt="Se deben describir las causas, previamente identificadas por medio de las metodologías existentes, el número de causas varias de acuerdo a la recomendación y su complejidad." sqref="B18" xr:uid="{8A1756DE-6512-48FB-8584-50E6FB12933F}"/>
    <dataValidation allowBlank="1" showInputMessage="1" showErrorMessage="1" promptTitle="GUIA:" prompt="Redactar las recomendaciones de mejoramiento a la gestión, identificadas en la dependencia para la vigencia actual." sqref="A18" xr:uid="{617A2A3A-52F7-4B3A-88F0-5467F838BB09}"/>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21:O29 O19 N19:N29 O40:O41 N31:N46 O35:O37 O32:O33 O46" xr:uid="{2C0F8D79-B454-4DB0-A281-78AD9CA3FF2B}"/>
    <dataValidation allowBlank="1" showInputMessage="1" showErrorMessage="1" promptTitle="CONTROL INTERNO:" prompt="Incluir esta columna para medir el avance de las acciones por parte del auditor de acuerdo con las evidencias presentadas por la dependencia." sqref="M19:M29 N30 M31:M46" xr:uid="{84E9C551-8AA8-4112-BD9A-DBCEE2D11773}"/>
    <dataValidation allowBlank="1" showInputMessage="1" showErrorMessage="1" promptTitle="GUÍA:" prompt="Asignar el porcentaje de avance de la meta establecida de acuerdo con la formula del indicador con corte a la fecha del seguimiento." sqref="K31:K45 K19:K29" xr:uid="{197ED5AC-AF02-4052-AF54-3DA495729198}"/>
    <dataValidation allowBlank="1" showInputMessage="1" showErrorMessage="1" promptTitle="GUÍA: " prompt="Colocar la fecha en que se realiza el seguimiento por parte de la dependencia (i, ii, ii o iv seguimiento)_x000a_" sqref="K30 J20:J29 J18 J31:J45" xr:uid="{2C7B81CD-4DE9-49AF-B4B4-749C46779049}"/>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F129-FB72-4D70-95C7-4B65917B5AC2}">
  <sheetPr codeName="Hoja4"/>
  <dimension ref="A1:O34"/>
  <sheetViews>
    <sheetView showGridLines="0" topLeftCell="A2" zoomScale="55" zoomScaleNormal="55" zoomScaleSheetLayoutView="100" zoomScalePageLayoutView="98" workbookViewId="0">
      <selection activeCell="J31" sqref="J31"/>
    </sheetView>
  </sheetViews>
  <sheetFormatPr baseColWidth="10" defaultColWidth="11.42578125" defaultRowHeight="12.75" x14ac:dyDescent="0.2"/>
  <cols>
    <col min="1" max="1" width="39.7109375" style="18" customWidth="1"/>
    <col min="2" max="2" width="28.28515625" style="18" customWidth="1"/>
    <col min="3" max="3" width="29.42578125" style="18" customWidth="1"/>
    <col min="4" max="4" width="40" style="18" customWidth="1"/>
    <col min="5" max="5" width="24" style="18" customWidth="1"/>
    <col min="6" max="6" width="40.7109375" style="18" customWidth="1"/>
    <col min="7" max="7" width="45.85546875" style="18" customWidth="1"/>
    <col min="8" max="8" width="13.85546875" style="18" customWidth="1"/>
    <col min="9" max="9" width="15.42578125" style="18" customWidth="1"/>
    <col min="10" max="10" width="15" style="19"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B4" s="19"/>
      <c r="C4" s="19"/>
      <c r="D4" s="19"/>
      <c r="E4" s="19"/>
      <c r="F4" s="19"/>
      <c r="G4" s="19"/>
      <c r="H4" s="19"/>
      <c r="I4" s="19"/>
      <c r="K4" s="19"/>
      <c r="L4" s="19"/>
      <c r="M4" s="19"/>
      <c r="N4" s="19"/>
      <c r="O4" s="19"/>
    </row>
    <row r="5" spans="1:15" x14ac:dyDescent="0.2">
      <c r="A5" s="19"/>
      <c r="B5" s="19"/>
      <c r="C5" s="19"/>
      <c r="D5" s="19"/>
      <c r="E5" s="19"/>
      <c r="F5" s="19"/>
      <c r="G5" s="19"/>
      <c r="H5" s="19"/>
      <c r="I5" s="19"/>
      <c r="K5" s="19"/>
      <c r="L5" s="19"/>
      <c r="M5" s="19"/>
      <c r="N5" s="19"/>
      <c r="O5" s="19"/>
    </row>
    <row r="6" spans="1:15" x14ac:dyDescent="0.2">
      <c r="A6" s="19"/>
      <c r="B6" s="19"/>
      <c r="C6" s="19"/>
      <c r="D6" s="19"/>
      <c r="E6" s="19"/>
      <c r="F6" s="19"/>
      <c r="G6" s="19"/>
      <c r="H6" s="19"/>
      <c r="I6" s="19"/>
      <c r="K6" s="19"/>
      <c r="L6" s="19"/>
      <c r="M6" s="19"/>
      <c r="N6" s="19"/>
      <c r="O6" s="19"/>
    </row>
    <row r="7" spans="1:15" x14ac:dyDescent="0.2">
      <c r="A7" s="19"/>
      <c r="B7" s="19"/>
      <c r="C7" s="19"/>
      <c r="D7" s="19"/>
      <c r="E7" s="19"/>
      <c r="F7" s="19"/>
      <c r="G7" s="19"/>
      <c r="H7" s="19"/>
      <c r="I7" s="19"/>
      <c r="K7" s="19"/>
      <c r="L7" s="19"/>
      <c r="M7" s="19"/>
      <c r="N7" s="19"/>
      <c r="O7" s="19"/>
    </row>
    <row r="8" spans="1:15" x14ac:dyDescent="0.2">
      <c r="A8" s="19"/>
      <c r="B8" s="19"/>
      <c r="C8" s="19"/>
      <c r="D8" s="19"/>
      <c r="E8" s="19"/>
      <c r="F8" s="19"/>
      <c r="G8" s="19"/>
      <c r="H8" s="19"/>
      <c r="I8" s="19"/>
      <c r="K8" s="19"/>
      <c r="L8" s="19"/>
      <c r="M8" s="19"/>
      <c r="N8" s="19"/>
      <c r="O8" s="19"/>
    </row>
    <row r="9" spans="1:15" x14ac:dyDescent="0.2">
      <c r="A9" s="19"/>
      <c r="B9" s="19"/>
      <c r="C9" s="19"/>
      <c r="D9" s="19"/>
      <c r="E9" s="19"/>
      <c r="F9" s="19"/>
      <c r="G9" s="19"/>
      <c r="H9" s="19"/>
      <c r="I9" s="19"/>
      <c r="K9" s="19"/>
      <c r="L9" s="19"/>
      <c r="M9" s="19"/>
      <c r="N9" s="19"/>
      <c r="O9" s="19"/>
    </row>
    <row r="10" spans="1:15" x14ac:dyDescent="0.2">
      <c r="A10" s="19"/>
      <c r="B10" s="19"/>
      <c r="C10" s="19"/>
      <c r="D10" s="19"/>
      <c r="E10" s="19"/>
      <c r="F10" s="19"/>
      <c r="G10" s="19"/>
      <c r="H10" s="19"/>
      <c r="I10" s="19"/>
      <c r="K10" s="19"/>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361</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22" t="s">
        <v>16</v>
      </c>
      <c r="I15" s="22" t="s">
        <v>17</v>
      </c>
      <c r="J15" s="497"/>
      <c r="K15" s="497"/>
      <c r="L15" s="500"/>
      <c r="M15" s="535"/>
      <c r="N15" s="536"/>
      <c r="O15" s="537"/>
    </row>
    <row r="16" spans="1:15" ht="180" customHeight="1" x14ac:dyDescent="0.2">
      <c r="A16" s="71" t="s">
        <v>165</v>
      </c>
      <c r="B16" s="31" t="s">
        <v>362</v>
      </c>
      <c r="C16" s="31" t="s">
        <v>363</v>
      </c>
      <c r="D16" s="31" t="s">
        <v>364</v>
      </c>
      <c r="E16" s="31" t="s">
        <v>365</v>
      </c>
      <c r="F16" s="31" t="s">
        <v>366</v>
      </c>
      <c r="G16" s="23"/>
      <c r="H16" s="24">
        <v>44562</v>
      </c>
      <c r="I16" s="25">
        <v>44650</v>
      </c>
      <c r="J16" s="25">
        <v>44754</v>
      </c>
      <c r="K16" s="56">
        <v>1</v>
      </c>
      <c r="L16" s="27" t="s">
        <v>367</v>
      </c>
      <c r="M16" s="34">
        <v>1</v>
      </c>
      <c r="N16" s="534" t="s">
        <v>368</v>
      </c>
      <c r="O16" s="534"/>
    </row>
    <row r="17" spans="1:15" ht="89.25" customHeight="1" x14ac:dyDescent="0.2">
      <c r="A17" s="551" t="s">
        <v>184</v>
      </c>
      <c r="B17" s="551" t="s">
        <v>369</v>
      </c>
      <c r="C17" s="31" t="s">
        <v>370</v>
      </c>
      <c r="D17" s="31" t="s">
        <v>364</v>
      </c>
      <c r="E17" s="551" t="s">
        <v>371</v>
      </c>
      <c r="F17" s="551" t="s">
        <v>372</v>
      </c>
      <c r="G17" s="514"/>
      <c r="H17" s="554">
        <v>44621</v>
      </c>
      <c r="I17" s="554">
        <v>44681</v>
      </c>
      <c r="J17" s="554">
        <v>44754</v>
      </c>
      <c r="K17" s="558">
        <v>1</v>
      </c>
      <c r="L17" s="514" t="s">
        <v>373</v>
      </c>
      <c r="M17" s="518">
        <v>0.4</v>
      </c>
      <c r="N17" s="520" t="s">
        <v>374</v>
      </c>
      <c r="O17" s="521"/>
    </row>
    <row r="18" spans="1:15" s="30" customFormat="1" ht="86.25" customHeight="1" x14ac:dyDescent="0.2">
      <c r="A18" s="553"/>
      <c r="B18" s="553"/>
      <c r="C18" s="31" t="s">
        <v>375</v>
      </c>
      <c r="D18" s="31" t="s">
        <v>364</v>
      </c>
      <c r="E18" s="553"/>
      <c r="F18" s="553"/>
      <c r="G18" s="515"/>
      <c r="H18" s="555"/>
      <c r="I18" s="555"/>
      <c r="J18" s="555"/>
      <c r="K18" s="559"/>
      <c r="L18" s="515"/>
      <c r="M18" s="519"/>
      <c r="N18" s="522"/>
      <c r="O18" s="523"/>
    </row>
    <row r="19" spans="1:15" s="30" customFormat="1" ht="96.75" customHeight="1" x14ac:dyDescent="0.2">
      <c r="A19" s="551" t="s">
        <v>133</v>
      </c>
      <c r="B19" s="560" t="s">
        <v>376</v>
      </c>
      <c r="C19" s="31" t="s">
        <v>377</v>
      </c>
      <c r="D19" s="31" t="s">
        <v>378</v>
      </c>
      <c r="E19" s="551" t="s">
        <v>379</v>
      </c>
      <c r="F19" s="551" t="s">
        <v>380</v>
      </c>
      <c r="G19" s="514"/>
      <c r="H19" s="556">
        <v>44621</v>
      </c>
      <c r="I19" s="556">
        <v>44803</v>
      </c>
      <c r="J19" s="554">
        <v>44754</v>
      </c>
      <c r="K19" s="558">
        <v>1</v>
      </c>
      <c r="L19" s="514" t="s">
        <v>381</v>
      </c>
      <c r="M19" s="518">
        <v>0.8</v>
      </c>
      <c r="N19" s="520" t="s">
        <v>382</v>
      </c>
      <c r="O19" s="521"/>
    </row>
    <row r="20" spans="1:15" s="30" customFormat="1" ht="102.75" customHeight="1" x14ac:dyDescent="0.2">
      <c r="A20" s="553"/>
      <c r="B20" s="561"/>
      <c r="C20" s="31" t="s">
        <v>383</v>
      </c>
      <c r="D20" s="31" t="s">
        <v>378</v>
      </c>
      <c r="E20" s="553"/>
      <c r="F20" s="553"/>
      <c r="G20" s="515"/>
      <c r="H20" s="557"/>
      <c r="I20" s="557"/>
      <c r="J20" s="555"/>
      <c r="K20" s="559"/>
      <c r="L20" s="515"/>
      <c r="M20" s="519"/>
      <c r="N20" s="522"/>
      <c r="O20" s="523"/>
    </row>
    <row r="21" spans="1:15" s="30" customFormat="1" ht="102.75" customHeight="1" x14ac:dyDescent="0.2">
      <c r="A21" s="551" t="s">
        <v>111</v>
      </c>
      <c r="B21" s="551" t="s">
        <v>384</v>
      </c>
      <c r="C21" s="31" t="s">
        <v>385</v>
      </c>
      <c r="D21" s="31" t="s">
        <v>386</v>
      </c>
      <c r="E21" s="551" t="s">
        <v>387</v>
      </c>
      <c r="F21" s="551" t="s">
        <v>388</v>
      </c>
      <c r="G21" s="514"/>
      <c r="H21" s="556">
        <v>44621</v>
      </c>
      <c r="I21" s="556">
        <v>44469</v>
      </c>
      <c r="J21" s="554">
        <v>44754</v>
      </c>
      <c r="K21" s="558">
        <v>0</v>
      </c>
      <c r="L21" s="514"/>
      <c r="M21" s="518">
        <v>0</v>
      </c>
      <c r="N21" s="520" t="s">
        <v>389</v>
      </c>
      <c r="O21" s="521"/>
    </row>
    <row r="22" spans="1:15" s="30" customFormat="1" ht="105" customHeight="1" x14ac:dyDescent="0.2">
      <c r="A22" s="553"/>
      <c r="B22" s="553"/>
      <c r="C22" s="31" t="s">
        <v>390</v>
      </c>
      <c r="D22" s="31" t="s">
        <v>386</v>
      </c>
      <c r="E22" s="553"/>
      <c r="F22" s="553"/>
      <c r="G22" s="515"/>
      <c r="H22" s="557"/>
      <c r="I22" s="557"/>
      <c r="J22" s="555"/>
      <c r="K22" s="559"/>
      <c r="L22" s="515"/>
      <c r="M22" s="519"/>
      <c r="N22" s="522"/>
      <c r="O22" s="523"/>
    </row>
    <row r="23" spans="1:15" s="30" customFormat="1" ht="110.25" customHeight="1" x14ac:dyDescent="0.2">
      <c r="A23" s="551" t="s">
        <v>391</v>
      </c>
      <c r="B23" s="551" t="s">
        <v>392</v>
      </c>
      <c r="C23" s="31" t="s">
        <v>393</v>
      </c>
      <c r="D23" s="31" t="s">
        <v>364</v>
      </c>
      <c r="E23" s="551" t="s">
        <v>394</v>
      </c>
      <c r="F23" s="551" t="s">
        <v>395</v>
      </c>
      <c r="G23" s="516"/>
      <c r="H23" s="61">
        <v>44562</v>
      </c>
      <c r="I23" s="61">
        <v>44925</v>
      </c>
      <c r="J23" s="554">
        <v>44754</v>
      </c>
      <c r="K23" s="72">
        <v>1</v>
      </c>
      <c r="L23" s="27" t="s">
        <v>396</v>
      </c>
      <c r="M23" s="34">
        <v>0.5</v>
      </c>
      <c r="N23" s="534" t="s">
        <v>397</v>
      </c>
      <c r="O23" s="534"/>
    </row>
    <row r="24" spans="1:15" s="30" customFormat="1" ht="113.25" customHeight="1" x14ac:dyDescent="0.2">
      <c r="A24" s="553"/>
      <c r="B24" s="553"/>
      <c r="C24" s="31" t="s">
        <v>398</v>
      </c>
      <c r="D24" s="31" t="s">
        <v>364</v>
      </c>
      <c r="E24" s="553"/>
      <c r="F24" s="553"/>
      <c r="G24" s="517"/>
      <c r="H24" s="61">
        <v>44562</v>
      </c>
      <c r="I24" s="61">
        <v>44925</v>
      </c>
      <c r="J24" s="555"/>
      <c r="K24" s="72">
        <v>0.5</v>
      </c>
      <c r="L24" s="27" t="s">
        <v>399</v>
      </c>
      <c r="M24" s="34">
        <v>0.5</v>
      </c>
      <c r="N24" s="534" t="s">
        <v>400</v>
      </c>
      <c r="O24" s="534"/>
    </row>
    <row r="25" spans="1:15" s="30" customFormat="1" ht="113.25" customHeight="1" x14ac:dyDescent="0.2">
      <c r="A25" s="551" t="s">
        <v>18</v>
      </c>
      <c r="B25" s="551" t="s">
        <v>19</v>
      </c>
      <c r="C25" s="31" t="s">
        <v>401</v>
      </c>
      <c r="D25" s="31" t="s">
        <v>378</v>
      </c>
      <c r="E25" s="551" t="s">
        <v>402</v>
      </c>
      <c r="F25" s="551" t="s">
        <v>403</v>
      </c>
      <c r="G25" s="514"/>
      <c r="H25" s="61">
        <v>44621</v>
      </c>
      <c r="I25" s="61">
        <v>44834</v>
      </c>
      <c r="J25" s="25">
        <v>44754</v>
      </c>
      <c r="K25" s="56">
        <v>0</v>
      </c>
      <c r="L25" s="27"/>
      <c r="M25" s="34">
        <v>0</v>
      </c>
      <c r="N25" s="534" t="s">
        <v>389</v>
      </c>
      <c r="O25" s="534"/>
    </row>
    <row r="26" spans="1:15" s="30" customFormat="1" ht="113.25" customHeight="1" x14ac:dyDescent="0.2">
      <c r="A26" s="552"/>
      <c r="B26" s="552"/>
      <c r="C26" s="31" t="s">
        <v>404</v>
      </c>
      <c r="D26" s="31" t="s">
        <v>378</v>
      </c>
      <c r="E26" s="552"/>
      <c r="F26" s="553"/>
      <c r="G26" s="525"/>
      <c r="H26" s="61">
        <v>44652</v>
      </c>
      <c r="I26" s="61">
        <v>44834</v>
      </c>
      <c r="J26" s="25">
        <v>44754</v>
      </c>
      <c r="K26" s="56">
        <v>0</v>
      </c>
      <c r="L26" s="27"/>
      <c r="M26" s="34">
        <v>0</v>
      </c>
      <c r="N26" s="534" t="s">
        <v>389</v>
      </c>
      <c r="O26" s="534"/>
    </row>
    <row r="27" spans="1:15" s="30" customFormat="1" ht="136.5" customHeight="1" x14ac:dyDescent="0.2">
      <c r="A27" s="553"/>
      <c r="B27" s="553"/>
      <c r="C27" s="31" t="s">
        <v>405</v>
      </c>
      <c r="D27" s="31" t="s">
        <v>378</v>
      </c>
      <c r="E27" s="553"/>
      <c r="F27" s="31" t="s">
        <v>406</v>
      </c>
      <c r="G27" s="515"/>
      <c r="H27" s="61">
        <v>44562</v>
      </c>
      <c r="I27" s="61">
        <v>44925</v>
      </c>
      <c r="J27" s="25">
        <v>44754</v>
      </c>
      <c r="K27" s="56">
        <v>0</v>
      </c>
      <c r="L27" s="27"/>
      <c r="M27" s="34">
        <v>0</v>
      </c>
      <c r="N27" s="534" t="s">
        <v>389</v>
      </c>
      <c r="O27" s="534"/>
    </row>
    <row r="29" spans="1:15" s="21" customFormat="1" ht="29.25" customHeight="1" thickBot="1" x14ac:dyDescent="0.35">
      <c r="A29" s="45" t="s">
        <v>155</v>
      </c>
      <c r="B29" s="550" t="s">
        <v>3134</v>
      </c>
      <c r="C29" s="550"/>
      <c r="D29" s="550"/>
      <c r="G29" s="45"/>
      <c r="H29" s="45"/>
      <c r="I29" s="46"/>
      <c r="J29" s="45"/>
      <c r="K29" s="45"/>
      <c r="M29" s="73">
        <f>(M16+M17+M19+M21+((M23+M24)/2)+((M25+M26+M27)/3))/6</f>
        <v>0.45</v>
      </c>
    </row>
    <row r="30" spans="1:15" s="21" customFormat="1" ht="18.75" customHeight="1" x14ac:dyDescent="0.2">
      <c r="I30" s="48"/>
    </row>
    <row r="31" spans="1:15" s="21" customFormat="1" ht="32.25" customHeight="1" thickBot="1" x14ac:dyDescent="0.3">
      <c r="A31" s="45" t="s">
        <v>157</v>
      </c>
      <c r="B31" s="547" t="s">
        <v>3135</v>
      </c>
      <c r="C31" s="547"/>
      <c r="D31" s="547"/>
      <c r="G31" s="45" t="s">
        <v>159</v>
      </c>
      <c r="J31" s="49"/>
      <c r="K31" s="74" t="s">
        <v>160</v>
      </c>
      <c r="L31" s="49"/>
    </row>
    <row r="32" spans="1:15" s="21" customFormat="1" ht="27" customHeight="1" x14ac:dyDescent="0.2">
      <c r="I32" s="51"/>
      <c r="J32" s="513"/>
      <c r="K32" s="513"/>
      <c r="L32" s="52"/>
    </row>
    <row r="33" spans="15:15" x14ac:dyDescent="0.2">
      <c r="O33" s="54" t="s">
        <v>161</v>
      </c>
    </row>
    <row r="34" spans="15:15" x14ac:dyDescent="0.2">
      <c r="O34" s="54" t="s">
        <v>162</v>
      </c>
    </row>
  </sheetData>
  <mergeCells count="74">
    <mergeCell ref="A14:A15"/>
    <mergeCell ref="B14:B15"/>
    <mergeCell ref="C14:C15"/>
    <mergeCell ref="D14:D15"/>
    <mergeCell ref="E14:E15"/>
    <mergeCell ref="A1:O3"/>
    <mergeCell ref="A11:O11"/>
    <mergeCell ref="A12:L12"/>
    <mergeCell ref="M12:O13"/>
    <mergeCell ref="A13:L13"/>
    <mergeCell ref="M14:M15"/>
    <mergeCell ref="N14:O15"/>
    <mergeCell ref="N16:O16"/>
    <mergeCell ref="A17:A18"/>
    <mergeCell ref="B17:B18"/>
    <mergeCell ref="E17:E18"/>
    <mergeCell ref="F17:F18"/>
    <mergeCell ref="G17:G18"/>
    <mergeCell ref="H17:H18"/>
    <mergeCell ref="I17:I18"/>
    <mergeCell ref="F14:F15"/>
    <mergeCell ref="G14:G15"/>
    <mergeCell ref="H14:I14"/>
    <mergeCell ref="J14:J15"/>
    <mergeCell ref="K14:K15"/>
    <mergeCell ref="L14:L15"/>
    <mergeCell ref="A19:A20"/>
    <mergeCell ref="B19:B20"/>
    <mergeCell ref="E19:E20"/>
    <mergeCell ref="F19:F20"/>
    <mergeCell ref="G19:G20"/>
    <mergeCell ref="J17:J18"/>
    <mergeCell ref="K17:K18"/>
    <mergeCell ref="L17:L18"/>
    <mergeCell ref="M17:M18"/>
    <mergeCell ref="N17:O18"/>
    <mergeCell ref="N19:O20"/>
    <mergeCell ref="A21:A22"/>
    <mergeCell ref="B21:B22"/>
    <mergeCell ref="E21:E22"/>
    <mergeCell ref="F21:F22"/>
    <mergeCell ref="G21:G22"/>
    <mergeCell ref="H21:H22"/>
    <mergeCell ref="I21:I22"/>
    <mergeCell ref="J21:J22"/>
    <mergeCell ref="K21:K22"/>
    <mergeCell ref="H19:H20"/>
    <mergeCell ref="I19:I20"/>
    <mergeCell ref="J19:J20"/>
    <mergeCell ref="K19:K20"/>
    <mergeCell ref="L19:L20"/>
    <mergeCell ref="M19:M20"/>
    <mergeCell ref="L21:L22"/>
    <mergeCell ref="M21:M22"/>
    <mergeCell ref="N21:O22"/>
    <mergeCell ref="A23:A24"/>
    <mergeCell ref="B23:B24"/>
    <mergeCell ref="E23:E24"/>
    <mergeCell ref="F23:F24"/>
    <mergeCell ref="G23:G24"/>
    <mergeCell ref="J23:J24"/>
    <mergeCell ref="N23:O23"/>
    <mergeCell ref="B29:D29"/>
    <mergeCell ref="B31:D31"/>
    <mergeCell ref="J32:K32"/>
    <mergeCell ref="N24:O24"/>
    <mergeCell ref="A25:A27"/>
    <mergeCell ref="B25:B27"/>
    <mergeCell ref="E25:E27"/>
    <mergeCell ref="F25:F26"/>
    <mergeCell ref="G25:G27"/>
    <mergeCell ref="N25:O25"/>
    <mergeCell ref="N26:O26"/>
    <mergeCell ref="N27:O27"/>
  </mergeCells>
  <dataValidations count="13">
    <dataValidation allowBlank="1" showInputMessage="1" showErrorMessage="1" promptTitle="GUÍA:" prompt="Se deben describir las causas, previamente identificadas por medio de las metodologías existentes, el número de causas varias de acuerdo a la recomendación y su complejidad." sqref="B16:B17 B19 B21 B25:B26" xr:uid="{B549A61A-503D-41F9-95EB-291DE581EAD8}"/>
    <dataValidation allowBlank="1" showInputMessage="1" showErrorMessage="1" promptTitle="GUÍA:" prompt="Para cada una de las causas identificadas se deben definir las acciones de mejoramiento necesarias." sqref="C16:C27" xr:uid="{53C51B53-6C73-4DE4-BFBD-D0B6869AE612}"/>
    <dataValidation allowBlank="1" showInputMessage="1" showErrorMessage="1" promptTitle="GUÍA:" prompt="Identificar la persona/cargo responsable por la ejecución de las acciones de mejoramiento." sqref="D16:D27" xr:uid="{ED74D0ED-6EE0-4E60-8A3A-3B362D40A6A5}"/>
    <dataValidation allowBlank="1" showInputMessage="1" showErrorMessage="1" promptTitle="GUÍA:" prompt="Describir la meta a ser alcanzada con la acción de mejoramiento planteada." sqref="E16:E17" xr:uid="{DD2C4B6B-180A-43CC-A2D1-DC184C7943AA}"/>
    <dataValidation allowBlank="1" showInputMessage="1" showErrorMessage="1" promptTitle="INSERTAR NUEVA COLUMNA:" prompt="Definir el entregable que soporta el cumplimiento como evidencia (actas, contratos, lista de asistencia, procedimientos, fotografía, videos, encuestas, etc.)" sqref="F16:F17 F21 F23 F27" xr:uid="{2F7DDDA9-EC46-4324-BE46-2F908C97EE6D}"/>
    <dataValidation allowBlank="1" showInputMessage="1" showErrorMessage="1" promptTitle="GUÍA:" prompt="Establecer la formula matemática para medir el cumplimiento de la meta establecida a cada una de las acciones de mejoramiento definidas." sqref="G16:G17" xr:uid="{6B2ED57A-4B03-4263-9304-DF2E51E59F0D}"/>
    <dataValidation allowBlank="1" showInputMessage="1" showErrorMessage="1" promptTitle="GUÍA:" prompt="Establecer las fechas de inicio y terminación de cada una de las actividades, según los recursos y disponibilidad de la dependencia dentro de la vigencia actual." sqref="H16:I17 H19:I19 H21:I21 H23:I27" xr:uid="{65E7C5DE-D29F-4595-A6A9-1019FBA40015}"/>
    <dataValidation allowBlank="1" showInputMessage="1" showErrorMessage="1" promptTitle="GUÍA: " prompt="Colocar la fecha en que se realiza el seguimiento por parte de la dependencia (i, ii, ii o iv seguimiento)_x000a_" sqref="J16:J17 J19 J21 J25:J27 J23" xr:uid="{B94943EF-C34E-4706-A21D-A586986E047F}"/>
    <dataValidation allowBlank="1" showInputMessage="1" showErrorMessage="1" promptTitle="GUÍA:" prompt="Asignar el porcentaje de avance de la meta establecida de acuerdo con la formula del indicador con corte a la fecha del seguimiento." sqref="K16:K17 K19 K23:K27 K21" xr:uid="{7DE2E39C-31A0-4256-AD25-209DF8A6A26E}"/>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17 L19 L21 L23:L27" xr:uid="{D6339C7E-1E41-462A-BDCA-F7CD3EEFF472}"/>
    <dataValidation allowBlank="1" showInputMessage="1" showErrorMessage="1" promptTitle="CONTROL INTERNO:" prompt="Incluir esta columna para medir el avance de las acciones por parte del auditor de acuerdo con las evidencias presentadas por la dependencia." sqref="M16:M17 M19 M21 M23:M27" xr:uid="{36FAD376-CE1D-412B-A7BE-71BECA2D3D1B}"/>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3:O27 O16 N16:N17 N19 N21" xr:uid="{3B7244A5-307F-4F9B-AE7C-225365DFCB3B}"/>
    <dataValidation allowBlank="1" showInputMessage="1" showErrorMessage="1" promptTitle="GUIA:" prompt="Redactar las recomendaciones de mejoramiento a la gestión, identificadas en la dependencia para la vigencia actual." sqref="A16" xr:uid="{A788D20E-D556-4172-8E5C-106A7F3E7D5B}"/>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01B4-B38E-4AD1-B9B9-82628736A0EE}">
  <sheetPr codeName="Hoja5"/>
  <dimension ref="A1:O24"/>
  <sheetViews>
    <sheetView showGridLines="0" zoomScale="51" zoomScaleNormal="51" zoomScaleSheetLayoutView="100" zoomScalePageLayoutView="98" workbookViewId="0">
      <selection activeCell="F34" sqref="F34"/>
    </sheetView>
  </sheetViews>
  <sheetFormatPr baseColWidth="10" defaultColWidth="11.42578125" defaultRowHeight="12.75" x14ac:dyDescent="0.2"/>
  <cols>
    <col min="1" max="1" width="39.7109375" style="18" customWidth="1"/>
    <col min="2" max="2" width="28.28515625" style="18" customWidth="1"/>
    <col min="3" max="3" width="29.42578125" style="18" customWidth="1"/>
    <col min="4" max="4" width="26.7109375" style="18" customWidth="1"/>
    <col min="5" max="5" width="24" style="18" customWidth="1"/>
    <col min="6" max="6" width="40.7109375" style="18" customWidth="1"/>
    <col min="7" max="7" width="22" style="18" customWidth="1"/>
    <col min="8" max="8" width="13.85546875" style="18" customWidth="1"/>
    <col min="9" max="9" width="15.42578125" style="18" customWidth="1"/>
    <col min="10" max="10" width="15" style="19" customWidth="1"/>
    <col min="11" max="11" width="24.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B4" s="19"/>
      <c r="C4" s="19"/>
      <c r="D4" s="19"/>
      <c r="E4" s="19"/>
      <c r="F4" s="19"/>
      <c r="G4" s="19"/>
      <c r="H4" s="19"/>
      <c r="I4" s="19"/>
      <c r="K4" s="19"/>
      <c r="L4" s="19"/>
      <c r="M4" s="19"/>
      <c r="N4" s="19"/>
      <c r="O4" s="19"/>
    </row>
    <row r="5" spans="1:15" x14ac:dyDescent="0.2">
      <c r="A5" s="19"/>
      <c r="B5" s="19"/>
      <c r="C5" s="19"/>
      <c r="D5" s="19"/>
      <c r="E5" s="19"/>
      <c r="F5" s="19"/>
      <c r="G5" s="19"/>
      <c r="H5" s="19"/>
      <c r="I5" s="19"/>
      <c r="K5" s="19"/>
      <c r="L5" s="19"/>
      <c r="M5" s="19"/>
      <c r="N5" s="19"/>
      <c r="O5" s="19"/>
    </row>
    <row r="6" spans="1:15" x14ac:dyDescent="0.2">
      <c r="A6" s="19"/>
      <c r="B6" s="19"/>
      <c r="C6" s="19"/>
      <c r="D6" s="19"/>
      <c r="E6" s="19"/>
      <c r="F6" s="19"/>
      <c r="G6" s="19"/>
      <c r="H6" s="19"/>
      <c r="I6" s="19"/>
      <c r="K6" s="19"/>
      <c r="L6" s="19"/>
      <c r="M6" s="19"/>
      <c r="N6" s="19"/>
      <c r="O6" s="19"/>
    </row>
    <row r="7" spans="1:15" x14ac:dyDescent="0.2">
      <c r="A7" s="19"/>
      <c r="B7" s="19"/>
      <c r="C7" s="19"/>
      <c r="D7" s="19"/>
      <c r="E7" s="19"/>
      <c r="F7" s="19"/>
      <c r="G7" s="19"/>
      <c r="H7" s="19"/>
      <c r="I7" s="19"/>
      <c r="K7" s="19"/>
      <c r="L7" s="19"/>
      <c r="M7" s="19"/>
      <c r="N7" s="19"/>
      <c r="O7" s="19"/>
    </row>
    <row r="8" spans="1:15" x14ac:dyDescent="0.2">
      <c r="A8" s="19"/>
      <c r="B8" s="19"/>
      <c r="C8" s="19"/>
      <c r="D8" s="19"/>
      <c r="E8" s="19"/>
      <c r="F8" s="19"/>
      <c r="G8" s="19"/>
      <c r="H8" s="19"/>
      <c r="I8" s="19"/>
      <c r="K8" s="19"/>
      <c r="L8" s="19"/>
      <c r="M8" s="19"/>
      <c r="N8" s="19"/>
      <c r="O8" s="19"/>
    </row>
    <row r="9" spans="1:15" x14ac:dyDescent="0.2">
      <c r="A9" s="19"/>
      <c r="B9" s="19"/>
      <c r="C9" s="19"/>
      <c r="D9" s="19"/>
      <c r="E9" s="19"/>
      <c r="F9" s="19"/>
      <c r="G9" s="19"/>
      <c r="H9" s="19"/>
      <c r="I9" s="19"/>
      <c r="K9" s="19"/>
      <c r="L9" s="19"/>
      <c r="M9" s="19"/>
      <c r="N9" s="19"/>
      <c r="O9" s="19"/>
    </row>
    <row r="10" spans="1:15" x14ac:dyDescent="0.2">
      <c r="A10" s="19"/>
      <c r="B10" s="19"/>
      <c r="C10" s="19"/>
      <c r="D10" s="19"/>
      <c r="E10" s="19"/>
      <c r="F10" s="19"/>
      <c r="G10" s="19"/>
      <c r="H10" s="19"/>
      <c r="I10" s="19"/>
      <c r="K10" s="19"/>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407</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47.25" x14ac:dyDescent="0.2">
      <c r="A15" s="506"/>
      <c r="B15" s="508"/>
      <c r="C15" s="508"/>
      <c r="D15" s="508"/>
      <c r="E15" s="497"/>
      <c r="F15" s="497"/>
      <c r="G15" s="497"/>
      <c r="H15" s="22" t="s">
        <v>16</v>
      </c>
      <c r="I15" s="22" t="s">
        <v>17</v>
      </c>
      <c r="J15" s="497"/>
      <c r="K15" s="497"/>
      <c r="L15" s="500"/>
      <c r="M15" s="535"/>
      <c r="N15" s="536"/>
      <c r="O15" s="537"/>
    </row>
    <row r="16" spans="1:15" ht="144.75" customHeight="1" x14ac:dyDescent="0.2">
      <c r="A16" s="75" t="s">
        <v>408</v>
      </c>
      <c r="B16" s="71" t="s">
        <v>409</v>
      </c>
      <c r="C16" s="23" t="s">
        <v>410</v>
      </c>
      <c r="D16" s="31" t="s">
        <v>411</v>
      </c>
      <c r="E16" s="23" t="s">
        <v>412</v>
      </c>
      <c r="F16" s="27" t="s">
        <v>413</v>
      </c>
      <c r="G16" s="23" t="s">
        <v>414</v>
      </c>
      <c r="H16" s="24">
        <v>44593</v>
      </c>
      <c r="I16" s="25">
        <v>44865</v>
      </c>
      <c r="J16" s="25">
        <v>44742</v>
      </c>
      <c r="K16" s="56">
        <v>0.72</v>
      </c>
      <c r="L16" s="27" t="s">
        <v>415</v>
      </c>
      <c r="M16" s="34">
        <v>0.72</v>
      </c>
      <c r="N16" s="534" t="s">
        <v>416</v>
      </c>
      <c r="O16" s="534"/>
    </row>
    <row r="17" spans="1:15" s="30" customFormat="1" ht="146.25" customHeight="1" x14ac:dyDescent="0.2">
      <c r="A17" s="71" t="s">
        <v>417</v>
      </c>
      <c r="B17" s="71" t="s">
        <v>418</v>
      </c>
      <c r="C17" s="23" t="s">
        <v>419</v>
      </c>
      <c r="D17" s="31" t="s">
        <v>420</v>
      </c>
      <c r="E17" s="23" t="s">
        <v>421</v>
      </c>
      <c r="F17" s="27" t="s">
        <v>422</v>
      </c>
      <c r="G17" s="23" t="s">
        <v>423</v>
      </c>
      <c r="H17" s="61">
        <v>44621</v>
      </c>
      <c r="I17" s="61">
        <v>44926</v>
      </c>
      <c r="J17" s="25">
        <v>44742</v>
      </c>
      <c r="K17" s="56">
        <v>0.5</v>
      </c>
      <c r="L17" s="27" t="s">
        <v>424</v>
      </c>
      <c r="M17" s="34">
        <v>0.5</v>
      </c>
      <c r="N17" s="534" t="s">
        <v>425</v>
      </c>
      <c r="O17" s="534"/>
    </row>
    <row r="19" spans="1:15" s="21" customFormat="1" ht="29.25" customHeight="1" thickBot="1" x14ac:dyDescent="0.3">
      <c r="A19" s="45" t="s">
        <v>155</v>
      </c>
      <c r="B19" s="550" t="s">
        <v>3132</v>
      </c>
      <c r="C19" s="550"/>
      <c r="D19" s="550"/>
      <c r="G19" s="45"/>
      <c r="H19" s="45"/>
      <c r="I19" s="46"/>
      <c r="J19" s="45"/>
      <c r="K19" s="45"/>
    </row>
    <row r="20" spans="1:15" s="21" customFormat="1" ht="18.75" customHeight="1" x14ac:dyDescent="0.2">
      <c r="I20" s="48"/>
    </row>
    <row r="21" spans="1:15" s="21" customFormat="1" ht="32.25" customHeight="1" thickBot="1" x14ac:dyDescent="0.3">
      <c r="A21" s="45" t="s">
        <v>157</v>
      </c>
      <c r="B21" s="547" t="s">
        <v>3133</v>
      </c>
      <c r="C21" s="547"/>
      <c r="D21" s="547"/>
      <c r="G21" s="45" t="s">
        <v>159</v>
      </c>
      <c r="I21" s="48"/>
      <c r="J21" s="49" t="s">
        <v>426</v>
      </c>
      <c r="K21" s="49"/>
      <c r="L21" s="49"/>
    </row>
    <row r="22" spans="1:15" s="21" customFormat="1" ht="27" customHeight="1" x14ac:dyDescent="0.2">
      <c r="I22" s="51"/>
      <c r="J22" s="513"/>
      <c r="K22" s="513"/>
      <c r="L22" s="52"/>
    </row>
    <row r="23" spans="1:15" x14ac:dyDescent="0.2">
      <c r="O23" s="54" t="s">
        <v>161</v>
      </c>
    </row>
    <row r="24" spans="1:15" x14ac:dyDescent="0.2">
      <c r="O24" s="54" t="s">
        <v>162</v>
      </c>
    </row>
  </sheetData>
  <mergeCells count="23">
    <mergeCell ref="A14:A15"/>
    <mergeCell ref="B14:B15"/>
    <mergeCell ref="C14:C15"/>
    <mergeCell ref="D14:D15"/>
    <mergeCell ref="E14:E15"/>
    <mergeCell ref="A1:O3"/>
    <mergeCell ref="A11:O11"/>
    <mergeCell ref="A12:L12"/>
    <mergeCell ref="M12:O13"/>
    <mergeCell ref="A13:L13"/>
    <mergeCell ref="B19:D19"/>
    <mergeCell ref="B21:D21"/>
    <mergeCell ref="J22:K22"/>
    <mergeCell ref="M14:M15"/>
    <mergeCell ref="N14:O15"/>
    <mergeCell ref="N16:O16"/>
    <mergeCell ref="N17:O17"/>
    <mergeCell ref="L14:L15"/>
    <mergeCell ref="F14:F15"/>
    <mergeCell ref="G14:G15"/>
    <mergeCell ref="H14:I14"/>
    <mergeCell ref="J14:J15"/>
    <mergeCell ref="K14:K15"/>
  </mergeCells>
  <dataValidations count="13">
    <dataValidation allowBlank="1" showInputMessage="1" showErrorMessage="1" promptTitle="GUIA:" prompt="Redactar las recomendaciones de mejoramiento a la gestión, identificadas en la dependencia para la vigencia actual." sqref="A16" xr:uid="{6A9E3AE0-5423-4A65-96D2-13059392F973}"/>
    <dataValidation allowBlank="1" showInputMessage="1" showErrorMessage="1" promptTitle="GUÍA:" prompt="Se deben describir las causas, previamente identificadas por medio de las metodologías existentes, el número de causas varias de acuerdo a la recomendación y su complejidad." sqref="B16:B17" xr:uid="{55EA5D33-95C7-481E-9F3D-9B8B5C87B39C}"/>
    <dataValidation allowBlank="1" showInputMessage="1" showErrorMessage="1" promptTitle="GUÍA:" prompt="Para cada una de las causas identificadas se deben definir las acciones de mejoramiento necesarias." sqref="C16:C17" xr:uid="{48EF0DC2-6B9D-425D-B3C3-51F9562AA063}"/>
    <dataValidation allowBlank="1" showInputMessage="1" showErrorMessage="1" promptTitle="GUÍA:" prompt="Identificar la persona/cargo responsable por la ejecución de las acciones de mejoramiento." sqref="D16:D17" xr:uid="{71C44EA3-9409-4A14-958B-763863A7147B}"/>
    <dataValidation allowBlank="1" showInputMessage="1" showErrorMessage="1" promptTitle="GUÍA:" prompt="Describir la meta a ser alcanzada con la acción de mejoramiento planteada." sqref="E16:E17" xr:uid="{C7A2D115-7DB5-467B-BDCF-8C5382FC28C0}"/>
    <dataValidation allowBlank="1" showInputMessage="1" showErrorMessage="1" promptTitle="INSERTAR NUEVA COLUMNA:" prompt="Definir el entregable que soporta el cumplimiento como evidencia (actas, contratos, lista de asistencia, procedimientos, fotografía, videos, encuestas, etc.)" sqref="F16:F17" xr:uid="{C109D79B-D02F-48D3-B9B6-F80028646D8E}"/>
    <dataValidation allowBlank="1" showInputMessage="1" showErrorMessage="1" promptTitle="GUÍA:" prompt="Establecer la formula matemática para medir el cumplimiento de la meta establecida a cada una de las acciones de mejoramiento definidas." sqref="G16:G17" xr:uid="{96D14A1F-9F28-4A51-A833-0DD7EE985981}"/>
    <dataValidation allowBlank="1" showInputMessage="1" showErrorMessage="1" promptTitle="GUÍA:" prompt="Establecer las fechas de inicio y terminación de cada una de las actividades, según los recursos y disponibilidad de la dependencia dentro de la vigencia actual." sqref="H16:I17" xr:uid="{81A6A73A-9806-430B-A8B4-AD621E8693B2}"/>
    <dataValidation allowBlank="1" showInputMessage="1" showErrorMessage="1" promptTitle="GUÍA: " prompt="Colocar la fecha en que se realiza el seguimiento por parte de la dependencia (i, ii, ii o iv seguimiento)_x000a_" sqref="J16:J17" xr:uid="{02FD45F9-6438-40AA-A9F9-6D7B71E384AE}"/>
    <dataValidation allowBlank="1" showInputMessage="1" showErrorMessage="1" promptTitle="GUÍA:" prompt="Asignar el porcentaje de avance de la meta establecida de acuerdo con la formula del indicador con corte a la fecha del seguimiento." sqref="K16:K17" xr:uid="{5FB24F5F-7CD9-4A8B-8947-83390834EDC1}"/>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17" xr:uid="{DE9C7BD8-23F2-4E1C-8893-D247562EF879}"/>
    <dataValidation allowBlank="1" showInputMessage="1" showErrorMessage="1" promptTitle="CONTROL INTERNO:" prompt="Incluir esta columna para medir el avance de las acciones por parte del auditor de acuerdo con las evidencias presentadas por la dependencia." sqref="M16:M17" xr:uid="{11FBE53B-F75C-411F-B9E8-EACE7F0214A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17" xr:uid="{C9354C32-FC02-4560-AEA1-7B7B54A1FBEC}"/>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6E030-BDC8-48AE-A002-F671DF50951D}">
  <sheetPr codeName="Hoja6"/>
  <dimension ref="A1:O43"/>
  <sheetViews>
    <sheetView showGridLines="0" topLeftCell="A8" zoomScale="55" zoomScaleNormal="55" zoomScaleSheetLayoutView="100" zoomScalePageLayoutView="98" workbookViewId="0">
      <selection activeCell="B40" sqref="B40:D40"/>
    </sheetView>
  </sheetViews>
  <sheetFormatPr baseColWidth="10" defaultColWidth="11.42578125" defaultRowHeight="12.75" x14ac:dyDescent="0.2"/>
  <cols>
    <col min="1" max="1" width="39.7109375" style="18" customWidth="1"/>
    <col min="2" max="2" width="28.28515625" style="18" customWidth="1"/>
    <col min="3" max="3" width="29.42578125" style="18" customWidth="1"/>
    <col min="4" max="4" width="26.7109375" style="18" customWidth="1"/>
    <col min="5" max="5" width="24" style="18" customWidth="1"/>
    <col min="6" max="6" width="40.7109375" style="18" customWidth="1"/>
    <col min="7" max="7" width="22" style="18" customWidth="1"/>
    <col min="8" max="8" width="15.42578125" style="18" bestFit="1" customWidth="1"/>
    <col min="9" max="9" width="22.42578125" style="18" bestFit="1" customWidth="1"/>
    <col min="10" max="10" width="15" style="19"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B4" s="19"/>
      <c r="C4" s="19"/>
      <c r="D4" s="19"/>
      <c r="E4" s="19"/>
      <c r="F4" s="19"/>
      <c r="G4" s="19"/>
      <c r="H4" s="19"/>
      <c r="I4" s="19"/>
      <c r="K4" s="19"/>
      <c r="L4" s="19"/>
      <c r="M4" s="19"/>
      <c r="N4" s="19"/>
      <c r="O4" s="19"/>
    </row>
    <row r="5" spans="1:15" x14ac:dyDescent="0.2">
      <c r="A5" s="19"/>
      <c r="B5" s="19"/>
      <c r="C5" s="19"/>
      <c r="D5" s="19"/>
      <c r="E5" s="19"/>
      <c r="F5" s="19"/>
      <c r="G5" s="19"/>
      <c r="H5" s="19"/>
      <c r="I5" s="19"/>
      <c r="K5" s="19"/>
      <c r="L5" s="19"/>
      <c r="M5" s="19"/>
      <c r="N5" s="19"/>
      <c r="O5" s="19"/>
    </row>
    <row r="6" spans="1:15" x14ac:dyDescent="0.2">
      <c r="A6" s="19"/>
      <c r="B6" s="19"/>
      <c r="C6" s="19"/>
      <c r="D6" s="19"/>
      <c r="E6" s="19"/>
      <c r="F6" s="19"/>
      <c r="G6" s="19"/>
      <c r="H6" s="19"/>
      <c r="I6" s="19"/>
      <c r="K6" s="19"/>
      <c r="L6" s="19"/>
      <c r="M6" s="19"/>
      <c r="N6" s="19"/>
      <c r="O6" s="19"/>
    </row>
    <row r="7" spans="1:15" x14ac:dyDescent="0.2">
      <c r="A7" s="19"/>
      <c r="B7" s="19"/>
      <c r="C7" s="19"/>
      <c r="D7" s="19"/>
      <c r="E7" s="19"/>
      <c r="F7" s="19"/>
      <c r="G7" s="19"/>
      <c r="H7" s="19"/>
      <c r="I7" s="19"/>
      <c r="K7" s="19"/>
      <c r="L7" s="19"/>
      <c r="M7" s="19"/>
      <c r="N7" s="19"/>
      <c r="O7" s="19"/>
    </row>
    <row r="8" spans="1:15" x14ac:dyDescent="0.2">
      <c r="A8" s="19"/>
      <c r="B8" s="19"/>
      <c r="C8" s="19"/>
      <c r="D8" s="19"/>
      <c r="E8" s="19"/>
      <c r="F8" s="19"/>
      <c r="G8" s="19"/>
      <c r="H8" s="19"/>
      <c r="I8" s="19"/>
      <c r="K8" s="19"/>
      <c r="L8" s="19"/>
      <c r="M8" s="19"/>
      <c r="N8" s="19"/>
      <c r="O8" s="19"/>
    </row>
    <row r="9" spans="1:15" x14ac:dyDescent="0.2">
      <c r="A9" s="19"/>
      <c r="B9" s="19"/>
      <c r="C9" s="19"/>
      <c r="D9" s="19"/>
      <c r="E9" s="19"/>
      <c r="F9" s="19"/>
      <c r="G9" s="19"/>
      <c r="H9" s="19"/>
      <c r="I9" s="19"/>
      <c r="K9" s="19"/>
      <c r="L9" s="19"/>
      <c r="M9" s="19"/>
      <c r="N9" s="19"/>
      <c r="O9" s="19"/>
    </row>
    <row r="10" spans="1:15" x14ac:dyDescent="0.2">
      <c r="A10" s="19"/>
      <c r="B10" s="19"/>
      <c r="C10" s="19"/>
      <c r="D10" s="19"/>
      <c r="E10" s="19"/>
      <c r="F10" s="19"/>
      <c r="G10" s="19"/>
      <c r="H10" s="19"/>
      <c r="I10" s="19"/>
      <c r="K10" s="19"/>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2985</v>
      </c>
      <c r="B12" s="541"/>
      <c r="C12" s="541"/>
      <c r="D12" s="541"/>
      <c r="E12" s="541"/>
      <c r="F12" s="541"/>
      <c r="G12" s="541"/>
      <c r="H12" s="541"/>
      <c r="I12" s="541"/>
      <c r="J12" s="541"/>
      <c r="K12" s="541"/>
      <c r="L12" s="541"/>
      <c r="M12" s="542" t="s">
        <v>1</v>
      </c>
      <c r="N12" s="542"/>
      <c r="O12" s="542"/>
    </row>
    <row r="13" spans="1:15" ht="38.25" customHeight="1" x14ac:dyDescent="0.2">
      <c r="A13" s="541" t="s">
        <v>427</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31.5" x14ac:dyDescent="0.2">
      <c r="A15" s="506"/>
      <c r="B15" s="508"/>
      <c r="C15" s="508"/>
      <c r="D15" s="508"/>
      <c r="E15" s="497"/>
      <c r="F15" s="497"/>
      <c r="G15" s="497"/>
      <c r="H15" s="22" t="s">
        <v>16</v>
      </c>
      <c r="I15" s="22" t="s">
        <v>17</v>
      </c>
      <c r="J15" s="497"/>
      <c r="K15" s="497"/>
      <c r="L15" s="500"/>
      <c r="M15" s="535"/>
      <c r="N15" s="536"/>
      <c r="O15" s="537"/>
    </row>
    <row r="16" spans="1:15" ht="180" customHeight="1" x14ac:dyDescent="0.2">
      <c r="A16" s="566" t="s">
        <v>428</v>
      </c>
      <c r="B16" s="514" t="s">
        <v>429</v>
      </c>
      <c r="C16" s="23" t="s">
        <v>430</v>
      </c>
      <c r="D16" s="31" t="s">
        <v>431</v>
      </c>
      <c r="E16" s="23" t="s">
        <v>432</v>
      </c>
      <c r="F16" s="27" t="s">
        <v>433</v>
      </c>
      <c r="G16" s="23" t="s">
        <v>434</v>
      </c>
      <c r="H16" s="24">
        <v>44607</v>
      </c>
      <c r="I16" s="25">
        <v>44926</v>
      </c>
      <c r="J16" s="25">
        <v>44753</v>
      </c>
      <c r="K16" s="56">
        <v>0.5</v>
      </c>
      <c r="L16" s="27" t="s">
        <v>435</v>
      </c>
      <c r="M16" s="34">
        <v>0.5</v>
      </c>
      <c r="N16" s="534" t="s">
        <v>436</v>
      </c>
      <c r="O16" s="534"/>
    </row>
    <row r="17" spans="1:15" s="30" customFormat="1" ht="103.5" customHeight="1" x14ac:dyDescent="0.2">
      <c r="A17" s="567"/>
      <c r="B17" s="525"/>
      <c r="C17" s="71" t="s">
        <v>437</v>
      </c>
      <c r="D17" s="31" t="s">
        <v>431</v>
      </c>
      <c r="E17" s="71" t="s">
        <v>438</v>
      </c>
      <c r="F17" s="71" t="s">
        <v>439</v>
      </c>
      <c r="G17" s="23" t="s">
        <v>440</v>
      </c>
      <c r="H17" s="24">
        <v>44805</v>
      </c>
      <c r="I17" s="469">
        <v>44834</v>
      </c>
      <c r="J17" s="25"/>
      <c r="K17" s="56">
        <v>0</v>
      </c>
      <c r="L17" s="27" t="s">
        <v>441</v>
      </c>
      <c r="M17" s="34">
        <v>0</v>
      </c>
      <c r="N17" s="534" t="s">
        <v>441</v>
      </c>
      <c r="O17" s="534"/>
    </row>
    <row r="18" spans="1:15" s="30" customFormat="1" ht="103.5" customHeight="1" x14ac:dyDescent="0.2">
      <c r="A18" s="568"/>
      <c r="B18" s="515"/>
      <c r="C18" s="71" t="s">
        <v>442</v>
      </c>
      <c r="D18" s="31" t="s">
        <v>431</v>
      </c>
      <c r="E18" s="71" t="s">
        <v>443</v>
      </c>
      <c r="F18" s="71" t="s">
        <v>444</v>
      </c>
      <c r="G18" s="23" t="s">
        <v>445</v>
      </c>
      <c r="H18" s="470">
        <v>44774</v>
      </c>
      <c r="I18" s="470">
        <v>44926</v>
      </c>
      <c r="J18" s="25"/>
      <c r="K18" s="56">
        <v>0</v>
      </c>
      <c r="L18" s="27" t="s">
        <v>441</v>
      </c>
      <c r="M18" s="34">
        <v>0</v>
      </c>
      <c r="N18" s="534" t="s">
        <v>441</v>
      </c>
      <c r="O18" s="534"/>
    </row>
    <row r="19" spans="1:15" s="30" customFormat="1" ht="98.25" customHeight="1" x14ac:dyDescent="0.2">
      <c r="A19" s="566" t="s">
        <v>446</v>
      </c>
      <c r="B19" s="514" t="s">
        <v>447</v>
      </c>
      <c r="C19" s="23" t="s">
        <v>448</v>
      </c>
      <c r="D19" s="31" t="s">
        <v>449</v>
      </c>
      <c r="E19" s="23" t="s">
        <v>450</v>
      </c>
      <c r="F19" s="27" t="s">
        <v>451</v>
      </c>
      <c r="G19" s="23" t="s">
        <v>452</v>
      </c>
      <c r="H19" s="24">
        <v>44607</v>
      </c>
      <c r="I19" s="25">
        <v>44895</v>
      </c>
      <c r="J19" s="25">
        <v>44753</v>
      </c>
      <c r="K19" s="56">
        <v>0.5</v>
      </c>
      <c r="L19" s="27" t="s">
        <v>453</v>
      </c>
      <c r="M19" s="34">
        <v>0.5</v>
      </c>
      <c r="N19" s="534" t="s">
        <v>436</v>
      </c>
      <c r="O19" s="534"/>
    </row>
    <row r="20" spans="1:15" s="30" customFormat="1" ht="110.25" customHeight="1" x14ac:dyDescent="0.2">
      <c r="A20" s="568"/>
      <c r="B20" s="515"/>
      <c r="C20" s="23" t="s">
        <v>454</v>
      </c>
      <c r="D20" s="31" t="s">
        <v>431</v>
      </c>
      <c r="E20" s="23" t="s">
        <v>455</v>
      </c>
      <c r="F20" s="27" t="s">
        <v>456</v>
      </c>
      <c r="G20" s="23" t="s">
        <v>457</v>
      </c>
      <c r="H20" s="471">
        <v>44743</v>
      </c>
      <c r="I20" s="469">
        <v>44794</v>
      </c>
      <c r="J20" s="25"/>
      <c r="K20" s="56">
        <v>0</v>
      </c>
      <c r="L20" s="27" t="s">
        <v>441</v>
      </c>
      <c r="M20" s="34">
        <v>0</v>
      </c>
      <c r="N20" s="534" t="s">
        <v>441</v>
      </c>
      <c r="O20" s="534"/>
    </row>
    <row r="21" spans="1:15" s="30" customFormat="1" ht="126.75" customHeight="1" x14ac:dyDescent="0.2">
      <c r="A21" s="566" t="s">
        <v>184</v>
      </c>
      <c r="B21" s="514" t="s">
        <v>458</v>
      </c>
      <c r="C21" s="77" t="s">
        <v>459</v>
      </c>
      <c r="D21" s="31" t="s">
        <v>449</v>
      </c>
      <c r="E21" s="23" t="s">
        <v>460</v>
      </c>
      <c r="F21" s="27" t="s">
        <v>461</v>
      </c>
      <c r="G21" s="23" t="s">
        <v>462</v>
      </c>
      <c r="H21" s="24">
        <v>44607</v>
      </c>
      <c r="I21" s="25">
        <v>44896</v>
      </c>
      <c r="J21" s="25">
        <v>44753</v>
      </c>
      <c r="K21" s="56">
        <v>0.5</v>
      </c>
      <c r="L21" s="27" t="s">
        <v>463</v>
      </c>
      <c r="M21" s="34">
        <v>0.5</v>
      </c>
      <c r="N21" s="534" t="s">
        <v>436</v>
      </c>
      <c r="O21" s="534"/>
    </row>
    <row r="22" spans="1:15" s="30" customFormat="1" ht="126.75" customHeight="1" x14ac:dyDescent="0.2">
      <c r="A22" s="568"/>
      <c r="B22" s="515"/>
      <c r="C22" s="23" t="s">
        <v>464</v>
      </c>
      <c r="D22" s="31" t="s">
        <v>449</v>
      </c>
      <c r="E22" s="77" t="s">
        <v>465</v>
      </c>
      <c r="F22" s="78" t="s">
        <v>466</v>
      </c>
      <c r="G22" s="23" t="s">
        <v>467</v>
      </c>
      <c r="H22" s="24">
        <v>44652</v>
      </c>
      <c r="I22" s="25">
        <v>44896</v>
      </c>
      <c r="J22" s="25">
        <v>44753</v>
      </c>
      <c r="K22" s="56">
        <v>0.5</v>
      </c>
      <c r="L22" s="27" t="s">
        <v>468</v>
      </c>
      <c r="M22" s="34">
        <v>0.5</v>
      </c>
      <c r="N22" s="534" t="s">
        <v>436</v>
      </c>
      <c r="O22" s="534"/>
    </row>
    <row r="23" spans="1:15" s="30" customFormat="1" ht="126.75" customHeight="1" x14ac:dyDescent="0.2">
      <c r="A23" s="79" t="s">
        <v>469</v>
      </c>
      <c r="B23" s="71" t="s">
        <v>470</v>
      </c>
      <c r="C23" s="71" t="s">
        <v>471</v>
      </c>
      <c r="D23" s="31" t="s">
        <v>472</v>
      </c>
      <c r="E23" s="71" t="s">
        <v>473</v>
      </c>
      <c r="F23" s="71" t="s">
        <v>474</v>
      </c>
      <c r="G23" s="71" t="s">
        <v>475</v>
      </c>
      <c r="H23" s="24">
        <v>44562</v>
      </c>
      <c r="I23" s="25">
        <v>44926</v>
      </c>
      <c r="J23" s="25">
        <v>44753</v>
      </c>
      <c r="K23" s="56">
        <v>0.5</v>
      </c>
      <c r="L23" s="27" t="s">
        <v>476</v>
      </c>
      <c r="M23" s="34">
        <v>0.5</v>
      </c>
      <c r="N23" s="534" t="s">
        <v>436</v>
      </c>
      <c r="O23" s="534"/>
    </row>
    <row r="24" spans="1:15" s="30" customFormat="1" ht="126.75" customHeight="1" x14ac:dyDescent="0.2">
      <c r="A24" s="566" t="s">
        <v>477</v>
      </c>
      <c r="B24" s="514" t="s">
        <v>478</v>
      </c>
      <c r="C24" s="80" t="s">
        <v>479</v>
      </c>
      <c r="D24" s="31" t="s">
        <v>472</v>
      </c>
      <c r="E24" s="81" t="s">
        <v>480</v>
      </c>
      <c r="F24" s="81" t="s">
        <v>481</v>
      </c>
      <c r="G24" s="82" t="s">
        <v>482</v>
      </c>
      <c r="H24" s="24">
        <v>44563</v>
      </c>
      <c r="I24" s="25">
        <v>44926</v>
      </c>
      <c r="J24" s="25">
        <v>44753</v>
      </c>
      <c r="K24" s="56">
        <v>0.5</v>
      </c>
      <c r="L24" s="27" t="s">
        <v>483</v>
      </c>
      <c r="M24" s="34">
        <v>0.5</v>
      </c>
      <c r="N24" s="534" t="s">
        <v>436</v>
      </c>
      <c r="O24" s="534"/>
    </row>
    <row r="25" spans="1:15" s="30" customFormat="1" ht="126.75" customHeight="1" x14ac:dyDescent="0.2">
      <c r="A25" s="567"/>
      <c r="B25" s="525"/>
      <c r="C25" s="80" t="s">
        <v>484</v>
      </c>
      <c r="D25" s="31" t="s">
        <v>472</v>
      </c>
      <c r="E25" s="81" t="s">
        <v>485</v>
      </c>
      <c r="F25" s="81" t="s">
        <v>486</v>
      </c>
      <c r="G25" s="82" t="s">
        <v>487</v>
      </c>
      <c r="H25" s="24">
        <v>44563</v>
      </c>
      <c r="I25" s="25">
        <v>44926</v>
      </c>
      <c r="J25" s="25">
        <v>44753</v>
      </c>
      <c r="K25" s="56">
        <v>0.5</v>
      </c>
      <c r="L25" s="27" t="s">
        <v>488</v>
      </c>
      <c r="M25" s="34">
        <v>0.5</v>
      </c>
      <c r="N25" s="534" t="s">
        <v>436</v>
      </c>
      <c r="O25" s="534"/>
    </row>
    <row r="26" spans="1:15" s="30" customFormat="1" ht="126.75" customHeight="1" x14ac:dyDescent="0.2">
      <c r="A26" s="568"/>
      <c r="B26" s="515"/>
      <c r="C26" s="80" t="s">
        <v>489</v>
      </c>
      <c r="D26" s="31" t="s">
        <v>472</v>
      </c>
      <c r="E26" s="81" t="s">
        <v>490</v>
      </c>
      <c r="F26" s="81" t="s">
        <v>491</v>
      </c>
      <c r="G26" s="82" t="s">
        <v>492</v>
      </c>
      <c r="H26" s="24">
        <v>44652</v>
      </c>
      <c r="I26" s="25">
        <v>44926</v>
      </c>
      <c r="J26" s="25">
        <v>44753</v>
      </c>
      <c r="K26" s="56">
        <v>0.5</v>
      </c>
      <c r="L26" s="27" t="s">
        <v>493</v>
      </c>
      <c r="M26" s="34">
        <v>0.5</v>
      </c>
      <c r="N26" s="534" t="s">
        <v>436</v>
      </c>
      <c r="O26" s="534"/>
    </row>
    <row r="27" spans="1:15" s="30" customFormat="1" ht="126.75" customHeight="1" x14ac:dyDescent="0.2">
      <c r="A27" s="564" t="s">
        <v>494</v>
      </c>
      <c r="B27" s="514" t="s">
        <v>495</v>
      </c>
      <c r="C27" s="80" t="s">
        <v>496</v>
      </c>
      <c r="D27" s="31" t="s">
        <v>472</v>
      </c>
      <c r="E27" s="83" t="s">
        <v>497</v>
      </c>
      <c r="F27" s="83" t="s">
        <v>498</v>
      </c>
      <c r="G27" s="83" t="s">
        <v>499</v>
      </c>
      <c r="H27" s="24">
        <v>44621</v>
      </c>
      <c r="I27" s="76">
        <v>44681</v>
      </c>
      <c r="J27" s="25">
        <v>44753</v>
      </c>
      <c r="K27" s="56">
        <v>0.5</v>
      </c>
      <c r="L27" s="27" t="s">
        <v>500</v>
      </c>
      <c r="M27" s="34">
        <v>0.5</v>
      </c>
      <c r="N27" s="534" t="s">
        <v>436</v>
      </c>
      <c r="O27" s="534"/>
    </row>
    <row r="28" spans="1:15" s="30" customFormat="1" ht="126.75" customHeight="1" x14ac:dyDescent="0.2">
      <c r="A28" s="565"/>
      <c r="B28" s="515"/>
      <c r="C28" s="23" t="s">
        <v>501</v>
      </c>
      <c r="D28" s="31" t="s">
        <v>431</v>
      </c>
      <c r="E28" s="83" t="s">
        <v>502</v>
      </c>
      <c r="F28" s="83" t="s">
        <v>503</v>
      </c>
      <c r="G28" s="83" t="s">
        <v>504</v>
      </c>
      <c r="H28" s="24">
        <v>44621</v>
      </c>
      <c r="I28" s="76">
        <v>44681</v>
      </c>
      <c r="J28" s="25">
        <v>44753</v>
      </c>
      <c r="K28" s="56">
        <v>0.5</v>
      </c>
      <c r="L28" s="27" t="s">
        <v>505</v>
      </c>
      <c r="M28" s="34">
        <v>0.5</v>
      </c>
      <c r="N28" s="534" t="s">
        <v>436</v>
      </c>
      <c r="O28" s="534"/>
    </row>
    <row r="29" spans="1:15" s="30" customFormat="1" ht="126.75" customHeight="1" x14ac:dyDescent="0.2">
      <c r="A29" s="566" t="s">
        <v>506</v>
      </c>
      <c r="B29" s="514" t="s">
        <v>507</v>
      </c>
      <c r="C29" s="80" t="s">
        <v>508</v>
      </c>
      <c r="D29" s="31" t="s">
        <v>472</v>
      </c>
      <c r="E29" s="77" t="s">
        <v>509</v>
      </c>
      <c r="F29" s="23" t="s">
        <v>510</v>
      </c>
      <c r="G29" s="23" t="s">
        <v>511</v>
      </c>
      <c r="H29" s="24">
        <v>44621</v>
      </c>
      <c r="I29" s="76">
        <v>44713</v>
      </c>
      <c r="J29" s="25">
        <v>44753</v>
      </c>
      <c r="K29" s="56">
        <v>0.5</v>
      </c>
      <c r="L29" s="27" t="s">
        <v>512</v>
      </c>
      <c r="M29" s="34">
        <v>0.5</v>
      </c>
      <c r="N29" s="534" t="s">
        <v>436</v>
      </c>
      <c r="O29" s="534"/>
    </row>
    <row r="30" spans="1:15" s="30" customFormat="1" ht="126.75" customHeight="1" x14ac:dyDescent="0.2">
      <c r="A30" s="567"/>
      <c r="B30" s="525"/>
      <c r="C30" s="80" t="s">
        <v>513</v>
      </c>
      <c r="D30" s="31" t="s">
        <v>514</v>
      </c>
      <c r="E30" s="77" t="s">
        <v>509</v>
      </c>
      <c r="F30" s="23" t="s">
        <v>510</v>
      </c>
      <c r="G30" s="23" t="s">
        <v>511</v>
      </c>
      <c r="H30" s="24">
        <v>44621</v>
      </c>
      <c r="I30" s="76">
        <v>44713</v>
      </c>
      <c r="J30" s="25">
        <v>44753</v>
      </c>
      <c r="K30" s="56">
        <v>0.5</v>
      </c>
      <c r="L30" s="27" t="s">
        <v>515</v>
      </c>
      <c r="M30" s="34">
        <v>0.5</v>
      </c>
      <c r="N30" s="534" t="s">
        <v>436</v>
      </c>
      <c r="O30" s="534"/>
    </row>
    <row r="31" spans="1:15" s="30" customFormat="1" ht="126.75" customHeight="1" x14ac:dyDescent="0.2">
      <c r="A31" s="568"/>
      <c r="B31" s="515"/>
      <c r="C31" s="80" t="s">
        <v>516</v>
      </c>
      <c r="D31" s="31" t="s">
        <v>517</v>
      </c>
      <c r="E31" s="82" t="s">
        <v>518</v>
      </c>
      <c r="F31" s="23" t="s">
        <v>519</v>
      </c>
      <c r="G31" s="23" t="s">
        <v>520</v>
      </c>
      <c r="H31" s="24">
        <v>44652</v>
      </c>
      <c r="I31" s="76">
        <v>44896</v>
      </c>
      <c r="J31" s="25">
        <v>44753</v>
      </c>
      <c r="K31" s="56">
        <v>0.5</v>
      </c>
      <c r="L31" s="27" t="s">
        <v>521</v>
      </c>
      <c r="M31" s="34">
        <v>0.5</v>
      </c>
      <c r="N31" s="534" t="s">
        <v>436</v>
      </c>
      <c r="O31" s="534"/>
    </row>
    <row r="32" spans="1:15" s="30" customFormat="1" ht="126.75" customHeight="1" x14ac:dyDescent="0.2">
      <c r="A32" s="84" t="s">
        <v>522</v>
      </c>
      <c r="B32" s="71" t="s">
        <v>507</v>
      </c>
      <c r="C32" s="23" t="s">
        <v>523</v>
      </c>
      <c r="D32" s="31" t="s">
        <v>524</v>
      </c>
      <c r="E32" s="82" t="s">
        <v>525</v>
      </c>
      <c r="F32" s="27" t="s">
        <v>526</v>
      </c>
      <c r="G32" s="23" t="s">
        <v>527</v>
      </c>
      <c r="H32" s="24">
        <v>44607</v>
      </c>
      <c r="I32" s="76">
        <v>44926</v>
      </c>
      <c r="J32" s="25">
        <v>44753</v>
      </c>
      <c r="K32" s="56">
        <v>0.5</v>
      </c>
      <c r="L32" s="27" t="s">
        <v>528</v>
      </c>
      <c r="M32" s="34">
        <v>0.5</v>
      </c>
      <c r="N32" s="534" t="s">
        <v>436</v>
      </c>
      <c r="O32" s="534"/>
    </row>
    <row r="33" spans="1:15" s="30" customFormat="1" ht="126.75" customHeight="1" x14ac:dyDescent="0.2">
      <c r="A33" s="84" t="s">
        <v>529</v>
      </c>
      <c r="B33" s="71" t="s">
        <v>530</v>
      </c>
      <c r="C33" s="23" t="s">
        <v>531</v>
      </c>
      <c r="D33" s="31" t="s">
        <v>431</v>
      </c>
      <c r="E33" s="82" t="s">
        <v>532</v>
      </c>
      <c r="F33" s="27" t="s">
        <v>533</v>
      </c>
      <c r="G33" s="23" t="s">
        <v>534</v>
      </c>
      <c r="H33" s="24">
        <v>44621</v>
      </c>
      <c r="I33" s="76">
        <v>44896</v>
      </c>
      <c r="J33" s="25">
        <v>44753</v>
      </c>
      <c r="K33" s="56">
        <v>0.5</v>
      </c>
      <c r="L33" s="27" t="s">
        <v>535</v>
      </c>
      <c r="M33" s="34">
        <v>0.5</v>
      </c>
      <c r="N33" s="534" t="s">
        <v>436</v>
      </c>
      <c r="O33" s="534"/>
    </row>
    <row r="34" spans="1:15" s="30" customFormat="1" ht="126.75" customHeight="1" x14ac:dyDescent="0.2">
      <c r="A34" s="71" t="s">
        <v>536</v>
      </c>
      <c r="B34" s="71" t="s">
        <v>507</v>
      </c>
      <c r="C34" s="23" t="s">
        <v>537</v>
      </c>
      <c r="D34" s="31" t="s">
        <v>431</v>
      </c>
      <c r="E34" s="82" t="s">
        <v>538</v>
      </c>
      <c r="F34" s="27" t="s">
        <v>539</v>
      </c>
      <c r="G34" s="23" t="s">
        <v>540</v>
      </c>
      <c r="H34" s="24">
        <v>44628</v>
      </c>
      <c r="I34" s="76">
        <v>44926</v>
      </c>
      <c r="J34" s="25">
        <v>44753</v>
      </c>
      <c r="K34" s="56">
        <v>0.5</v>
      </c>
      <c r="L34" s="27" t="s">
        <v>541</v>
      </c>
      <c r="M34" s="34">
        <v>0.5</v>
      </c>
      <c r="N34" s="534" t="s">
        <v>436</v>
      </c>
      <c r="O34" s="534"/>
    </row>
    <row r="35" spans="1:15" s="30" customFormat="1" ht="126.75" customHeight="1" x14ac:dyDescent="0.2">
      <c r="A35" s="514" t="s">
        <v>542</v>
      </c>
      <c r="B35" s="514" t="s">
        <v>507</v>
      </c>
      <c r="C35" s="23" t="s">
        <v>543</v>
      </c>
      <c r="D35" s="31" t="s">
        <v>431</v>
      </c>
      <c r="E35" s="27" t="s">
        <v>544</v>
      </c>
      <c r="F35" s="23" t="s">
        <v>510</v>
      </c>
      <c r="G35" s="23" t="s">
        <v>545</v>
      </c>
      <c r="H35" s="24">
        <v>44621</v>
      </c>
      <c r="I35" s="25">
        <v>44926</v>
      </c>
      <c r="J35" s="25">
        <v>44753</v>
      </c>
      <c r="K35" s="56">
        <v>0.5</v>
      </c>
      <c r="L35" s="27" t="s">
        <v>546</v>
      </c>
      <c r="M35" s="34">
        <v>0.5</v>
      </c>
      <c r="N35" s="534" t="s">
        <v>436</v>
      </c>
      <c r="O35" s="534"/>
    </row>
    <row r="36" spans="1:15" s="30" customFormat="1" ht="83.25" customHeight="1" x14ac:dyDescent="0.2">
      <c r="A36" s="515"/>
      <c r="B36" s="515"/>
      <c r="C36" s="23" t="s">
        <v>547</v>
      </c>
      <c r="D36" s="31" t="s">
        <v>431</v>
      </c>
      <c r="E36" s="27" t="s">
        <v>548</v>
      </c>
      <c r="F36" s="23" t="s">
        <v>549</v>
      </c>
      <c r="G36" s="23" t="s">
        <v>550</v>
      </c>
      <c r="H36" s="24">
        <v>44564</v>
      </c>
      <c r="I36" s="25">
        <v>44926</v>
      </c>
      <c r="J36" s="25">
        <v>44753</v>
      </c>
      <c r="K36" s="56">
        <v>0.5</v>
      </c>
      <c r="L36" s="27" t="s">
        <v>551</v>
      </c>
      <c r="M36" s="34">
        <v>0.5</v>
      </c>
      <c r="N36" s="534" t="s">
        <v>436</v>
      </c>
      <c r="O36" s="534"/>
    </row>
    <row r="37" spans="1:15" x14ac:dyDescent="0.2">
      <c r="K37" s="58">
        <f>AVERAGE(K16:K36)</f>
        <v>0.42857142857142855</v>
      </c>
      <c r="M37" s="58">
        <f>AVERAGE(M16:M36)</f>
        <v>0.42857142857142855</v>
      </c>
    </row>
    <row r="38" spans="1:15" s="21" customFormat="1" ht="29.25" customHeight="1" thickBot="1" x14ac:dyDescent="0.3">
      <c r="A38" s="45" t="s">
        <v>155</v>
      </c>
      <c r="B38" s="562" t="s">
        <v>552</v>
      </c>
      <c r="C38" s="562"/>
      <c r="D38" s="562"/>
      <c r="G38" s="45"/>
      <c r="H38" s="45"/>
      <c r="I38" s="46"/>
      <c r="J38" s="45"/>
      <c r="K38" s="45"/>
      <c r="M38" s="85"/>
    </row>
    <row r="39" spans="1:15" s="21" customFormat="1" ht="18.75" customHeight="1" x14ac:dyDescent="0.2">
      <c r="I39" s="48"/>
    </row>
    <row r="40" spans="1:15" s="21" customFormat="1" ht="32.25" customHeight="1" thickBot="1" x14ac:dyDescent="0.3">
      <c r="A40" s="45" t="s">
        <v>157</v>
      </c>
      <c r="B40" s="563" t="s">
        <v>553</v>
      </c>
      <c r="C40" s="563"/>
      <c r="D40" s="563"/>
      <c r="G40" s="45" t="s">
        <v>159</v>
      </c>
      <c r="I40" s="48"/>
      <c r="J40" s="49" t="s">
        <v>554</v>
      </c>
      <c r="K40" s="49"/>
      <c r="L40" s="49"/>
    </row>
    <row r="41" spans="1:15" s="21" customFormat="1" ht="27" customHeight="1" x14ac:dyDescent="0.2">
      <c r="I41" s="51"/>
      <c r="J41" s="513"/>
      <c r="K41" s="513"/>
      <c r="L41" s="52"/>
    </row>
    <row r="42" spans="1:15" x14ac:dyDescent="0.2">
      <c r="O42" s="54" t="s">
        <v>161</v>
      </c>
    </row>
    <row r="43" spans="1:15" x14ac:dyDescent="0.2">
      <c r="O43" s="54" t="s">
        <v>162</v>
      </c>
    </row>
  </sheetData>
  <mergeCells count="56">
    <mergeCell ref="J14:J15"/>
    <mergeCell ref="K14:K15"/>
    <mergeCell ref="L14:L15"/>
    <mergeCell ref="A1:O3"/>
    <mergeCell ref="A11:O11"/>
    <mergeCell ref="A12:L12"/>
    <mergeCell ref="M12:O13"/>
    <mergeCell ref="A13:L13"/>
    <mergeCell ref="B14:B15"/>
    <mergeCell ref="C14:C15"/>
    <mergeCell ref="D14:D15"/>
    <mergeCell ref="E14:E15"/>
    <mergeCell ref="M14:M15"/>
    <mergeCell ref="N14:O15"/>
    <mergeCell ref="F14:F15"/>
    <mergeCell ref="A14:A15"/>
    <mergeCell ref="G14:G15"/>
    <mergeCell ref="H14:I14"/>
    <mergeCell ref="A19:A20"/>
    <mergeCell ref="B19:B20"/>
    <mergeCell ref="N19:O19"/>
    <mergeCell ref="N20:O20"/>
    <mergeCell ref="A16:A18"/>
    <mergeCell ref="B16:B18"/>
    <mergeCell ref="N16:O16"/>
    <mergeCell ref="N17:O17"/>
    <mergeCell ref="N18:O18"/>
    <mergeCell ref="A21:A22"/>
    <mergeCell ref="B21:B22"/>
    <mergeCell ref="N21:O21"/>
    <mergeCell ref="N22:O22"/>
    <mergeCell ref="N23:O23"/>
    <mergeCell ref="A24:A26"/>
    <mergeCell ref="B24:B26"/>
    <mergeCell ref="N24:O24"/>
    <mergeCell ref="N25:O25"/>
    <mergeCell ref="N26:O26"/>
    <mergeCell ref="A35:A36"/>
    <mergeCell ref="B35:B36"/>
    <mergeCell ref="N35:O35"/>
    <mergeCell ref="N36:O36"/>
    <mergeCell ref="A27:A28"/>
    <mergeCell ref="B27:B28"/>
    <mergeCell ref="N27:O27"/>
    <mergeCell ref="N28:O28"/>
    <mergeCell ref="A29:A31"/>
    <mergeCell ref="B29:B31"/>
    <mergeCell ref="N29:O29"/>
    <mergeCell ref="N30:O30"/>
    <mergeCell ref="N31:O31"/>
    <mergeCell ref="B38:D38"/>
    <mergeCell ref="B40:D40"/>
    <mergeCell ref="J41:K41"/>
    <mergeCell ref="N32:O32"/>
    <mergeCell ref="N33:O33"/>
    <mergeCell ref="N34:O34"/>
  </mergeCells>
  <dataValidations count="13">
    <dataValidation allowBlank="1" showInputMessage="1" showErrorMessage="1" promptTitle="GUIA:" prompt="Redactar las recomendaciones de mejoramiento a la gestión, identificadas en la dependencia para la vigencia actual." sqref="A16" xr:uid="{E8B6479B-7E8C-47F8-8566-1E048BFE5BD2}"/>
    <dataValidation allowBlank="1" showInputMessage="1" showErrorMessage="1" promptTitle="GUÍA:" prompt="Se deben describir las causas, previamente identificadas por medio de las metodologías existentes, el número de causas varias de acuerdo a la recomendación y su complejidad." sqref="B27 C24:C27 B23:B24 B29:B30 C29:C31 B16 B19 B21 B32:B35" xr:uid="{DF2DBBFA-D4A8-4163-A679-69D9DB37F429}"/>
    <dataValidation allowBlank="1" showInputMessage="1" showErrorMessage="1" promptTitle="GUÍA:" prompt="Para cada una de las causas identificadas se deben definir las acciones de mejoramiento necesarias." sqref="C16:C36" xr:uid="{0B186860-45A2-4CA1-8A8A-B1151151313C}"/>
    <dataValidation allowBlank="1" showInputMessage="1" showErrorMessage="1" promptTitle="GUÍA:" prompt="Identificar la persona/cargo responsable por la ejecución de las acciones de mejoramiento." sqref="D16:D36 E23" xr:uid="{C47BA9D4-C9BA-4597-935F-9C93C3D29CB7}"/>
    <dataValidation allowBlank="1" showInputMessage="1" showErrorMessage="1" promptTitle="GUÍA:" prompt="Describir la meta a ser alcanzada con la acción de mejoramiento planteada." sqref="E16 C17 E19:E22 F23 E29:E30 E24:E26 C24:C27 C29:C31" xr:uid="{47EC519B-2B93-4609-BF7D-252B81E14E2A}"/>
    <dataValidation allowBlank="1" showInputMessage="1" showErrorMessage="1" promptTitle="INSERTAR NUEVA COLUMNA:" prompt="Definir el entregable que soporta el cumplimiento como evidencia (actas, contratos, lista de asistencia, procedimientos, fotografía, videos, encuestas, etc.)" sqref="F16 F31:F34 F19:F22 G23 F24:F28 E35:E36" xr:uid="{06B3D405-F484-4F03-9522-361A54D1C728}"/>
    <dataValidation allowBlank="1" showInputMessage="1" showErrorMessage="1" promptTitle="GUÍA:" prompt="Establecer la formula matemática para medir el cumplimiento de la meta establecida a cada una de las acciones de mejoramiento definidas." sqref="G16:G22 F29:F30 G29:G36 G24:G26 E31:E34 F35:F36" xr:uid="{7C68DAA2-764B-42D8-9180-DBAE48B348BA}"/>
    <dataValidation allowBlank="1" showInputMessage="1" showErrorMessage="1" promptTitle="GUÍA:" prompt="Establecer las fechas de inicio y terminación de cada una de las actividades, según los recursos y disponibilidad de la dependencia dentro de la vigencia actual." sqref="H16:I36" xr:uid="{2E3D4ED3-0F2F-4759-A698-8AFFA2293F5F}"/>
    <dataValidation allowBlank="1" showInputMessage="1" showErrorMessage="1" promptTitle="GUÍA: " prompt="Colocar la fecha en que se realiza el seguimiento por parte de la dependencia (i, ii, ii o iv seguimiento)_x000a_" sqref="J16:J36" xr:uid="{0110A5E6-D839-412F-B71D-F9E9D69F7A1E}"/>
    <dataValidation allowBlank="1" showInputMessage="1" showErrorMessage="1" promptTitle="GUÍA:" prompt="Asignar el porcentaje de avance de la meta establecida de acuerdo con la formula del indicador con corte a la fecha del seguimiento." sqref="K16:K36" xr:uid="{000075BD-14E3-4F73-9F3A-D9CCAB90D50B}"/>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6" xr:uid="{C55F8EA9-8F4F-4BCA-9A57-F701296CA1FD}"/>
    <dataValidation allowBlank="1" showInputMessage="1" showErrorMessage="1" promptTitle="CONTROL INTERNO:" prompt="Incluir esta columna para medir el avance de las acciones por parte del auditor de acuerdo con las evidencias presentadas por la dependencia." sqref="M16:M36" xr:uid="{4997EB5D-5F98-4C73-BAB6-A51DF5DC503E}"/>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36" xr:uid="{2A2841BE-C6E7-4D51-844F-196568EB56F7}"/>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C1BC2-2444-4C7B-9CF1-2892DDD62DB9}">
  <sheetPr codeName="Hoja7"/>
  <dimension ref="A1:O32"/>
  <sheetViews>
    <sheetView zoomScale="57" zoomScaleNormal="57" workbookViewId="0">
      <selection activeCell="L23" sqref="L23"/>
    </sheetView>
  </sheetViews>
  <sheetFormatPr baseColWidth="10" defaultColWidth="11.42578125" defaultRowHeight="12.75" x14ac:dyDescent="0.2"/>
  <cols>
    <col min="1" max="1" width="39.7109375" style="86" customWidth="1"/>
    <col min="2" max="2" width="28.28515625" style="86" customWidth="1"/>
    <col min="3" max="3" width="29.42578125" style="86" customWidth="1"/>
    <col min="4" max="4" width="26.7109375" style="86" customWidth="1"/>
    <col min="5" max="5" width="24" style="86" customWidth="1"/>
    <col min="6" max="6" width="40.7109375" style="86" customWidth="1"/>
    <col min="7" max="7" width="26.85546875" style="86" customWidth="1"/>
    <col min="8" max="8" width="13.85546875" style="86" customWidth="1"/>
    <col min="9" max="9" width="15.42578125" style="86" customWidth="1"/>
    <col min="10" max="10" width="15" style="87" customWidth="1"/>
    <col min="11" max="11" width="15.85546875" style="86" customWidth="1"/>
    <col min="12" max="12" width="50.85546875" style="86" customWidth="1"/>
    <col min="13" max="13" width="19.140625" style="86" customWidth="1"/>
    <col min="14" max="14" width="25.42578125" style="86" customWidth="1"/>
    <col min="15" max="15" width="52" style="86" customWidth="1"/>
    <col min="16" max="16384" width="11.42578125" style="86"/>
  </cols>
  <sheetData>
    <row r="1" spans="1:15" ht="42" customHeight="1" x14ac:dyDescent="0.2">
      <c r="A1" s="582"/>
      <c r="B1" s="582"/>
      <c r="C1" s="582"/>
      <c r="D1" s="582"/>
      <c r="E1" s="582"/>
      <c r="F1" s="582"/>
      <c r="G1" s="582"/>
      <c r="H1" s="582"/>
      <c r="I1" s="582"/>
      <c r="J1" s="582"/>
      <c r="K1" s="582"/>
      <c r="L1" s="582"/>
      <c r="M1" s="582"/>
      <c r="N1" s="582"/>
      <c r="O1" s="582"/>
    </row>
    <row r="2" spans="1:15" x14ac:dyDescent="0.2">
      <c r="A2" s="582"/>
      <c r="B2" s="582"/>
      <c r="C2" s="582"/>
      <c r="D2" s="582"/>
      <c r="E2" s="582"/>
      <c r="F2" s="582"/>
      <c r="G2" s="582"/>
      <c r="H2" s="582"/>
      <c r="I2" s="582"/>
      <c r="J2" s="582"/>
      <c r="K2" s="582"/>
      <c r="L2" s="582"/>
      <c r="M2" s="582"/>
      <c r="N2" s="582"/>
      <c r="O2" s="582"/>
    </row>
    <row r="3" spans="1:15" x14ac:dyDescent="0.2">
      <c r="A3" s="582"/>
      <c r="B3" s="582"/>
      <c r="C3" s="582"/>
      <c r="D3" s="582"/>
      <c r="E3" s="582"/>
      <c r="F3" s="582"/>
      <c r="G3" s="582"/>
      <c r="H3" s="582"/>
      <c r="I3" s="582"/>
      <c r="J3" s="582"/>
      <c r="K3" s="582"/>
      <c r="L3" s="582"/>
      <c r="M3" s="582"/>
      <c r="N3" s="582"/>
      <c r="O3" s="582"/>
    </row>
    <row r="4" spans="1:15" x14ac:dyDescent="0.2">
      <c r="A4" s="87"/>
      <c r="B4" s="87"/>
      <c r="C4" s="87"/>
      <c r="D4" s="87"/>
      <c r="E4" s="87"/>
      <c r="F4" s="87"/>
      <c r="G4" s="87"/>
      <c r="H4" s="87"/>
      <c r="I4" s="87"/>
      <c r="K4" s="87"/>
      <c r="L4" s="87"/>
      <c r="M4" s="87"/>
      <c r="N4" s="87"/>
      <c r="O4" s="87"/>
    </row>
    <row r="5" spans="1:15" x14ac:dyDescent="0.2">
      <c r="A5" s="87"/>
      <c r="B5" s="87"/>
      <c r="C5" s="87"/>
      <c r="D5" s="87"/>
      <c r="E5" s="87"/>
      <c r="F5" s="87"/>
      <c r="G5" s="87"/>
      <c r="H5" s="87"/>
      <c r="I5" s="87"/>
      <c r="K5" s="87"/>
      <c r="L5" s="87"/>
      <c r="M5" s="87"/>
      <c r="N5" s="87"/>
      <c r="O5" s="87"/>
    </row>
    <row r="6" spans="1:15" x14ac:dyDescent="0.2">
      <c r="A6" s="87"/>
      <c r="B6" s="87"/>
      <c r="C6" s="87"/>
      <c r="D6" s="87"/>
      <c r="E6" s="87"/>
      <c r="F6" s="87"/>
      <c r="G6" s="87"/>
      <c r="H6" s="87"/>
      <c r="I6" s="87"/>
      <c r="K6" s="87"/>
      <c r="L6" s="87"/>
      <c r="M6" s="87"/>
      <c r="N6" s="87"/>
      <c r="O6" s="87"/>
    </row>
    <row r="7" spans="1:15" x14ac:dyDescent="0.2">
      <c r="A7" s="87"/>
      <c r="B7" s="87"/>
      <c r="C7" s="87"/>
      <c r="D7" s="87"/>
      <c r="E7" s="87"/>
      <c r="F7" s="87"/>
      <c r="G7" s="87"/>
      <c r="H7" s="87"/>
      <c r="I7" s="87"/>
      <c r="K7" s="87"/>
      <c r="L7" s="87"/>
      <c r="M7" s="87"/>
      <c r="N7" s="87"/>
      <c r="O7" s="87"/>
    </row>
    <row r="8" spans="1:15" x14ac:dyDescent="0.2">
      <c r="A8" s="87"/>
      <c r="B8" s="87"/>
      <c r="C8" s="87"/>
      <c r="D8" s="87"/>
      <c r="E8" s="87"/>
      <c r="F8" s="87"/>
      <c r="G8" s="87"/>
      <c r="H8" s="87"/>
      <c r="I8" s="87"/>
      <c r="K8" s="87"/>
      <c r="L8" s="87"/>
      <c r="M8" s="87"/>
      <c r="N8" s="87"/>
      <c r="O8" s="87"/>
    </row>
    <row r="9" spans="1:15" x14ac:dyDescent="0.2">
      <c r="A9" s="87"/>
      <c r="B9" s="87"/>
      <c r="C9" s="87"/>
      <c r="D9" s="87"/>
      <c r="E9" s="87"/>
      <c r="F9" s="87"/>
      <c r="G9" s="87"/>
      <c r="H9" s="87"/>
      <c r="I9" s="87"/>
      <c r="K9" s="87"/>
      <c r="L9" s="87"/>
      <c r="M9" s="87"/>
      <c r="N9" s="87"/>
      <c r="O9" s="87"/>
    </row>
    <row r="10" spans="1:15" x14ac:dyDescent="0.2">
      <c r="A10" s="87"/>
      <c r="B10" s="87"/>
      <c r="C10" s="87"/>
      <c r="D10" s="87"/>
      <c r="E10" s="87"/>
      <c r="F10" s="87"/>
      <c r="G10" s="87"/>
      <c r="H10" s="87"/>
      <c r="I10" s="87"/>
      <c r="K10" s="87"/>
      <c r="L10" s="87"/>
      <c r="M10" s="87"/>
      <c r="N10" s="87"/>
      <c r="O10" s="87"/>
    </row>
    <row r="11" spans="1:15" ht="27" customHeight="1" x14ac:dyDescent="0.25">
      <c r="A11" s="583" t="s">
        <v>0</v>
      </c>
      <c r="B11" s="583"/>
      <c r="C11" s="583"/>
      <c r="D11" s="583"/>
      <c r="E11" s="583"/>
      <c r="F11" s="583"/>
      <c r="G11" s="583"/>
      <c r="H11" s="583"/>
      <c r="I11" s="583"/>
      <c r="J11" s="583"/>
      <c r="K11" s="583"/>
      <c r="L11" s="583"/>
      <c r="M11" s="583"/>
      <c r="N11" s="583"/>
      <c r="O11" s="583"/>
    </row>
    <row r="12" spans="1:15" ht="34.5" customHeight="1" x14ac:dyDescent="0.2">
      <c r="A12" s="584" t="s">
        <v>2833</v>
      </c>
      <c r="B12" s="584"/>
      <c r="C12" s="584"/>
      <c r="D12" s="584"/>
      <c r="E12" s="584"/>
      <c r="F12" s="584"/>
      <c r="G12" s="584"/>
      <c r="H12" s="584"/>
      <c r="I12" s="584"/>
      <c r="J12" s="584"/>
      <c r="K12" s="584"/>
      <c r="L12" s="584"/>
      <c r="M12" s="585" t="s">
        <v>1</v>
      </c>
      <c r="N12" s="585"/>
      <c r="O12" s="585"/>
    </row>
    <row r="13" spans="1:15" ht="38.25" customHeight="1" x14ac:dyDescent="0.2">
      <c r="A13" s="584" t="s">
        <v>555</v>
      </c>
      <c r="B13" s="584"/>
      <c r="C13" s="584"/>
      <c r="D13" s="584"/>
      <c r="E13" s="584"/>
      <c r="F13" s="584"/>
      <c r="G13" s="584"/>
      <c r="H13" s="584"/>
      <c r="I13" s="584"/>
      <c r="J13" s="584"/>
      <c r="K13" s="584"/>
      <c r="L13" s="584"/>
      <c r="M13" s="585"/>
      <c r="N13" s="585"/>
      <c r="O13" s="585"/>
    </row>
    <row r="14" spans="1:15" s="88" customFormat="1" ht="40.5" customHeight="1" x14ac:dyDescent="0.2">
      <c r="A14" s="586" t="s">
        <v>164</v>
      </c>
      <c r="B14" s="588" t="s">
        <v>4</v>
      </c>
      <c r="C14" s="588" t="s">
        <v>5</v>
      </c>
      <c r="D14" s="588" t="s">
        <v>6</v>
      </c>
      <c r="E14" s="579" t="s">
        <v>7</v>
      </c>
      <c r="F14" s="579" t="s">
        <v>8</v>
      </c>
      <c r="G14" s="579" t="s">
        <v>9</v>
      </c>
      <c r="H14" s="580" t="s">
        <v>10</v>
      </c>
      <c r="I14" s="581"/>
      <c r="J14" s="579" t="s">
        <v>11</v>
      </c>
      <c r="K14" s="579" t="s">
        <v>12</v>
      </c>
      <c r="L14" s="576" t="s">
        <v>13</v>
      </c>
      <c r="M14" s="572" t="s">
        <v>14</v>
      </c>
      <c r="N14" s="573" t="s">
        <v>15</v>
      </c>
      <c r="O14" s="574"/>
    </row>
    <row r="15" spans="1:15" s="88" customFormat="1" ht="47.25" x14ac:dyDescent="0.2">
      <c r="A15" s="587"/>
      <c r="B15" s="589"/>
      <c r="C15" s="589"/>
      <c r="D15" s="589"/>
      <c r="E15" s="579"/>
      <c r="F15" s="579"/>
      <c r="G15" s="579"/>
      <c r="H15" s="89" t="s">
        <v>16</v>
      </c>
      <c r="I15" s="89" t="s">
        <v>17</v>
      </c>
      <c r="J15" s="579"/>
      <c r="K15" s="579"/>
      <c r="L15" s="576"/>
      <c r="M15" s="572"/>
      <c r="N15" s="573"/>
      <c r="O15" s="574"/>
    </row>
    <row r="16" spans="1:15" ht="180" customHeight="1" x14ac:dyDescent="0.2">
      <c r="A16" s="90" t="s">
        <v>556</v>
      </c>
      <c r="B16" s="91" t="s">
        <v>557</v>
      </c>
      <c r="C16" s="92" t="s">
        <v>558</v>
      </c>
      <c r="D16" s="93" t="s">
        <v>559</v>
      </c>
      <c r="E16" s="94" t="s">
        <v>560</v>
      </c>
      <c r="F16" s="95" t="s">
        <v>561</v>
      </c>
      <c r="G16" s="92" t="s">
        <v>562</v>
      </c>
      <c r="H16" s="96">
        <v>44607</v>
      </c>
      <c r="I16" s="97">
        <v>44926</v>
      </c>
      <c r="J16" s="25">
        <v>44742</v>
      </c>
      <c r="K16" s="95" t="s">
        <v>3336</v>
      </c>
      <c r="L16" s="95" t="s">
        <v>3336</v>
      </c>
      <c r="M16" s="98">
        <v>0.5</v>
      </c>
      <c r="N16" s="575" t="s">
        <v>563</v>
      </c>
      <c r="O16" s="575"/>
    </row>
    <row r="17" spans="1:15" s="99" customFormat="1" ht="103.5" customHeight="1" x14ac:dyDescent="0.2">
      <c r="A17" s="90" t="s">
        <v>564</v>
      </c>
      <c r="B17" s="91" t="s">
        <v>565</v>
      </c>
      <c r="C17" s="92" t="s">
        <v>566</v>
      </c>
      <c r="D17" s="93" t="s">
        <v>559</v>
      </c>
      <c r="E17" s="92" t="s">
        <v>567</v>
      </c>
      <c r="F17" s="95" t="s">
        <v>568</v>
      </c>
      <c r="G17" s="92" t="s">
        <v>569</v>
      </c>
      <c r="H17" s="96">
        <v>44607</v>
      </c>
      <c r="I17" s="97">
        <v>44926</v>
      </c>
      <c r="J17" s="25">
        <v>44743</v>
      </c>
      <c r="K17" s="95" t="s">
        <v>3336</v>
      </c>
      <c r="L17" s="95" t="s">
        <v>3336</v>
      </c>
      <c r="M17" s="98">
        <v>0.5</v>
      </c>
      <c r="N17" s="575" t="s">
        <v>570</v>
      </c>
      <c r="O17" s="575"/>
    </row>
    <row r="18" spans="1:15" s="99" customFormat="1" ht="103.5" customHeight="1" x14ac:dyDescent="0.2">
      <c r="A18" s="90" t="s">
        <v>571</v>
      </c>
      <c r="B18" s="91" t="s">
        <v>572</v>
      </c>
      <c r="C18" s="92" t="s">
        <v>573</v>
      </c>
      <c r="D18" s="93" t="s">
        <v>559</v>
      </c>
      <c r="E18" s="92" t="s">
        <v>574</v>
      </c>
      <c r="F18" s="95" t="s">
        <v>575</v>
      </c>
      <c r="G18" s="92" t="s">
        <v>576</v>
      </c>
      <c r="H18" s="96">
        <v>44607</v>
      </c>
      <c r="I18" s="97">
        <v>44926</v>
      </c>
      <c r="J18" s="25">
        <v>44744</v>
      </c>
      <c r="K18" s="95" t="s">
        <v>3336</v>
      </c>
      <c r="L18" s="95" t="s">
        <v>3336</v>
      </c>
      <c r="M18" s="98">
        <v>0.5</v>
      </c>
      <c r="N18" s="575" t="s">
        <v>577</v>
      </c>
      <c r="O18" s="575"/>
    </row>
    <row r="19" spans="1:15" s="99" customFormat="1" ht="98.25" hidden="1" customHeight="1" x14ac:dyDescent="0.2">
      <c r="A19" s="90" t="s">
        <v>578</v>
      </c>
      <c r="B19" s="91" t="s">
        <v>579</v>
      </c>
      <c r="C19" s="91" t="s">
        <v>579</v>
      </c>
      <c r="D19" s="91" t="s">
        <v>579</v>
      </c>
      <c r="E19" s="91" t="s">
        <v>579</v>
      </c>
      <c r="F19" s="91" t="s">
        <v>579</v>
      </c>
      <c r="G19" s="91" t="s">
        <v>579</v>
      </c>
      <c r="H19" s="91" t="s">
        <v>579</v>
      </c>
      <c r="I19" s="91" t="s">
        <v>579</v>
      </c>
      <c r="J19" s="25">
        <v>44745</v>
      </c>
      <c r="K19" s="95" t="s">
        <v>3336</v>
      </c>
      <c r="L19" s="95" t="s">
        <v>3336</v>
      </c>
      <c r="M19" s="100"/>
      <c r="N19" s="575"/>
      <c r="O19" s="575"/>
    </row>
    <row r="20" spans="1:15" s="99" customFormat="1" ht="110.25" customHeight="1" x14ac:dyDescent="0.2">
      <c r="A20" s="90" t="s">
        <v>580</v>
      </c>
      <c r="B20" s="91" t="s">
        <v>581</v>
      </c>
      <c r="C20" s="92" t="s">
        <v>582</v>
      </c>
      <c r="D20" s="93" t="s">
        <v>559</v>
      </c>
      <c r="E20" s="92" t="s">
        <v>583</v>
      </c>
      <c r="F20" s="95" t="s">
        <v>584</v>
      </c>
      <c r="G20" s="92" t="s">
        <v>585</v>
      </c>
      <c r="H20" s="96">
        <v>44607</v>
      </c>
      <c r="I20" s="97">
        <v>44926</v>
      </c>
      <c r="J20" s="25">
        <v>44746</v>
      </c>
      <c r="K20" s="95" t="s">
        <v>3336</v>
      </c>
      <c r="L20" s="95" t="s">
        <v>3336</v>
      </c>
      <c r="M20" s="100" t="s">
        <v>586</v>
      </c>
      <c r="N20" s="575" t="s">
        <v>587</v>
      </c>
      <c r="O20" s="575"/>
    </row>
    <row r="21" spans="1:15" s="99" customFormat="1" ht="126.75" customHeight="1" x14ac:dyDescent="0.2">
      <c r="A21" s="91" t="s">
        <v>588</v>
      </c>
      <c r="B21" s="91" t="s">
        <v>589</v>
      </c>
      <c r="C21" s="92" t="s">
        <v>590</v>
      </c>
      <c r="D21" s="93" t="s">
        <v>559</v>
      </c>
      <c r="E21" s="94" t="s">
        <v>591</v>
      </c>
      <c r="F21" s="95" t="s">
        <v>584</v>
      </c>
      <c r="G21" s="92" t="s">
        <v>592</v>
      </c>
      <c r="H21" s="96">
        <v>44607</v>
      </c>
      <c r="I21" s="97">
        <v>44926</v>
      </c>
      <c r="J21" s="25">
        <v>44747</v>
      </c>
      <c r="K21" s="95" t="s">
        <v>3336</v>
      </c>
      <c r="L21" s="95" t="s">
        <v>3336</v>
      </c>
      <c r="M21" s="100">
        <v>1</v>
      </c>
      <c r="N21" s="575" t="s">
        <v>593</v>
      </c>
      <c r="O21" s="575"/>
    </row>
    <row r="22" spans="1:15" s="99" customFormat="1" ht="126.75" hidden="1" customHeight="1" x14ac:dyDescent="0.2">
      <c r="A22" s="91" t="s">
        <v>391</v>
      </c>
      <c r="B22" s="91" t="s">
        <v>579</v>
      </c>
      <c r="C22" s="91" t="s">
        <v>579</v>
      </c>
      <c r="D22" s="91" t="s">
        <v>579</v>
      </c>
      <c r="E22" s="91" t="s">
        <v>579</v>
      </c>
      <c r="F22" s="91" t="s">
        <v>579</v>
      </c>
      <c r="G22" s="91" t="s">
        <v>579</v>
      </c>
      <c r="H22" s="91" t="s">
        <v>579</v>
      </c>
      <c r="I22" s="91" t="s">
        <v>579</v>
      </c>
      <c r="J22" s="25">
        <v>44748</v>
      </c>
      <c r="K22" s="95" t="s">
        <v>3336</v>
      </c>
      <c r="L22" s="95" t="s">
        <v>3336</v>
      </c>
      <c r="M22" s="100"/>
      <c r="N22" s="101"/>
      <c r="O22" s="101"/>
    </row>
    <row r="23" spans="1:15" s="99" customFormat="1" ht="183.95" customHeight="1" x14ac:dyDescent="0.2">
      <c r="A23" s="91" t="s">
        <v>594</v>
      </c>
      <c r="B23" s="91" t="s">
        <v>595</v>
      </c>
      <c r="C23" s="92" t="s">
        <v>596</v>
      </c>
      <c r="D23" s="93" t="s">
        <v>559</v>
      </c>
      <c r="E23" s="94" t="s">
        <v>597</v>
      </c>
      <c r="F23" s="95" t="s">
        <v>598</v>
      </c>
      <c r="G23" s="94" t="s">
        <v>599</v>
      </c>
      <c r="H23" s="96">
        <v>44607</v>
      </c>
      <c r="I23" s="97">
        <v>44926</v>
      </c>
      <c r="J23" s="25">
        <v>44749</v>
      </c>
      <c r="K23" s="95" t="s">
        <v>3336</v>
      </c>
      <c r="L23" s="95" t="s">
        <v>3336</v>
      </c>
      <c r="M23" s="100">
        <v>0.5</v>
      </c>
      <c r="N23" s="577" t="s">
        <v>600</v>
      </c>
      <c r="O23" s="578"/>
    </row>
    <row r="25" spans="1:15" s="88" customFormat="1" ht="29.25" customHeight="1" thickBot="1" x14ac:dyDescent="0.4">
      <c r="A25" s="102" t="s">
        <v>155</v>
      </c>
      <c r="B25" s="569" t="s">
        <v>601</v>
      </c>
      <c r="C25" s="569"/>
      <c r="D25" s="569"/>
      <c r="G25" s="102"/>
      <c r="H25" s="102"/>
      <c r="I25" s="103"/>
      <c r="J25" s="102"/>
      <c r="K25" s="102"/>
      <c r="M25" s="104">
        <f>SUM(M16:M23)/5</f>
        <v>0.6</v>
      </c>
    </row>
    <row r="26" spans="1:15" s="88" customFormat="1" ht="29.25" customHeight="1" x14ac:dyDescent="0.25">
      <c r="A26" s="102"/>
      <c r="B26" s="105"/>
      <c r="C26" s="105"/>
      <c r="D26" s="105"/>
      <c r="G26" s="102"/>
      <c r="H26" s="102"/>
      <c r="I26" s="103"/>
      <c r="J26" s="102"/>
      <c r="K26" s="102"/>
    </row>
    <row r="27" spans="1:15" s="88" customFormat="1" ht="29.25" customHeight="1" x14ac:dyDescent="0.25">
      <c r="A27" s="102"/>
      <c r="B27" s="105"/>
      <c r="C27" s="105"/>
      <c r="D27" s="105"/>
      <c r="G27" s="102"/>
      <c r="H27" s="102"/>
      <c r="I27" s="103"/>
      <c r="J27" s="102"/>
      <c r="K27" s="102"/>
    </row>
    <row r="28" spans="1:15" s="88" customFormat="1" ht="18.75" customHeight="1" x14ac:dyDescent="0.2">
      <c r="I28" s="106"/>
    </row>
    <row r="29" spans="1:15" s="88" customFormat="1" ht="32.25" customHeight="1" thickBot="1" x14ac:dyDescent="0.3">
      <c r="A29" s="102" t="s">
        <v>157</v>
      </c>
      <c r="B29" s="570" t="s">
        <v>602</v>
      </c>
      <c r="C29" s="570"/>
      <c r="D29" s="570"/>
      <c r="G29" s="102" t="s">
        <v>159</v>
      </c>
      <c r="I29" s="106"/>
      <c r="J29" s="107" t="s">
        <v>160</v>
      </c>
      <c r="K29" s="107"/>
      <c r="L29" s="107"/>
    </row>
    <row r="30" spans="1:15" s="88" customFormat="1" ht="27" customHeight="1" x14ac:dyDescent="0.2">
      <c r="I30" s="108"/>
      <c r="J30" s="571"/>
      <c r="K30" s="571"/>
      <c r="L30" s="109"/>
    </row>
    <row r="31" spans="1:15" x14ac:dyDescent="0.2">
      <c r="O31" s="110" t="s">
        <v>161</v>
      </c>
    </row>
    <row r="32" spans="1:15" x14ac:dyDescent="0.2">
      <c r="O32" s="110" t="s">
        <v>162</v>
      </c>
    </row>
  </sheetData>
  <mergeCells count="28">
    <mergeCell ref="J14:J15"/>
    <mergeCell ref="K14:K15"/>
    <mergeCell ref="A1:O3"/>
    <mergeCell ref="A11:O11"/>
    <mergeCell ref="A12:L12"/>
    <mergeCell ref="M12:O13"/>
    <mergeCell ref="A13:L13"/>
    <mergeCell ref="A14:A15"/>
    <mergeCell ref="B14:B15"/>
    <mergeCell ref="C14:C15"/>
    <mergeCell ref="D14:D15"/>
    <mergeCell ref="E14:E15"/>
    <mergeCell ref="B25:D25"/>
    <mergeCell ref="B29:D29"/>
    <mergeCell ref="J30:K30"/>
    <mergeCell ref="M14:M15"/>
    <mergeCell ref="N14:O15"/>
    <mergeCell ref="N16:O16"/>
    <mergeCell ref="N17:O17"/>
    <mergeCell ref="N18:O18"/>
    <mergeCell ref="N19:O19"/>
    <mergeCell ref="L14:L15"/>
    <mergeCell ref="N20:O20"/>
    <mergeCell ref="N21:O21"/>
    <mergeCell ref="N23:O23"/>
    <mergeCell ref="F14:F15"/>
    <mergeCell ref="G14:G15"/>
    <mergeCell ref="H14:I14"/>
  </mergeCells>
  <dataValidations count="12">
    <dataValidation allowBlank="1" showInputMessage="1" showErrorMessage="1" promptTitle="GUÍA:" prompt="Asignar el porcentaje de avance de la meta establecida de acuerdo con la formula del indicador con corte a la fecha del seguimiento." sqref="M16:M18" xr:uid="{A2B654F9-1C58-4F6C-97AE-1BCEC2340BE1}"/>
    <dataValidation allowBlank="1" showInputMessage="1" showErrorMessage="1" promptTitle="GUIA:" prompt="Redactar las recomendaciones de mejoramiento a la gestión, identificadas en la dependencia para la vigencia actual." sqref="A16" xr:uid="{905BE9DF-A2E1-4DC9-B416-545390B79138}"/>
    <dataValidation allowBlank="1" showInputMessage="1" showErrorMessage="1" promptTitle="GUÍA:" prompt="Se deben describir las causas, previamente identificadas por medio de las metodologías existentes, el número de causas varias de acuerdo a la recomendación y su complejidad." sqref="C22:I22 B16:B23 C19:I19" xr:uid="{D38796FE-5D2A-4A4B-9222-DB862EA4970E}"/>
    <dataValidation allowBlank="1" showInputMessage="1" showErrorMessage="1" promptTitle="GUÍA:" prompt="Para cada una de las causas identificadas se deben definir las acciones de mejoramiento necesarias." sqref="C23 C16:C18 C20:C21" xr:uid="{F3D8F383-9AFD-430C-9925-A41569C1F1EB}"/>
    <dataValidation allowBlank="1" showInputMessage="1" showErrorMessage="1" promptTitle="GUÍA:" prompt="Identificar la persona/cargo responsable por la ejecución de las acciones de mejoramiento." sqref="D20:D21 D16:D18 D23" xr:uid="{5E4E0CA0-C95E-4989-982B-C45E74E66890}"/>
    <dataValidation allowBlank="1" showInputMessage="1" showErrorMessage="1" promptTitle="GUÍA:" prompt="Describir la meta a ser alcanzada con la acción de mejoramiento planteada." sqref="E23 E16:E18 E20:E21" xr:uid="{1A40A1F3-6860-453B-A766-7F1FCE52F77D}"/>
    <dataValidation allowBlank="1" showInputMessage="1" showErrorMessage="1" promptTitle="INSERTAR NUEVA COLUMNA:" prompt="Definir el entregable que soporta el cumplimiento como evidencia (actas, contratos, lista de asistencia, procedimientos, fotografía, videos, encuestas, etc.)" sqref="F20:F21 F16:F18 F23" xr:uid="{CB49D5A3-C81A-43A6-81B6-A8AAB7B50D82}"/>
    <dataValidation allowBlank="1" showInputMessage="1" showErrorMessage="1" promptTitle="GUÍA:" prompt="Establecer la formula matemática para medir el cumplimiento de la meta establecida a cada una de las acciones de mejoramiento definidas." sqref="G23 G16:G18 G20:G21" xr:uid="{6059C119-605D-409D-8BEB-91C4A5A73A77}"/>
    <dataValidation allowBlank="1" showInputMessage="1" showErrorMessage="1" promptTitle="GUÍA:" prompt="Establecer las fechas de inicio y terminación de cada una de las actividades, según los recursos y disponibilidad de la dependencia dentro de la vigencia actual." sqref="H20:I21 H16:I18 H23:I23" xr:uid="{1355AD13-1CC7-4981-9070-94E156E0919F}"/>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K16:L23" xr:uid="{FAB93B05-1C0F-480B-AA7E-EF2C2636ACAD}"/>
    <dataValidation allowBlank="1" showInputMessage="1" showErrorMessage="1" promptTitle="CONTROL INTERNO:" prompt="Incluir esta columna para medir el avance de las acciones por parte del auditor de acuerdo con las evidencias presentadas por la dependencia." sqref="M16:M23" xr:uid="{9E041F3E-E332-4326-8A26-111739821D4A}"/>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3 O16:O22" xr:uid="{75110649-5C6E-42CF-B7CF-8ADCFF2DACCB}"/>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F17B-BFF8-4438-90C0-2169B2C77162}">
  <sheetPr codeName="Hoja8"/>
  <dimension ref="A1:O73"/>
  <sheetViews>
    <sheetView showGridLines="0" topLeftCell="A12" zoomScale="55" zoomScaleNormal="55" zoomScaleSheetLayoutView="100" zoomScalePageLayoutView="98" workbookViewId="0">
      <pane ySplit="13" topLeftCell="A25" activePane="bottomLeft" state="frozen"/>
      <selection pane="bottomLeft" activeCell="J71" sqref="J71:K71"/>
    </sheetView>
  </sheetViews>
  <sheetFormatPr baseColWidth="10" defaultColWidth="11.42578125" defaultRowHeight="15" x14ac:dyDescent="0.2"/>
  <cols>
    <col min="1" max="1" width="26.42578125" style="111" customWidth="1"/>
    <col min="2" max="2" width="20.42578125" style="111" customWidth="1"/>
    <col min="3" max="3" width="27.5703125" style="111" customWidth="1"/>
    <col min="4" max="4" width="21.42578125" style="111" customWidth="1"/>
    <col min="5" max="5" width="17.140625" style="111" customWidth="1"/>
    <col min="6" max="6" width="25.28515625" style="111" customWidth="1"/>
    <col min="7" max="7" width="22" style="111" customWidth="1"/>
    <col min="8" max="8" width="13.85546875" style="111" customWidth="1"/>
    <col min="9" max="9" width="17.7109375" style="111" customWidth="1"/>
    <col min="10" max="10" width="15" style="112" customWidth="1"/>
    <col min="11" max="11" width="12.28515625" style="111" customWidth="1"/>
    <col min="12" max="12" width="64.5703125" style="111" customWidth="1"/>
    <col min="13" max="13" width="19.140625" style="111" customWidth="1"/>
    <col min="14" max="14" width="25.42578125" style="111" customWidth="1"/>
    <col min="15" max="15" width="52" style="111" customWidth="1"/>
    <col min="16" max="16384" width="11.42578125" style="111"/>
  </cols>
  <sheetData>
    <row r="1" spans="1:15" ht="42" customHeight="1" x14ac:dyDescent="0.2">
      <c r="A1" s="613"/>
      <c r="B1" s="613"/>
      <c r="C1" s="613"/>
      <c r="D1" s="613"/>
      <c r="E1" s="613"/>
      <c r="F1" s="613"/>
      <c r="G1" s="613"/>
      <c r="H1" s="613"/>
      <c r="I1" s="613"/>
      <c r="J1" s="613"/>
      <c r="K1" s="613"/>
      <c r="L1" s="613"/>
      <c r="M1" s="613"/>
      <c r="N1" s="613"/>
      <c r="O1" s="613"/>
    </row>
    <row r="2" spans="1:15" x14ac:dyDescent="0.2">
      <c r="A2" s="613"/>
      <c r="B2" s="613"/>
      <c r="C2" s="613"/>
      <c r="D2" s="613"/>
      <c r="E2" s="613"/>
      <c r="F2" s="613"/>
      <c r="G2" s="613"/>
      <c r="H2" s="613"/>
      <c r="I2" s="613"/>
      <c r="J2" s="613"/>
      <c r="K2" s="613"/>
      <c r="L2" s="613"/>
      <c r="M2" s="613"/>
      <c r="N2" s="613"/>
      <c r="O2" s="613"/>
    </row>
    <row r="3" spans="1:15" x14ac:dyDescent="0.2">
      <c r="A3" s="613"/>
      <c r="B3" s="613"/>
      <c r="C3" s="613"/>
      <c r="D3" s="613"/>
      <c r="E3" s="613"/>
      <c r="F3" s="613"/>
      <c r="G3" s="613"/>
      <c r="H3" s="613"/>
      <c r="I3" s="613"/>
      <c r="J3" s="613"/>
      <c r="K3" s="613"/>
      <c r="L3" s="613"/>
      <c r="M3" s="613"/>
      <c r="N3" s="613"/>
      <c r="O3" s="613"/>
    </row>
    <row r="4" spans="1:15" x14ac:dyDescent="0.2">
      <c r="A4" s="112"/>
      <c r="B4" s="112"/>
      <c r="C4" s="112"/>
      <c r="D4" s="112"/>
      <c r="E4" s="112"/>
      <c r="F4" s="112"/>
      <c r="G4" s="112"/>
      <c r="H4" s="112"/>
      <c r="I4" s="112"/>
      <c r="K4" s="112"/>
      <c r="L4" s="112"/>
      <c r="M4" s="112"/>
      <c r="N4" s="112"/>
      <c r="O4" s="112"/>
    </row>
    <row r="5" spans="1:15" x14ac:dyDescent="0.2">
      <c r="A5" s="112"/>
      <c r="B5" s="112"/>
      <c r="C5" s="112"/>
      <c r="D5" s="112"/>
      <c r="E5" s="112"/>
      <c r="F5" s="112"/>
      <c r="G5" s="112"/>
      <c r="H5" s="112"/>
      <c r="I5" s="112"/>
      <c r="K5" s="112"/>
      <c r="L5" s="112"/>
      <c r="M5" s="112"/>
      <c r="N5" s="112"/>
      <c r="O5" s="112"/>
    </row>
    <row r="6" spans="1:15" x14ac:dyDescent="0.2">
      <c r="A6" s="112"/>
      <c r="B6" s="112"/>
      <c r="C6" s="112"/>
      <c r="D6" s="112"/>
      <c r="E6" s="112"/>
      <c r="F6" s="112"/>
      <c r="G6" s="112"/>
      <c r="H6" s="112"/>
      <c r="I6" s="112"/>
      <c r="K6" s="112"/>
      <c r="L6" s="112"/>
      <c r="M6" s="112"/>
      <c r="N6" s="112"/>
      <c r="O6" s="112"/>
    </row>
    <row r="7" spans="1:15" x14ac:dyDescent="0.2">
      <c r="A7" s="112"/>
      <c r="B7" s="112"/>
      <c r="C7" s="112"/>
      <c r="D7" s="112"/>
      <c r="E7" s="112"/>
      <c r="F7" s="112"/>
      <c r="G7" s="112"/>
      <c r="H7" s="112"/>
      <c r="I7" s="112"/>
      <c r="K7" s="112"/>
      <c r="L7" s="112"/>
      <c r="M7" s="112"/>
      <c r="N7" s="112"/>
      <c r="O7" s="112"/>
    </row>
    <row r="8" spans="1:15" x14ac:dyDescent="0.2">
      <c r="A8" s="112"/>
      <c r="B8" s="112"/>
      <c r="C8" s="112"/>
      <c r="D8" s="112"/>
      <c r="E8" s="112"/>
      <c r="F8" s="112"/>
      <c r="G8" s="112"/>
      <c r="H8" s="112"/>
      <c r="I8" s="112"/>
      <c r="K8" s="112"/>
      <c r="L8" s="112"/>
      <c r="M8" s="112"/>
      <c r="N8" s="112"/>
      <c r="O8" s="112"/>
    </row>
    <row r="9" spans="1:15" x14ac:dyDescent="0.2">
      <c r="A9" s="112"/>
      <c r="B9" s="112"/>
      <c r="C9" s="112"/>
      <c r="D9" s="112"/>
      <c r="E9" s="112"/>
      <c r="F9" s="112"/>
      <c r="G9" s="112"/>
      <c r="H9" s="112"/>
      <c r="I9" s="112"/>
      <c r="K9" s="112"/>
      <c r="L9" s="112"/>
      <c r="M9" s="112"/>
      <c r="N9" s="112"/>
      <c r="O9" s="112"/>
    </row>
    <row r="10" spans="1:15" x14ac:dyDescent="0.2">
      <c r="A10" s="112"/>
      <c r="B10" s="112"/>
      <c r="C10" s="112"/>
      <c r="D10" s="112"/>
      <c r="E10" s="112"/>
      <c r="F10" s="112"/>
      <c r="G10" s="112"/>
      <c r="H10" s="112"/>
      <c r="I10" s="112"/>
      <c r="K10" s="112"/>
      <c r="L10" s="112"/>
      <c r="M10" s="112"/>
      <c r="N10" s="112"/>
      <c r="O10" s="112"/>
    </row>
    <row r="11" spans="1:15" ht="27" customHeight="1" x14ac:dyDescent="0.25">
      <c r="A11" s="614" t="s">
        <v>603</v>
      </c>
      <c r="B11" s="614"/>
      <c r="C11" s="614"/>
      <c r="D11" s="614"/>
      <c r="E11" s="614"/>
      <c r="F11" s="614"/>
      <c r="G11" s="614"/>
      <c r="H11" s="614"/>
      <c r="I11" s="614"/>
      <c r="J11" s="614"/>
      <c r="K11" s="614"/>
      <c r="L11" s="614"/>
      <c r="M11" s="614"/>
      <c r="N11" s="614"/>
      <c r="O11" s="614"/>
    </row>
    <row r="12" spans="1:15" s="18" customFormat="1" ht="42" customHeight="1" x14ac:dyDescent="0.2">
      <c r="A12" s="539"/>
      <c r="B12" s="539"/>
      <c r="C12" s="539"/>
      <c r="D12" s="539"/>
      <c r="E12" s="539"/>
      <c r="F12" s="539"/>
      <c r="G12" s="539"/>
      <c r="H12" s="539"/>
      <c r="I12" s="539"/>
      <c r="J12" s="539"/>
      <c r="K12" s="539"/>
      <c r="L12" s="539"/>
      <c r="M12" s="539"/>
      <c r="N12" s="539"/>
      <c r="O12" s="539"/>
    </row>
    <row r="13" spans="1:15" s="18" customFormat="1" ht="12.75" x14ac:dyDescent="0.2">
      <c r="A13" s="539"/>
      <c r="B13" s="539"/>
      <c r="C13" s="539"/>
      <c r="D13" s="539"/>
      <c r="E13" s="539"/>
      <c r="F13" s="539"/>
      <c r="G13" s="539"/>
      <c r="H13" s="539"/>
      <c r="I13" s="539"/>
      <c r="J13" s="539"/>
      <c r="K13" s="539"/>
      <c r="L13" s="539"/>
      <c r="M13" s="539"/>
      <c r="N13" s="539"/>
      <c r="O13" s="539"/>
    </row>
    <row r="14" spans="1:15" s="18" customFormat="1" ht="12.75" x14ac:dyDescent="0.2">
      <c r="A14" s="539"/>
      <c r="B14" s="539"/>
      <c r="C14" s="539"/>
      <c r="D14" s="539"/>
      <c r="E14" s="539"/>
      <c r="F14" s="539"/>
      <c r="G14" s="539"/>
      <c r="H14" s="539"/>
      <c r="I14" s="539"/>
      <c r="J14" s="539"/>
      <c r="K14" s="539"/>
      <c r="L14" s="539"/>
      <c r="M14" s="539"/>
      <c r="N14" s="539"/>
      <c r="O14" s="539"/>
    </row>
    <row r="15" spans="1:15" s="18" customFormat="1" ht="12.75" x14ac:dyDescent="0.2">
      <c r="A15" s="384"/>
      <c r="B15" s="384"/>
      <c r="C15" s="384"/>
      <c r="D15" s="384"/>
      <c r="E15" s="384"/>
      <c r="F15" s="384"/>
      <c r="G15" s="384"/>
      <c r="H15" s="384"/>
      <c r="I15" s="384"/>
      <c r="J15" s="384"/>
      <c r="K15" s="384"/>
      <c r="L15" s="384"/>
      <c r="M15" s="384"/>
      <c r="N15" s="384"/>
      <c r="O15" s="384"/>
    </row>
    <row r="16" spans="1:15" s="18" customFormat="1" ht="12.75" x14ac:dyDescent="0.2">
      <c r="A16" s="384"/>
      <c r="B16" s="384"/>
      <c r="C16" s="384"/>
      <c r="D16" s="384"/>
      <c r="E16" s="384"/>
      <c r="F16" s="384"/>
      <c r="G16" s="384"/>
      <c r="H16" s="384"/>
      <c r="I16" s="384"/>
      <c r="J16" s="384"/>
      <c r="K16" s="384"/>
      <c r="L16" s="384"/>
      <c r="M16" s="384"/>
      <c r="N16" s="384"/>
      <c r="O16" s="384"/>
    </row>
    <row r="17" spans="1:15" s="18" customFormat="1" ht="12.75" x14ac:dyDescent="0.2">
      <c r="A17" s="384"/>
      <c r="B17" s="384"/>
      <c r="C17" s="384"/>
      <c r="D17" s="384"/>
      <c r="E17" s="384"/>
      <c r="F17" s="384"/>
      <c r="G17" s="384"/>
      <c r="H17" s="384"/>
      <c r="I17" s="384"/>
      <c r="J17" s="384"/>
      <c r="K17" s="384"/>
      <c r="L17" s="384"/>
      <c r="M17" s="384"/>
      <c r="N17" s="384"/>
      <c r="O17" s="384"/>
    </row>
    <row r="18" spans="1:15" s="18" customFormat="1" ht="12.75" x14ac:dyDescent="0.2">
      <c r="A18" s="384"/>
      <c r="B18" s="384"/>
      <c r="C18" s="384"/>
      <c r="D18" s="384"/>
      <c r="E18" s="384"/>
      <c r="F18" s="384"/>
      <c r="G18" s="384"/>
      <c r="H18" s="384"/>
      <c r="I18" s="384"/>
      <c r="J18" s="384"/>
      <c r="K18" s="384"/>
      <c r="L18" s="384"/>
      <c r="M18" s="384"/>
      <c r="N18" s="384"/>
      <c r="O18" s="384"/>
    </row>
    <row r="19" spans="1:15" s="18" customFormat="1" ht="12.75" x14ac:dyDescent="0.2">
      <c r="A19" s="384"/>
      <c r="B19" s="384"/>
      <c r="C19" s="384"/>
      <c r="D19" s="384"/>
      <c r="E19" s="384"/>
      <c r="F19" s="384"/>
      <c r="G19" s="384"/>
      <c r="H19" s="384"/>
      <c r="I19" s="384"/>
      <c r="J19" s="384"/>
      <c r="K19" s="384"/>
      <c r="L19" s="384"/>
      <c r="M19" s="384"/>
      <c r="N19" s="384"/>
      <c r="O19" s="384"/>
    </row>
    <row r="20" spans="1:15" s="18" customFormat="1" ht="12.75" x14ac:dyDescent="0.2">
      <c r="A20" s="384"/>
      <c r="B20" s="384"/>
      <c r="C20" s="384"/>
      <c r="D20" s="384"/>
      <c r="E20" s="384"/>
      <c r="F20" s="384"/>
      <c r="G20" s="384"/>
      <c r="H20" s="384"/>
      <c r="I20" s="384"/>
      <c r="J20" s="384"/>
      <c r="K20" s="384"/>
      <c r="L20" s="384"/>
      <c r="M20" s="384"/>
      <c r="N20" s="384"/>
      <c r="O20" s="384"/>
    </row>
    <row r="21" spans="1:15" s="18" customFormat="1" ht="12.75" x14ac:dyDescent="0.2">
      <c r="A21" s="384"/>
      <c r="B21" s="384"/>
      <c r="C21" s="384"/>
      <c r="D21" s="384"/>
      <c r="E21" s="384"/>
      <c r="F21" s="384"/>
      <c r="G21" s="384"/>
      <c r="H21" s="384"/>
      <c r="I21" s="384"/>
      <c r="J21" s="384"/>
      <c r="K21" s="384"/>
      <c r="L21" s="384"/>
      <c r="M21" s="384"/>
      <c r="N21" s="384"/>
      <c r="O21" s="384"/>
    </row>
    <row r="22" spans="1:15" s="18" customFormat="1" ht="27" customHeight="1" x14ac:dyDescent="0.25">
      <c r="A22" s="540" t="s">
        <v>0</v>
      </c>
      <c r="B22" s="540"/>
      <c r="C22" s="540"/>
      <c r="D22" s="540"/>
      <c r="E22" s="540"/>
      <c r="F22" s="540"/>
      <c r="G22" s="540"/>
      <c r="H22" s="540"/>
      <c r="I22" s="540"/>
      <c r="J22" s="540"/>
      <c r="K22" s="540"/>
      <c r="L22" s="540"/>
      <c r="M22" s="540"/>
      <c r="N22" s="540"/>
      <c r="O22" s="540"/>
    </row>
    <row r="23" spans="1:15" s="18" customFormat="1" ht="34.5" customHeight="1" x14ac:dyDescent="0.2">
      <c r="A23" s="541" t="s">
        <v>2833</v>
      </c>
      <c r="B23" s="541"/>
      <c r="C23" s="541"/>
      <c r="D23" s="541"/>
      <c r="E23" s="541"/>
      <c r="F23" s="541"/>
      <c r="G23" s="541"/>
      <c r="H23" s="541"/>
      <c r="I23" s="541"/>
      <c r="J23" s="541"/>
      <c r="K23" s="541"/>
      <c r="L23" s="541"/>
      <c r="M23" s="542" t="s">
        <v>1</v>
      </c>
      <c r="N23" s="542"/>
      <c r="O23" s="542"/>
    </row>
    <row r="24" spans="1:15" s="18" customFormat="1" ht="38.25" customHeight="1" x14ac:dyDescent="0.2">
      <c r="A24" s="541" t="s">
        <v>823</v>
      </c>
      <c r="B24" s="541"/>
      <c r="C24" s="541"/>
      <c r="D24" s="541"/>
      <c r="E24" s="541"/>
      <c r="F24" s="541"/>
      <c r="G24" s="541"/>
      <c r="H24" s="541"/>
      <c r="I24" s="541"/>
      <c r="J24" s="541"/>
      <c r="K24" s="541"/>
      <c r="L24" s="541"/>
      <c r="M24" s="542"/>
      <c r="N24" s="542"/>
      <c r="O24" s="542"/>
    </row>
    <row r="25" spans="1:15" s="21" customFormat="1" ht="34.5" customHeight="1" x14ac:dyDescent="0.2">
      <c r="A25" s="505" t="s">
        <v>164</v>
      </c>
      <c r="B25" s="507" t="s">
        <v>4</v>
      </c>
      <c r="C25" s="507" t="s">
        <v>5</v>
      </c>
      <c r="D25" s="507" t="s">
        <v>6</v>
      </c>
      <c r="E25" s="497" t="s">
        <v>7</v>
      </c>
      <c r="F25" s="497" t="s">
        <v>8</v>
      </c>
      <c r="G25" s="497" t="s">
        <v>9</v>
      </c>
      <c r="H25" s="498" t="s">
        <v>10</v>
      </c>
      <c r="I25" s="499"/>
      <c r="J25" s="497" t="s">
        <v>11</v>
      </c>
      <c r="K25" s="497" t="s">
        <v>12</v>
      </c>
      <c r="L25" s="500" t="s">
        <v>13</v>
      </c>
      <c r="M25" s="610" t="s">
        <v>14</v>
      </c>
      <c r="N25" s="611" t="s">
        <v>15</v>
      </c>
      <c r="O25" s="612"/>
    </row>
    <row r="26" spans="1:15" s="21" customFormat="1" ht="31.5" x14ac:dyDescent="0.2">
      <c r="A26" s="506"/>
      <c r="B26" s="508"/>
      <c r="C26" s="508"/>
      <c r="D26" s="508"/>
      <c r="E26" s="497"/>
      <c r="F26" s="497"/>
      <c r="G26" s="497"/>
      <c r="H26" s="22" t="s">
        <v>16</v>
      </c>
      <c r="I26" s="22" t="s">
        <v>17</v>
      </c>
      <c r="J26" s="497"/>
      <c r="K26" s="497"/>
      <c r="L26" s="500"/>
      <c r="M26" s="610"/>
      <c r="N26" s="611"/>
      <c r="O26" s="612"/>
    </row>
    <row r="27" spans="1:15" s="122" customFormat="1" ht="140.25" customHeight="1" x14ac:dyDescent="0.2">
      <c r="A27" s="590" t="s">
        <v>604</v>
      </c>
      <c r="B27" s="601" t="s">
        <v>605</v>
      </c>
      <c r="C27" s="113" t="s">
        <v>606</v>
      </c>
      <c r="D27" s="114" t="s">
        <v>607</v>
      </c>
      <c r="E27" s="115" t="s">
        <v>608</v>
      </c>
      <c r="F27" s="116" t="s">
        <v>609</v>
      </c>
      <c r="G27" s="117" t="s">
        <v>610</v>
      </c>
      <c r="H27" s="118">
        <v>44565</v>
      </c>
      <c r="I27" s="118" t="s">
        <v>611</v>
      </c>
      <c r="J27" s="118">
        <v>44568</v>
      </c>
      <c r="K27" s="119">
        <v>0.5</v>
      </c>
      <c r="L27" s="120" t="s">
        <v>612</v>
      </c>
      <c r="M27" s="121">
        <v>0.5</v>
      </c>
      <c r="N27" s="596" t="s">
        <v>613</v>
      </c>
      <c r="O27" s="596"/>
    </row>
    <row r="28" spans="1:15" s="122" customFormat="1" ht="120.75" customHeight="1" x14ac:dyDescent="0.2">
      <c r="A28" s="591"/>
      <c r="B28" s="600"/>
      <c r="C28" s="113" t="s">
        <v>614</v>
      </c>
      <c r="D28" s="114" t="s">
        <v>607</v>
      </c>
      <c r="E28" s="382" t="s">
        <v>615</v>
      </c>
      <c r="F28" s="114" t="s">
        <v>616</v>
      </c>
      <c r="G28" s="115" t="s">
        <v>617</v>
      </c>
      <c r="H28" s="118">
        <v>44568</v>
      </c>
      <c r="I28" s="118" t="s">
        <v>618</v>
      </c>
      <c r="J28" s="118">
        <v>44568</v>
      </c>
      <c r="K28" s="119">
        <v>0</v>
      </c>
      <c r="L28" s="124"/>
      <c r="M28" s="125">
        <v>0</v>
      </c>
      <c r="N28" s="607"/>
      <c r="O28" s="608"/>
    </row>
    <row r="29" spans="1:15" s="122" customFormat="1" ht="120.75" customHeight="1" x14ac:dyDescent="0.2">
      <c r="A29" s="591"/>
      <c r="B29" s="600"/>
      <c r="C29" s="113" t="s">
        <v>619</v>
      </c>
      <c r="D29" s="114" t="s">
        <v>607</v>
      </c>
      <c r="E29" s="126" t="s">
        <v>620</v>
      </c>
      <c r="F29" s="114" t="s">
        <v>621</v>
      </c>
      <c r="G29" s="127" t="s">
        <v>622</v>
      </c>
      <c r="H29" s="118">
        <v>44571</v>
      </c>
      <c r="I29" s="118" t="s">
        <v>623</v>
      </c>
      <c r="J29" s="118">
        <v>44568</v>
      </c>
      <c r="K29" s="128">
        <v>0</v>
      </c>
      <c r="L29" s="129"/>
      <c r="M29" s="130">
        <v>0</v>
      </c>
      <c r="N29" s="597"/>
      <c r="O29" s="598"/>
    </row>
    <row r="30" spans="1:15" s="134" customFormat="1" ht="97.5" customHeight="1" x14ac:dyDescent="0.2">
      <c r="A30" s="591"/>
      <c r="B30" s="600"/>
      <c r="C30" s="113" t="s">
        <v>624</v>
      </c>
      <c r="D30" s="131" t="s">
        <v>625</v>
      </c>
      <c r="E30" s="132" t="s">
        <v>626</v>
      </c>
      <c r="F30" s="114" t="s">
        <v>627</v>
      </c>
      <c r="G30" s="133" t="s">
        <v>628</v>
      </c>
      <c r="H30" s="118">
        <v>44571</v>
      </c>
      <c r="I30" s="118" t="s">
        <v>623</v>
      </c>
      <c r="J30" s="118">
        <v>44568</v>
      </c>
      <c r="K30" s="119">
        <v>0</v>
      </c>
      <c r="L30" s="129"/>
      <c r="M30" s="130">
        <v>0</v>
      </c>
      <c r="N30" s="609"/>
      <c r="O30" s="609"/>
    </row>
    <row r="31" spans="1:15" s="134" customFormat="1" ht="93" customHeight="1" x14ac:dyDescent="0.2">
      <c r="A31" s="590" t="s">
        <v>629</v>
      </c>
      <c r="B31" s="605" t="s">
        <v>630</v>
      </c>
      <c r="C31" s="113" t="s">
        <v>631</v>
      </c>
      <c r="D31" s="114" t="s">
        <v>607</v>
      </c>
      <c r="E31" s="133" t="s">
        <v>632</v>
      </c>
      <c r="F31" s="135" t="s">
        <v>633</v>
      </c>
      <c r="G31" s="136" t="s">
        <v>634</v>
      </c>
      <c r="H31" s="118">
        <v>44593</v>
      </c>
      <c r="I31" s="118" t="s">
        <v>635</v>
      </c>
      <c r="J31" s="118">
        <v>44568</v>
      </c>
      <c r="K31" s="137">
        <v>1</v>
      </c>
      <c r="L31" s="129" t="s">
        <v>636</v>
      </c>
      <c r="M31" s="130">
        <v>0.8</v>
      </c>
      <c r="N31" s="596" t="s">
        <v>613</v>
      </c>
      <c r="O31" s="596"/>
    </row>
    <row r="32" spans="1:15" s="134" customFormat="1" ht="146.25" customHeight="1" x14ac:dyDescent="0.2">
      <c r="A32" s="591"/>
      <c r="B32" s="594"/>
      <c r="C32" s="113" t="s">
        <v>637</v>
      </c>
      <c r="D32" s="114" t="s">
        <v>607</v>
      </c>
      <c r="E32" s="138" t="s">
        <v>638</v>
      </c>
      <c r="F32" s="135" t="s">
        <v>639</v>
      </c>
      <c r="G32" s="136" t="s">
        <v>640</v>
      </c>
      <c r="H32" s="118">
        <v>44563</v>
      </c>
      <c r="I32" s="118" t="s">
        <v>623</v>
      </c>
      <c r="J32" s="118">
        <v>44568</v>
      </c>
      <c r="K32" s="137">
        <v>0.68</v>
      </c>
      <c r="L32" s="129" t="s">
        <v>641</v>
      </c>
      <c r="M32" s="130">
        <v>0.73</v>
      </c>
      <c r="N32" s="596" t="s">
        <v>642</v>
      </c>
      <c r="O32" s="596"/>
    </row>
    <row r="33" spans="1:15" s="134" customFormat="1" ht="96" customHeight="1" x14ac:dyDescent="0.2">
      <c r="A33" s="592"/>
      <c r="B33" s="606"/>
      <c r="C33" s="113" t="s">
        <v>643</v>
      </c>
      <c r="D33" s="114" t="s">
        <v>607</v>
      </c>
      <c r="E33" s="138" t="s">
        <v>644</v>
      </c>
      <c r="F33" s="139" t="s">
        <v>645</v>
      </c>
      <c r="G33" s="136" t="s">
        <v>646</v>
      </c>
      <c r="H33" s="118">
        <v>44565</v>
      </c>
      <c r="I33" s="118" t="s">
        <v>623</v>
      </c>
      <c r="J33" s="118">
        <v>44568</v>
      </c>
      <c r="K33" s="137">
        <v>0.5</v>
      </c>
      <c r="L33" s="129" t="s">
        <v>647</v>
      </c>
      <c r="M33" s="130">
        <v>0.5</v>
      </c>
      <c r="N33" s="596" t="s">
        <v>613</v>
      </c>
      <c r="O33" s="596"/>
    </row>
    <row r="34" spans="1:15" s="134" customFormat="1" ht="96" customHeight="1" x14ac:dyDescent="0.2">
      <c r="A34" s="590" t="s">
        <v>648</v>
      </c>
      <c r="B34" s="604" t="s">
        <v>649</v>
      </c>
      <c r="C34" s="113" t="s">
        <v>650</v>
      </c>
      <c r="D34" s="114" t="s">
        <v>651</v>
      </c>
      <c r="E34" s="140" t="s">
        <v>652</v>
      </c>
      <c r="F34" s="139" t="s">
        <v>653</v>
      </c>
      <c r="G34" s="130" t="s">
        <v>654</v>
      </c>
      <c r="H34" s="118" t="s">
        <v>655</v>
      </c>
      <c r="I34" s="118" t="s">
        <v>656</v>
      </c>
      <c r="J34" s="118">
        <v>44568</v>
      </c>
      <c r="K34" s="137">
        <v>1</v>
      </c>
      <c r="L34" s="129" t="s">
        <v>657</v>
      </c>
      <c r="M34" s="130">
        <v>0.8</v>
      </c>
      <c r="N34" s="596" t="s">
        <v>613</v>
      </c>
      <c r="O34" s="596"/>
    </row>
    <row r="35" spans="1:15" s="134" customFormat="1" ht="117" customHeight="1" x14ac:dyDescent="0.2">
      <c r="A35" s="591"/>
      <c r="B35" s="600"/>
      <c r="C35" s="113" t="s">
        <v>658</v>
      </c>
      <c r="D35" s="114" t="s">
        <v>659</v>
      </c>
      <c r="E35" s="140" t="s">
        <v>660</v>
      </c>
      <c r="F35" s="139" t="s">
        <v>661</v>
      </c>
      <c r="G35" s="130" t="s">
        <v>662</v>
      </c>
      <c r="H35" s="118">
        <v>44564</v>
      </c>
      <c r="I35" s="118" t="s">
        <v>623</v>
      </c>
      <c r="J35" s="118">
        <v>44568</v>
      </c>
      <c r="K35" s="137">
        <v>1</v>
      </c>
      <c r="L35" s="141" t="s">
        <v>663</v>
      </c>
      <c r="M35" s="130">
        <v>0.9</v>
      </c>
      <c r="N35" s="596" t="s">
        <v>613</v>
      </c>
      <c r="O35" s="596"/>
    </row>
    <row r="36" spans="1:15" s="134" customFormat="1" ht="85.5" customHeight="1" x14ac:dyDescent="0.2">
      <c r="A36" s="592"/>
      <c r="B36" s="599"/>
      <c r="C36" s="113" t="s">
        <v>664</v>
      </c>
      <c r="D36" s="116" t="s">
        <v>659</v>
      </c>
      <c r="E36" s="140" t="s">
        <v>665</v>
      </c>
      <c r="F36" s="139" t="s">
        <v>666</v>
      </c>
      <c r="G36" s="130" t="s">
        <v>667</v>
      </c>
      <c r="H36" s="118">
        <v>44573</v>
      </c>
      <c r="I36" s="118" t="s">
        <v>623</v>
      </c>
      <c r="J36" s="118">
        <v>44568</v>
      </c>
      <c r="K36" s="137">
        <v>1</v>
      </c>
      <c r="L36" s="141" t="s">
        <v>668</v>
      </c>
      <c r="M36" s="130">
        <v>0.8</v>
      </c>
      <c r="N36" s="596" t="s">
        <v>613</v>
      </c>
      <c r="O36" s="596"/>
    </row>
    <row r="37" spans="1:15" s="134" customFormat="1" ht="60" customHeight="1" x14ac:dyDescent="0.2">
      <c r="A37" s="590" t="s">
        <v>669</v>
      </c>
      <c r="B37" s="601" t="s">
        <v>670</v>
      </c>
      <c r="C37" s="142" t="s">
        <v>671</v>
      </c>
      <c r="D37" s="114" t="s">
        <v>672</v>
      </c>
      <c r="E37" s="138" t="s">
        <v>673</v>
      </c>
      <c r="F37" s="139" t="s">
        <v>674</v>
      </c>
      <c r="G37" s="136" t="s">
        <v>675</v>
      </c>
      <c r="H37" s="118">
        <v>44593</v>
      </c>
      <c r="I37" s="118" t="s">
        <v>656</v>
      </c>
      <c r="J37" s="118">
        <v>44568</v>
      </c>
      <c r="K37" s="137">
        <v>1</v>
      </c>
      <c r="L37" s="129" t="s">
        <v>676</v>
      </c>
      <c r="M37" s="130">
        <v>1</v>
      </c>
      <c r="N37" s="596" t="s">
        <v>613</v>
      </c>
      <c r="O37" s="596"/>
    </row>
    <row r="38" spans="1:15" s="134" customFormat="1" ht="151.5" customHeight="1" x14ac:dyDescent="0.2">
      <c r="A38" s="591"/>
      <c r="B38" s="600"/>
      <c r="C38" s="113" t="s">
        <v>677</v>
      </c>
      <c r="D38" s="114" t="s">
        <v>672</v>
      </c>
      <c r="E38" s="138" t="s">
        <v>678</v>
      </c>
      <c r="F38" s="139" t="s">
        <v>679</v>
      </c>
      <c r="G38" s="136" t="s">
        <v>680</v>
      </c>
      <c r="H38" s="118">
        <v>44565</v>
      </c>
      <c r="I38" s="118" t="s">
        <v>623</v>
      </c>
      <c r="J38" s="118">
        <v>44568</v>
      </c>
      <c r="K38" s="143">
        <v>0.61099999999999999</v>
      </c>
      <c r="L38" s="144" t="s">
        <v>681</v>
      </c>
      <c r="M38" s="130">
        <v>0.61099999999999999</v>
      </c>
      <c r="N38" s="596" t="s">
        <v>613</v>
      </c>
      <c r="O38" s="596"/>
    </row>
    <row r="39" spans="1:15" s="134" customFormat="1" ht="82.5" customHeight="1" x14ac:dyDescent="0.2">
      <c r="A39" s="592"/>
      <c r="B39" s="599"/>
      <c r="C39" s="113" t="s">
        <v>682</v>
      </c>
      <c r="D39" s="114" t="s">
        <v>672</v>
      </c>
      <c r="E39" s="126" t="s">
        <v>683</v>
      </c>
      <c r="F39" s="145" t="s">
        <v>684</v>
      </c>
      <c r="G39" s="146" t="s">
        <v>628</v>
      </c>
      <c r="H39" s="118">
        <v>44599</v>
      </c>
      <c r="I39" s="118" t="s">
        <v>623</v>
      </c>
      <c r="J39" s="118">
        <v>44568</v>
      </c>
      <c r="K39" s="137">
        <v>0.5</v>
      </c>
      <c r="L39" s="141" t="s">
        <v>685</v>
      </c>
      <c r="M39" s="130">
        <v>0.5</v>
      </c>
      <c r="N39" s="596" t="s">
        <v>613</v>
      </c>
      <c r="O39" s="596"/>
    </row>
    <row r="40" spans="1:15" s="134" customFormat="1" ht="94.5" customHeight="1" x14ac:dyDescent="0.2">
      <c r="A40" s="590" t="s">
        <v>686</v>
      </c>
      <c r="B40" s="601" t="s">
        <v>687</v>
      </c>
      <c r="C40" s="113" t="s">
        <v>688</v>
      </c>
      <c r="D40" s="114" t="s">
        <v>689</v>
      </c>
      <c r="E40" s="140" t="s">
        <v>690</v>
      </c>
      <c r="F40" s="139" t="s">
        <v>691</v>
      </c>
      <c r="G40" s="130" t="s">
        <v>692</v>
      </c>
      <c r="H40" s="118">
        <v>44564</v>
      </c>
      <c r="I40" s="118" t="s">
        <v>693</v>
      </c>
      <c r="J40" s="118">
        <v>44568</v>
      </c>
      <c r="K40" s="137">
        <v>1</v>
      </c>
      <c r="L40" s="129" t="s">
        <v>694</v>
      </c>
      <c r="M40" s="130">
        <v>0.85</v>
      </c>
      <c r="N40" s="596" t="s">
        <v>613</v>
      </c>
      <c r="O40" s="596"/>
    </row>
    <row r="41" spans="1:15" s="134" customFormat="1" ht="77.25" customHeight="1" x14ac:dyDescent="0.2">
      <c r="A41" s="591"/>
      <c r="B41" s="600"/>
      <c r="C41" s="113" t="s">
        <v>695</v>
      </c>
      <c r="D41" s="114" t="s">
        <v>689</v>
      </c>
      <c r="E41" s="140" t="s">
        <v>696</v>
      </c>
      <c r="F41" s="139" t="s">
        <v>697</v>
      </c>
      <c r="G41" s="130" t="s">
        <v>698</v>
      </c>
      <c r="H41" s="118">
        <v>44565</v>
      </c>
      <c r="I41" s="118" t="s">
        <v>623</v>
      </c>
      <c r="J41" s="118">
        <v>44568</v>
      </c>
      <c r="K41" s="137">
        <v>1</v>
      </c>
      <c r="L41" s="141" t="s">
        <v>699</v>
      </c>
      <c r="M41" s="130">
        <v>0.95</v>
      </c>
      <c r="N41" s="596" t="s">
        <v>613</v>
      </c>
      <c r="O41" s="596"/>
    </row>
    <row r="42" spans="1:15" s="134" customFormat="1" ht="80.25" customHeight="1" x14ac:dyDescent="0.2">
      <c r="A42" s="592"/>
      <c r="B42" s="599"/>
      <c r="C42" s="113" t="s">
        <v>700</v>
      </c>
      <c r="D42" s="114" t="s">
        <v>689</v>
      </c>
      <c r="E42" s="140" t="s">
        <v>701</v>
      </c>
      <c r="F42" s="139" t="s">
        <v>702</v>
      </c>
      <c r="G42" s="130" t="s">
        <v>628</v>
      </c>
      <c r="H42" s="118">
        <v>44573</v>
      </c>
      <c r="I42" s="118" t="s">
        <v>623</v>
      </c>
      <c r="J42" s="118">
        <v>44568</v>
      </c>
      <c r="K42" s="147">
        <v>0</v>
      </c>
      <c r="L42" s="129"/>
      <c r="M42" s="130">
        <v>0</v>
      </c>
      <c r="N42" s="597"/>
      <c r="O42" s="598"/>
    </row>
    <row r="43" spans="1:15" s="134" customFormat="1" ht="86.25" customHeight="1" x14ac:dyDescent="0.2">
      <c r="A43" s="590" t="s">
        <v>703</v>
      </c>
      <c r="B43" s="593" t="s">
        <v>704</v>
      </c>
      <c r="C43" s="113" t="s">
        <v>705</v>
      </c>
      <c r="D43" s="114" t="s">
        <v>706</v>
      </c>
      <c r="E43" s="140" t="s">
        <v>707</v>
      </c>
      <c r="F43" s="139" t="s">
        <v>708</v>
      </c>
      <c r="G43" s="130" t="s">
        <v>709</v>
      </c>
      <c r="H43" s="118" t="s">
        <v>710</v>
      </c>
      <c r="I43" s="118" t="s">
        <v>693</v>
      </c>
      <c r="J43" s="118">
        <v>44568</v>
      </c>
      <c r="K43" s="137">
        <v>1</v>
      </c>
      <c r="L43" s="129" t="s">
        <v>711</v>
      </c>
      <c r="M43" s="130">
        <v>1</v>
      </c>
      <c r="N43" s="596" t="s">
        <v>613</v>
      </c>
      <c r="O43" s="596"/>
    </row>
    <row r="44" spans="1:15" s="134" customFormat="1" ht="82.5" customHeight="1" x14ac:dyDescent="0.2">
      <c r="A44" s="591"/>
      <c r="B44" s="594"/>
      <c r="C44" s="148" t="s">
        <v>712</v>
      </c>
      <c r="D44" s="116" t="s">
        <v>706</v>
      </c>
      <c r="E44" s="149" t="s">
        <v>713</v>
      </c>
      <c r="F44" s="145" t="s">
        <v>714</v>
      </c>
      <c r="G44" s="121" t="s">
        <v>715</v>
      </c>
      <c r="H44" s="118" t="s">
        <v>710</v>
      </c>
      <c r="I44" s="118" t="s">
        <v>623</v>
      </c>
      <c r="J44" s="118">
        <v>44568</v>
      </c>
      <c r="K44" s="147">
        <v>0.68</v>
      </c>
      <c r="L44" s="129" t="s">
        <v>716</v>
      </c>
      <c r="M44" s="130">
        <v>0.68</v>
      </c>
      <c r="N44" s="596" t="s">
        <v>613</v>
      </c>
      <c r="O44" s="596"/>
    </row>
    <row r="45" spans="1:15" s="134" customFormat="1" ht="73.5" customHeight="1" x14ac:dyDescent="0.2">
      <c r="A45" s="592"/>
      <c r="B45" s="599"/>
      <c r="C45" s="142" t="s">
        <v>717</v>
      </c>
      <c r="D45" s="114" t="s">
        <v>706</v>
      </c>
      <c r="E45" s="123" t="s">
        <v>718</v>
      </c>
      <c r="F45" s="113" t="s">
        <v>719</v>
      </c>
      <c r="G45" s="127" t="s">
        <v>646</v>
      </c>
      <c r="H45" s="118" t="s">
        <v>720</v>
      </c>
      <c r="I45" s="118" t="s">
        <v>721</v>
      </c>
      <c r="J45" s="118">
        <v>44568</v>
      </c>
      <c r="K45" s="137">
        <v>0.5</v>
      </c>
      <c r="L45" s="129" t="s">
        <v>722</v>
      </c>
      <c r="M45" s="130">
        <v>0.5</v>
      </c>
      <c r="N45" s="596" t="s">
        <v>613</v>
      </c>
      <c r="O45" s="596"/>
    </row>
    <row r="46" spans="1:15" s="134" customFormat="1" ht="89.25" customHeight="1" x14ac:dyDescent="0.2">
      <c r="A46" s="590" t="s">
        <v>723</v>
      </c>
      <c r="B46" s="593" t="s">
        <v>724</v>
      </c>
      <c r="C46" s="150" t="s">
        <v>725</v>
      </c>
      <c r="D46" s="151" t="s">
        <v>689</v>
      </c>
      <c r="E46" s="133" t="s">
        <v>726</v>
      </c>
      <c r="F46" s="152" t="s">
        <v>727</v>
      </c>
      <c r="G46" s="153" t="s">
        <v>728</v>
      </c>
      <c r="H46" s="118" t="s">
        <v>729</v>
      </c>
      <c r="I46" s="118" t="s">
        <v>623</v>
      </c>
      <c r="J46" s="118">
        <v>44568</v>
      </c>
      <c r="K46" s="137">
        <v>1</v>
      </c>
      <c r="L46" s="129" t="s">
        <v>730</v>
      </c>
      <c r="M46" s="130">
        <v>0.7</v>
      </c>
      <c r="N46" s="596" t="s">
        <v>613</v>
      </c>
      <c r="O46" s="596"/>
    </row>
    <row r="47" spans="1:15" s="134" customFormat="1" ht="105" x14ac:dyDescent="0.2">
      <c r="A47" s="591"/>
      <c r="B47" s="594"/>
      <c r="C47" s="154" t="s">
        <v>731</v>
      </c>
      <c r="D47" s="155" t="s">
        <v>689</v>
      </c>
      <c r="E47" s="156" t="s">
        <v>732</v>
      </c>
      <c r="F47" s="157" t="s">
        <v>733</v>
      </c>
      <c r="G47" s="158" t="s">
        <v>728</v>
      </c>
      <c r="H47" s="118" t="s">
        <v>734</v>
      </c>
      <c r="I47" s="118" t="s">
        <v>623</v>
      </c>
      <c r="J47" s="118">
        <v>44568</v>
      </c>
      <c r="K47" s="137">
        <v>0.5</v>
      </c>
      <c r="L47" s="129" t="s">
        <v>735</v>
      </c>
      <c r="M47" s="130">
        <v>0.5</v>
      </c>
      <c r="N47" s="596" t="s">
        <v>613</v>
      </c>
      <c r="O47" s="596"/>
    </row>
    <row r="48" spans="1:15" s="134" customFormat="1" ht="102.75" customHeight="1" x14ac:dyDescent="0.2">
      <c r="A48" s="592"/>
      <c r="B48" s="599"/>
      <c r="C48" s="159" t="s">
        <v>736</v>
      </c>
      <c r="D48" s="116" t="s">
        <v>689</v>
      </c>
      <c r="E48" s="160" t="s">
        <v>737</v>
      </c>
      <c r="F48" s="148" t="s">
        <v>738</v>
      </c>
      <c r="G48" s="117" t="s">
        <v>739</v>
      </c>
      <c r="H48" s="118" t="s">
        <v>734</v>
      </c>
      <c r="I48" s="118" t="s">
        <v>623</v>
      </c>
      <c r="J48" s="118">
        <v>44568</v>
      </c>
      <c r="K48" s="161">
        <v>1</v>
      </c>
      <c r="L48" s="129" t="s">
        <v>740</v>
      </c>
      <c r="M48" s="130">
        <v>1</v>
      </c>
      <c r="N48" s="596" t="s">
        <v>613</v>
      </c>
      <c r="O48" s="596"/>
    </row>
    <row r="49" spans="1:15" s="134" customFormat="1" ht="69.75" customHeight="1" x14ac:dyDescent="0.2">
      <c r="A49" s="590" t="s">
        <v>741</v>
      </c>
      <c r="B49" s="601" t="s">
        <v>742</v>
      </c>
      <c r="C49" s="142" t="s">
        <v>743</v>
      </c>
      <c r="D49" s="114" t="s">
        <v>744</v>
      </c>
      <c r="E49" s="162" t="s">
        <v>745</v>
      </c>
      <c r="F49" s="113" t="s">
        <v>746</v>
      </c>
      <c r="G49" s="113" t="s">
        <v>747</v>
      </c>
      <c r="H49" s="118">
        <v>44565</v>
      </c>
      <c r="I49" s="118" t="s">
        <v>748</v>
      </c>
      <c r="J49" s="118">
        <v>44568</v>
      </c>
      <c r="K49" s="163">
        <v>1</v>
      </c>
      <c r="L49" s="164" t="s">
        <v>749</v>
      </c>
      <c r="M49" s="130">
        <v>1</v>
      </c>
      <c r="N49" s="596" t="s">
        <v>613</v>
      </c>
      <c r="O49" s="596"/>
    </row>
    <row r="50" spans="1:15" s="134" customFormat="1" ht="231.75" customHeight="1" x14ac:dyDescent="0.2">
      <c r="A50" s="592"/>
      <c r="B50" s="595"/>
      <c r="C50" s="154" t="s">
        <v>750</v>
      </c>
      <c r="D50" s="155" t="s">
        <v>744</v>
      </c>
      <c r="E50" s="165" t="s">
        <v>751</v>
      </c>
      <c r="F50" s="166" t="s">
        <v>752</v>
      </c>
      <c r="G50" s="167" t="s">
        <v>753</v>
      </c>
      <c r="H50" s="118" t="s">
        <v>748</v>
      </c>
      <c r="I50" s="118" t="s">
        <v>623</v>
      </c>
      <c r="J50" s="118">
        <v>44568</v>
      </c>
      <c r="K50" s="161">
        <v>1</v>
      </c>
      <c r="L50" s="129" t="s">
        <v>754</v>
      </c>
      <c r="M50" s="130">
        <v>1</v>
      </c>
      <c r="N50" s="596" t="s">
        <v>613</v>
      </c>
      <c r="O50" s="596"/>
    </row>
    <row r="51" spans="1:15" s="134" customFormat="1" ht="150.75" customHeight="1" x14ac:dyDescent="0.2">
      <c r="A51" s="602" t="s">
        <v>755</v>
      </c>
      <c r="B51" s="601" t="s">
        <v>756</v>
      </c>
      <c r="C51" s="113" t="s">
        <v>757</v>
      </c>
      <c r="D51" s="114" t="s">
        <v>689</v>
      </c>
      <c r="E51" s="123" t="s">
        <v>726</v>
      </c>
      <c r="F51" s="168" t="s">
        <v>727</v>
      </c>
      <c r="G51" s="132" t="s">
        <v>728</v>
      </c>
      <c r="H51" s="118" t="s">
        <v>729</v>
      </c>
      <c r="I51" s="118" t="s">
        <v>623</v>
      </c>
      <c r="J51" s="118">
        <v>44568</v>
      </c>
      <c r="K51" s="137">
        <v>1</v>
      </c>
      <c r="L51" s="129" t="s">
        <v>758</v>
      </c>
      <c r="M51" s="130">
        <v>1</v>
      </c>
      <c r="N51" s="596" t="s">
        <v>613</v>
      </c>
      <c r="O51" s="596"/>
    </row>
    <row r="52" spans="1:15" s="134" customFormat="1" ht="96.75" customHeight="1" x14ac:dyDescent="0.2">
      <c r="A52" s="603"/>
      <c r="B52" s="595"/>
      <c r="C52" s="159" t="s">
        <v>736</v>
      </c>
      <c r="D52" s="116" t="s">
        <v>689</v>
      </c>
      <c r="E52" s="160" t="s">
        <v>737</v>
      </c>
      <c r="F52" s="148" t="s">
        <v>738</v>
      </c>
      <c r="G52" s="117" t="s">
        <v>739</v>
      </c>
      <c r="H52" s="118" t="s">
        <v>734</v>
      </c>
      <c r="I52" s="118" t="s">
        <v>623</v>
      </c>
      <c r="J52" s="118">
        <v>44568</v>
      </c>
      <c r="K52" s="137">
        <v>1</v>
      </c>
      <c r="L52" s="129" t="s">
        <v>759</v>
      </c>
      <c r="M52" s="130">
        <v>1</v>
      </c>
      <c r="N52" s="596" t="s">
        <v>613</v>
      </c>
      <c r="O52" s="596"/>
    </row>
    <row r="53" spans="1:15" s="134" customFormat="1" ht="150" customHeight="1" x14ac:dyDescent="0.2">
      <c r="A53" s="590" t="s">
        <v>760</v>
      </c>
      <c r="B53" s="593" t="s">
        <v>761</v>
      </c>
      <c r="C53" s="113" t="s">
        <v>762</v>
      </c>
      <c r="D53" s="131" t="s">
        <v>763</v>
      </c>
      <c r="E53" s="132" t="s">
        <v>764</v>
      </c>
      <c r="F53" s="132" t="s">
        <v>691</v>
      </c>
      <c r="G53" s="140" t="s">
        <v>765</v>
      </c>
      <c r="H53" s="118">
        <v>44567</v>
      </c>
      <c r="I53" s="118" t="s">
        <v>623</v>
      </c>
      <c r="J53" s="118">
        <v>44568</v>
      </c>
      <c r="K53" s="137">
        <v>0</v>
      </c>
      <c r="L53" s="129"/>
      <c r="M53" s="130">
        <v>0</v>
      </c>
      <c r="N53" s="597"/>
      <c r="O53" s="598"/>
    </row>
    <row r="54" spans="1:15" s="134" customFormat="1" ht="150" customHeight="1" x14ac:dyDescent="0.2">
      <c r="A54" s="591"/>
      <c r="B54" s="594"/>
      <c r="C54" s="148" t="s">
        <v>766</v>
      </c>
      <c r="D54" s="116" t="s">
        <v>763</v>
      </c>
      <c r="E54" s="165" t="s">
        <v>767</v>
      </c>
      <c r="F54" s="166" t="s">
        <v>768</v>
      </c>
      <c r="G54" s="121" t="s">
        <v>769</v>
      </c>
      <c r="H54" s="118">
        <v>44568</v>
      </c>
      <c r="I54" s="118" t="s">
        <v>623</v>
      </c>
      <c r="J54" s="118">
        <v>44568</v>
      </c>
      <c r="K54" s="137">
        <v>0</v>
      </c>
      <c r="L54" s="129"/>
      <c r="M54" s="130">
        <v>0</v>
      </c>
      <c r="N54" s="597"/>
      <c r="O54" s="598"/>
    </row>
    <row r="55" spans="1:15" s="134" customFormat="1" ht="60" x14ac:dyDescent="0.2">
      <c r="A55" s="592"/>
      <c r="B55" s="599"/>
      <c r="C55" s="113" t="s">
        <v>770</v>
      </c>
      <c r="D55" s="148" t="s">
        <v>706</v>
      </c>
      <c r="E55" s="169" t="s">
        <v>771</v>
      </c>
      <c r="F55" s="169" t="s">
        <v>772</v>
      </c>
      <c r="G55" s="169" t="s">
        <v>773</v>
      </c>
      <c r="H55" s="118">
        <v>44571</v>
      </c>
      <c r="I55" s="118" t="s">
        <v>623</v>
      </c>
      <c r="J55" s="118">
        <v>44568</v>
      </c>
      <c r="K55" s="137">
        <v>0</v>
      </c>
      <c r="L55" s="170"/>
      <c r="M55" s="130">
        <v>0</v>
      </c>
      <c r="N55" s="597"/>
      <c r="O55" s="598"/>
    </row>
    <row r="56" spans="1:15" s="134" customFormat="1" ht="102" customHeight="1" x14ac:dyDescent="0.2">
      <c r="A56" s="590" t="s">
        <v>774</v>
      </c>
      <c r="B56" s="593" t="s">
        <v>775</v>
      </c>
      <c r="C56" s="171" t="s">
        <v>776</v>
      </c>
      <c r="D56" s="116" t="s">
        <v>763</v>
      </c>
      <c r="E56" s="169" t="s">
        <v>764</v>
      </c>
      <c r="F56" s="169" t="s">
        <v>691</v>
      </c>
      <c r="G56" s="169" t="s">
        <v>777</v>
      </c>
      <c r="H56" s="118">
        <v>44565</v>
      </c>
      <c r="I56" s="172" t="s">
        <v>778</v>
      </c>
      <c r="J56" s="118">
        <v>44568</v>
      </c>
      <c r="K56" s="173">
        <v>1</v>
      </c>
      <c r="L56" s="174" t="s">
        <v>779</v>
      </c>
      <c r="M56" s="140">
        <v>1</v>
      </c>
      <c r="N56" s="596" t="s">
        <v>613</v>
      </c>
      <c r="O56" s="596"/>
    </row>
    <row r="57" spans="1:15" s="134" customFormat="1" ht="98.25" customHeight="1" x14ac:dyDescent="0.2">
      <c r="A57" s="591"/>
      <c r="B57" s="600"/>
      <c r="C57" s="148" t="s">
        <v>780</v>
      </c>
      <c r="D57" s="116" t="s">
        <v>781</v>
      </c>
      <c r="E57" s="125" t="s">
        <v>782</v>
      </c>
      <c r="F57" s="116" t="s">
        <v>783</v>
      </c>
      <c r="G57" s="125" t="s">
        <v>784</v>
      </c>
      <c r="H57" s="118">
        <v>44566</v>
      </c>
      <c r="I57" s="172" t="s">
        <v>623</v>
      </c>
      <c r="J57" s="118">
        <v>44568</v>
      </c>
      <c r="K57" s="173">
        <v>0</v>
      </c>
      <c r="L57" s="174"/>
      <c r="M57" s="140">
        <v>0</v>
      </c>
      <c r="N57" s="597"/>
      <c r="O57" s="598"/>
    </row>
    <row r="58" spans="1:15" s="134" customFormat="1" ht="67.5" customHeight="1" x14ac:dyDescent="0.2">
      <c r="A58" s="592"/>
      <c r="B58" s="599"/>
      <c r="C58" s="148" t="s">
        <v>785</v>
      </c>
      <c r="D58" s="175" t="s">
        <v>786</v>
      </c>
      <c r="E58" s="175" t="s">
        <v>701</v>
      </c>
      <c r="F58" s="175" t="s">
        <v>787</v>
      </c>
      <c r="G58" s="175" t="s">
        <v>628</v>
      </c>
      <c r="H58" s="118">
        <v>44571</v>
      </c>
      <c r="I58" s="118" t="s">
        <v>623</v>
      </c>
      <c r="J58" s="118">
        <v>44568</v>
      </c>
      <c r="K58" s="176">
        <v>0</v>
      </c>
      <c r="L58" s="177"/>
      <c r="M58" s="130">
        <v>0</v>
      </c>
      <c r="N58" s="597"/>
      <c r="O58" s="598"/>
    </row>
    <row r="59" spans="1:15" s="134" customFormat="1" ht="81.75" customHeight="1" x14ac:dyDescent="0.2">
      <c r="A59" s="590" t="s">
        <v>788</v>
      </c>
      <c r="B59" s="601" t="s">
        <v>789</v>
      </c>
      <c r="C59" s="178" t="s">
        <v>790</v>
      </c>
      <c r="D59" s="178" t="s">
        <v>791</v>
      </c>
      <c r="E59" s="178" t="s">
        <v>792</v>
      </c>
      <c r="F59" s="178" t="s">
        <v>793</v>
      </c>
      <c r="G59" s="179" t="s">
        <v>794</v>
      </c>
      <c r="H59" s="180">
        <v>44563</v>
      </c>
      <c r="I59" s="180" t="s">
        <v>623</v>
      </c>
      <c r="J59" s="118">
        <v>44568</v>
      </c>
      <c r="K59" s="163">
        <v>1</v>
      </c>
      <c r="L59" s="174" t="s">
        <v>795</v>
      </c>
      <c r="M59" s="140">
        <v>1</v>
      </c>
      <c r="N59" s="596" t="s">
        <v>613</v>
      </c>
      <c r="O59" s="596"/>
    </row>
    <row r="60" spans="1:15" s="134" customFormat="1" ht="96.75" customHeight="1" x14ac:dyDescent="0.2">
      <c r="A60" s="591"/>
      <c r="B60" s="600"/>
      <c r="C60" s="181" t="s">
        <v>796</v>
      </c>
      <c r="D60" s="151" t="s">
        <v>797</v>
      </c>
      <c r="E60" s="182" t="s">
        <v>798</v>
      </c>
      <c r="F60" s="135" t="s">
        <v>799</v>
      </c>
      <c r="G60" s="183" t="s">
        <v>800</v>
      </c>
      <c r="H60" s="180" t="s">
        <v>655</v>
      </c>
      <c r="I60" s="180" t="s">
        <v>623</v>
      </c>
      <c r="J60" s="118">
        <v>44568</v>
      </c>
      <c r="K60" s="163">
        <v>1</v>
      </c>
      <c r="L60" s="174" t="s">
        <v>801</v>
      </c>
      <c r="M60" s="140">
        <v>1</v>
      </c>
      <c r="N60" s="596" t="s">
        <v>613</v>
      </c>
      <c r="O60" s="596"/>
    </row>
    <row r="61" spans="1:15" s="134" customFormat="1" ht="127.5" customHeight="1" x14ac:dyDescent="0.2">
      <c r="A61" s="592"/>
      <c r="B61" s="595"/>
      <c r="C61" s="181" t="s">
        <v>802</v>
      </c>
      <c r="D61" s="113" t="s">
        <v>791</v>
      </c>
      <c r="E61" s="182" t="s">
        <v>803</v>
      </c>
      <c r="F61" s="135" t="s">
        <v>804</v>
      </c>
      <c r="G61" s="183" t="s">
        <v>805</v>
      </c>
      <c r="H61" s="180">
        <v>44563</v>
      </c>
      <c r="I61" s="180" t="s">
        <v>623</v>
      </c>
      <c r="J61" s="118">
        <v>44568</v>
      </c>
      <c r="K61" s="163">
        <v>1</v>
      </c>
      <c r="L61" s="174" t="s">
        <v>806</v>
      </c>
      <c r="M61" s="140">
        <v>0.75</v>
      </c>
      <c r="N61" s="596" t="s">
        <v>613</v>
      </c>
      <c r="O61" s="596"/>
    </row>
    <row r="62" spans="1:15" s="134" customFormat="1" ht="133.5" customHeight="1" x14ac:dyDescent="0.2">
      <c r="A62" s="590" t="s">
        <v>807</v>
      </c>
      <c r="B62" s="593" t="s">
        <v>808</v>
      </c>
      <c r="C62" s="113" t="s">
        <v>809</v>
      </c>
      <c r="D62" s="114" t="s">
        <v>689</v>
      </c>
      <c r="E62" s="123" t="s">
        <v>726</v>
      </c>
      <c r="F62" s="168" t="s">
        <v>727</v>
      </c>
      <c r="G62" s="132" t="s">
        <v>728</v>
      </c>
      <c r="H62" s="184" t="s">
        <v>729</v>
      </c>
      <c r="I62" s="184" t="s">
        <v>623</v>
      </c>
      <c r="J62" s="118">
        <v>44568</v>
      </c>
      <c r="K62" s="185">
        <v>1</v>
      </c>
      <c r="L62" s="186" t="s">
        <v>810</v>
      </c>
      <c r="M62" s="130">
        <v>1</v>
      </c>
      <c r="N62" s="596" t="s">
        <v>613</v>
      </c>
      <c r="O62" s="596"/>
    </row>
    <row r="63" spans="1:15" s="134" customFormat="1" ht="126.75" customHeight="1" x14ac:dyDescent="0.2">
      <c r="A63" s="592"/>
      <c r="B63" s="595"/>
      <c r="C63" s="113" t="s">
        <v>811</v>
      </c>
      <c r="D63" s="114" t="s">
        <v>689</v>
      </c>
      <c r="E63" s="138" t="s">
        <v>812</v>
      </c>
      <c r="F63" s="187" t="s">
        <v>733</v>
      </c>
      <c r="G63" s="136" t="s">
        <v>813</v>
      </c>
      <c r="H63" s="118" t="s">
        <v>734</v>
      </c>
      <c r="I63" s="118" t="s">
        <v>623</v>
      </c>
      <c r="J63" s="118">
        <v>44568</v>
      </c>
      <c r="K63" s="185">
        <v>1</v>
      </c>
      <c r="L63" s="188" t="s">
        <v>814</v>
      </c>
      <c r="M63" s="130">
        <v>1</v>
      </c>
      <c r="N63" s="596" t="s">
        <v>613</v>
      </c>
      <c r="O63" s="596"/>
    </row>
    <row r="64" spans="1:15" s="134" customFormat="1" ht="92.25" customHeight="1" x14ac:dyDescent="0.2">
      <c r="A64" s="590" t="s">
        <v>815</v>
      </c>
      <c r="B64" s="593" t="s">
        <v>816</v>
      </c>
      <c r="C64" s="114" t="s">
        <v>817</v>
      </c>
      <c r="D64" s="114" t="s">
        <v>672</v>
      </c>
      <c r="E64" s="140" t="s">
        <v>818</v>
      </c>
      <c r="F64" s="129" t="s">
        <v>819</v>
      </c>
      <c r="G64" s="130" t="s">
        <v>777</v>
      </c>
      <c r="H64" s="118">
        <v>44571</v>
      </c>
      <c r="I64" s="118" t="s">
        <v>623</v>
      </c>
      <c r="J64" s="118">
        <v>44568</v>
      </c>
      <c r="K64" s="185">
        <v>0.05</v>
      </c>
      <c r="L64" s="129" t="s">
        <v>820</v>
      </c>
      <c r="M64" s="130">
        <v>0.05</v>
      </c>
      <c r="N64" s="596" t="s">
        <v>613</v>
      </c>
      <c r="O64" s="596"/>
    </row>
    <row r="65" spans="1:15" s="134" customFormat="1" ht="90.75" customHeight="1" x14ac:dyDescent="0.2">
      <c r="A65" s="591"/>
      <c r="B65" s="594"/>
      <c r="C65" s="132" t="s">
        <v>821</v>
      </c>
      <c r="D65" s="114" t="s">
        <v>672</v>
      </c>
      <c r="E65" s="140" t="s">
        <v>818</v>
      </c>
      <c r="F65" s="129" t="s">
        <v>819</v>
      </c>
      <c r="G65" s="130" t="s">
        <v>777</v>
      </c>
      <c r="H65" s="118">
        <v>44571</v>
      </c>
      <c r="I65" s="118" t="s">
        <v>623</v>
      </c>
      <c r="J65" s="118">
        <v>44568</v>
      </c>
      <c r="K65" s="185">
        <v>0</v>
      </c>
      <c r="L65" s="129"/>
      <c r="M65" s="130">
        <v>0</v>
      </c>
      <c r="N65" s="597"/>
      <c r="O65" s="598"/>
    </row>
    <row r="66" spans="1:15" s="134" customFormat="1" ht="102.75" customHeight="1" x14ac:dyDescent="0.2">
      <c r="A66" s="592"/>
      <c r="B66" s="595"/>
      <c r="C66" s="132" t="s">
        <v>822</v>
      </c>
      <c r="D66" s="114" t="s">
        <v>672</v>
      </c>
      <c r="E66" s="140" t="s">
        <v>818</v>
      </c>
      <c r="F66" s="129" t="s">
        <v>819</v>
      </c>
      <c r="G66" s="130" t="s">
        <v>777</v>
      </c>
      <c r="H66" s="118">
        <v>44571</v>
      </c>
      <c r="I66" s="118" t="s">
        <v>623</v>
      </c>
      <c r="J66" s="118">
        <v>44568</v>
      </c>
      <c r="K66" s="185">
        <v>0</v>
      </c>
      <c r="L66" s="129"/>
      <c r="M66" s="130">
        <v>0</v>
      </c>
      <c r="N66" s="597"/>
      <c r="O66" s="598"/>
    </row>
    <row r="67" spans="1:15" x14ac:dyDescent="0.2">
      <c r="K67" s="189">
        <f>AVERAGE(K27:K66)</f>
        <v>0.61302500000000004</v>
      </c>
      <c r="M67" s="190">
        <f>AVERAGE(M27:M66)</f>
        <v>0.57802500000000001</v>
      </c>
    </row>
    <row r="68" spans="1:15" s="21" customFormat="1" ht="29.25" customHeight="1" thickBot="1" x14ac:dyDescent="0.3">
      <c r="A68" s="45" t="s">
        <v>155</v>
      </c>
      <c r="B68" s="550" t="s">
        <v>3130</v>
      </c>
      <c r="C68" s="550"/>
      <c r="D68" s="550"/>
      <c r="G68" s="45"/>
      <c r="H68" s="45"/>
      <c r="I68" s="46"/>
      <c r="J68" s="45"/>
      <c r="K68" s="45"/>
    </row>
    <row r="69" spans="1:15" s="21" customFormat="1" ht="18.75" customHeight="1" x14ac:dyDescent="0.2">
      <c r="I69" s="48"/>
    </row>
    <row r="70" spans="1:15" s="21" customFormat="1" ht="32.25" customHeight="1" thickBot="1" x14ac:dyDescent="0.3">
      <c r="A70" s="45" t="s">
        <v>157</v>
      </c>
      <c r="B70" s="547" t="s">
        <v>3131</v>
      </c>
      <c r="C70" s="547"/>
      <c r="D70" s="547"/>
      <c r="G70" s="45" t="s">
        <v>159</v>
      </c>
      <c r="I70" s="48"/>
      <c r="J70" s="49"/>
      <c r="K70" s="49" t="s">
        <v>3115</v>
      </c>
      <c r="L70" s="49"/>
    </row>
    <row r="71" spans="1:15" s="21" customFormat="1" ht="27" customHeight="1" x14ac:dyDescent="0.2">
      <c r="I71" s="51"/>
      <c r="J71" s="512"/>
      <c r="K71" s="512"/>
      <c r="L71" s="52"/>
    </row>
    <row r="72" spans="1:15" x14ac:dyDescent="0.2">
      <c r="O72" s="191" t="s">
        <v>161</v>
      </c>
    </row>
    <row r="73" spans="1:15" x14ac:dyDescent="0.2">
      <c r="O73" s="191" t="s">
        <v>162</v>
      </c>
    </row>
  </sheetData>
  <mergeCells count="91">
    <mergeCell ref="A1:O3"/>
    <mergeCell ref="A11:O11"/>
    <mergeCell ref="A12:O14"/>
    <mergeCell ref="A22:O22"/>
    <mergeCell ref="A23:L23"/>
    <mergeCell ref="M23:O24"/>
    <mergeCell ref="A24:L24"/>
    <mergeCell ref="N29:O29"/>
    <mergeCell ref="N30:O30"/>
    <mergeCell ref="C25:C26"/>
    <mergeCell ref="D25:D26"/>
    <mergeCell ref="E25:E26"/>
    <mergeCell ref="M25:M26"/>
    <mergeCell ref="N25:O26"/>
    <mergeCell ref="F25:F26"/>
    <mergeCell ref="G25:G26"/>
    <mergeCell ref="H25:I25"/>
    <mergeCell ref="J25:J26"/>
    <mergeCell ref="K25:K26"/>
    <mergeCell ref="L25:L26"/>
    <mergeCell ref="A25:A26"/>
    <mergeCell ref="B25:B26"/>
    <mergeCell ref="A34:A36"/>
    <mergeCell ref="B34:B36"/>
    <mergeCell ref="N34:O34"/>
    <mergeCell ref="N35:O35"/>
    <mergeCell ref="N36:O36"/>
    <mergeCell ref="A31:A33"/>
    <mergeCell ref="B31:B33"/>
    <mergeCell ref="N31:O31"/>
    <mergeCell ref="N32:O32"/>
    <mergeCell ref="N33:O33"/>
    <mergeCell ref="A27:A30"/>
    <mergeCell ref="B27:B30"/>
    <mergeCell ref="N27:O27"/>
    <mergeCell ref="N28:O28"/>
    <mergeCell ref="A40:A42"/>
    <mergeCell ref="B40:B42"/>
    <mergeCell ref="N40:O40"/>
    <mergeCell ref="N41:O41"/>
    <mergeCell ref="N42:O42"/>
    <mergeCell ref="A37:A39"/>
    <mergeCell ref="B37:B39"/>
    <mergeCell ref="N37:O37"/>
    <mergeCell ref="N38:O38"/>
    <mergeCell ref="N39:O39"/>
    <mergeCell ref="A46:A48"/>
    <mergeCell ref="B46:B48"/>
    <mergeCell ref="N46:O46"/>
    <mergeCell ref="N47:O47"/>
    <mergeCell ref="N48:O48"/>
    <mergeCell ref="A43:A45"/>
    <mergeCell ref="B43:B45"/>
    <mergeCell ref="N43:O43"/>
    <mergeCell ref="N44:O44"/>
    <mergeCell ref="N45:O45"/>
    <mergeCell ref="A49:A50"/>
    <mergeCell ref="B49:B50"/>
    <mergeCell ref="N49:O49"/>
    <mergeCell ref="N50:O50"/>
    <mergeCell ref="A51:A52"/>
    <mergeCell ref="B51:B52"/>
    <mergeCell ref="N51:O51"/>
    <mergeCell ref="N52:O52"/>
    <mergeCell ref="A62:A63"/>
    <mergeCell ref="B62:B63"/>
    <mergeCell ref="N62:O62"/>
    <mergeCell ref="N63:O63"/>
    <mergeCell ref="A53:A55"/>
    <mergeCell ref="B53:B55"/>
    <mergeCell ref="N53:O53"/>
    <mergeCell ref="N54:O54"/>
    <mergeCell ref="N55:O55"/>
    <mergeCell ref="A56:A58"/>
    <mergeCell ref="B56:B58"/>
    <mergeCell ref="N56:O56"/>
    <mergeCell ref="N57:O57"/>
    <mergeCell ref="N58:O58"/>
    <mergeCell ref="A59:A61"/>
    <mergeCell ref="B59:B61"/>
    <mergeCell ref="N59:O59"/>
    <mergeCell ref="N60:O60"/>
    <mergeCell ref="N61:O61"/>
    <mergeCell ref="B70:D70"/>
    <mergeCell ref="J71:K71"/>
    <mergeCell ref="B68:D68"/>
    <mergeCell ref="A64:A66"/>
    <mergeCell ref="B64:B66"/>
    <mergeCell ref="N64:O64"/>
    <mergeCell ref="N65:O65"/>
    <mergeCell ref="N66:O66"/>
  </mergeCells>
  <dataValidations count="12">
    <dataValidation allowBlank="1" showInputMessage="1" showErrorMessage="1" promptTitle="GUÍA:" prompt="Establecer las fechas de inicio y terminación de cada una de las actividades, según los recursos y disponibilidad de la dependencia dentro de la vigencia actual." sqref="H30:I54 H57:I57 H60:I66" xr:uid="{79F7E84A-5D19-463D-A226-DA7A12C39787}"/>
    <dataValidation allowBlank="1" showInputMessage="1" showErrorMessage="1" promptTitle="GUÍA:" prompt="Asignar el porcentaje de avance de la meta establecida de acuerdo con la formula del indicador con corte a la fecha del seguimiento." sqref="K27:K55 K58:K66" xr:uid="{2AB642FD-7784-4607-B8FE-463EE7432184}"/>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27:L66" xr:uid="{37F1A196-12F4-4995-9C5F-5E7231DCC52A}"/>
    <dataValidation allowBlank="1" showInputMessage="1" showErrorMessage="1" promptTitle="CONTROL INTERNO:" prompt="Incluir esta columna para medir el avance de las acciones por parte del auditor de acuerdo con las evidencias presentadas por la dependencia." sqref="M27:M66" xr:uid="{1B51F55C-1075-4B19-930D-DEA3DFC365CD}"/>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27 O30:O41 O43:O52 O56 O59:O64 N27:N66" xr:uid="{04EEFC21-7656-4A5E-8761-8718F61C7D34}"/>
    <dataValidation allowBlank="1" showInputMessage="1" showErrorMessage="1" promptTitle="GUÍA:" prompt="Establecer la formula matemática para medir el cumplimiento de la meta establecida a cada una de las acciones de mejoramiento definidas." sqref="G30:G44 G46:G47 G51 G53:G54 G57 G60:G66" xr:uid="{85892049-EA09-4D04-B7CF-D702C6020B10}"/>
    <dataValidation allowBlank="1" showInputMessage="1" showErrorMessage="1" promptTitle="GUÍA:" prompt="Identificar la persona/cargo responsable por la ejecución de las acciones de mejoramiento." sqref="E62:E63 E46:E47 E51 D27:D54 D56:D57 D60 D62:D66" xr:uid="{2147142F-0168-4E0E-9ECF-0025FAE917E1}"/>
    <dataValidation allowBlank="1" showInputMessage="1" showErrorMessage="1" promptTitle="GUÍA:" prompt="Para cada una de las causas identificadas se deben definir las acciones de mejoramiento necesarias." sqref="C29 C31:C36 C40:C44 C47 C50 C53:C54 C57 C60:C61 C63:C66" xr:uid="{075012BA-EDF4-4B0C-AC07-E19D83F5B64B}"/>
    <dataValidation allowBlank="1" showInputMessage="1" showErrorMessage="1" promptTitle="GUÍA:" prompt="Describir la meta a ser alcanzada con la acción de mejoramiento planteada." sqref="E29 F62:F63 E60:E61 E31:E44 F46:F47 E50 G50 F51 E54 E57 E64:E66" xr:uid="{8809BEA0-901C-4D1E-A2E3-7B8EA34F8025}"/>
    <dataValidation allowBlank="1" showInputMessage="1" showErrorMessage="1" promptTitle="INSERTAR NUEVA COLUMNA:" prompt="Definir el entregable que soporta el cumplimiento como evidencia (actas, contratos, lista de asistencia, procedimientos, fotografía, videos, encuestas, etc.)" sqref="F29 F60:F61 G62:G63 F31:F44 G46:G47 F50 G51 F54 F57 F64:F66" xr:uid="{8DA3AB63-692D-4FC9-9C7A-F5F7518B0A8E}"/>
    <dataValidation allowBlank="1" showInputMessage="1" showErrorMessage="1" promptTitle="GUIA:" prompt="Redactar las recomendaciones de mejoramiento a la gestión, identificadas en la dependencia para la vigencia actual." sqref="A27:A29" xr:uid="{4A7985A1-94F0-4F1A-8986-E24AA3E521D6}"/>
    <dataValidation allowBlank="1" showInputMessage="1" showErrorMessage="1" promptTitle="GUÍA:" prompt="Se deben describir las causas, previamente identificadas por medio de las metodologías existentes, el número de causas varias de acuerdo a la recomendación y su complejidad." sqref="B27:B29 C31:C33 B40 B34 B37 B43:B44 B46:B47 B49 B51 B53:B54 B56:B57 B59:B60 B62 B64" xr:uid="{65133527-9BCD-4A00-8B24-9104FAF3C7CC}"/>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BF231-4C05-49E6-BBA0-1DAC6FB9A485}">
  <sheetPr codeName="Hoja9"/>
  <dimension ref="A1:O30"/>
  <sheetViews>
    <sheetView showGridLines="0" zoomScale="60" zoomScaleNormal="60" zoomScaleSheetLayoutView="100" zoomScalePageLayoutView="98" workbookViewId="0">
      <selection activeCell="F31" sqref="F31"/>
    </sheetView>
  </sheetViews>
  <sheetFormatPr baseColWidth="10" defaultColWidth="11.42578125" defaultRowHeight="12.75" x14ac:dyDescent="0.2"/>
  <cols>
    <col min="1" max="1" width="39.7109375" style="18" customWidth="1"/>
    <col min="2" max="2" width="31.140625" style="18" customWidth="1"/>
    <col min="3" max="3" width="29.42578125" style="18" customWidth="1"/>
    <col min="4" max="4" width="26.7109375" style="18" customWidth="1"/>
    <col min="5" max="5" width="33" style="18" customWidth="1"/>
    <col min="6" max="6" width="40.7109375" style="18" customWidth="1"/>
    <col min="7" max="7" width="26" style="18" customWidth="1"/>
    <col min="8" max="8" width="13.85546875" style="18" customWidth="1"/>
    <col min="9" max="9" width="21.140625" style="18" customWidth="1"/>
    <col min="10" max="10" width="16" style="19" customWidth="1"/>
    <col min="11" max="11" width="13.7109375" style="18" customWidth="1"/>
    <col min="12" max="12" width="50.85546875" style="18" customWidth="1"/>
    <col min="13" max="13" width="19.140625" style="18" customWidth="1"/>
    <col min="14" max="14" width="25.42578125" style="18" customWidth="1"/>
    <col min="15" max="15" width="52" style="18" customWidth="1"/>
    <col min="16" max="16384" width="11.42578125" style="18"/>
  </cols>
  <sheetData>
    <row r="1" spans="1:15" ht="42" customHeight="1" x14ac:dyDescent="0.2">
      <c r="A1" s="539"/>
      <c r="B1" s="539"/>
      <c r="C1" s="539"/>
      <c r="D1" s="539"/>
      <c r="E1" s="539"/>
      <c r="F1" s="539"/>
      <c r="G1" s="539"/>
      <c r="H1" s="539"/>
      <c r="I1" s="539"/>
      <c r="J1" s="539"/>
      <c r="K1" s="539"/>
      <c r="L1" s="539"/>
      <c r="M1" s="539"/>
      <c r="N1" s="539"/>
      <c r="O1" s="539"/>
    </row>
    <row r="2" spans="1:15" x14ac:dyDescent="0.2">
      <c r="A2" s="539"/>
      <c r="B2" s="539"/>
      <c r="C2" s="539"/>
      <c r="D2" s="539"/>
      <c r="E2" s="539"/>
      <c r="F2" s="539"/>
      <c r="G2" s="539"/>
      <c r="H2" s="539"/>
      <c r="I2" s="539"/>
      <c r="J2" s="539"/>
      <c r="K2" s="539"/>
      <c r="L2" s="539"/>
      <c r="M2" s="539"/>
      <c r="N2" s="539"/>
      <c r="O2" s="539"/>
    </row>
    <row r="3" spans="1:15" x14ac:dyDescent="0.2">
      <c r="A3" s="539"/>
      <c r="B3" s="539"/>
      <c r="C3" s="539"/>
      <c r="D3" s="539"/>
      <c r="E3" s="539"/>
      <c r="F3" s="539"/>
      <c r="G3" s="539"/>
      <c r="H3" s="539"/>
      <c r="I3" s="539"/>
      <c r="J3" s="539"/>
      <c r="K3" s="539"/>
      <c r="L3" s="539"/>
      <c r="M3" s="539"/>
      <c r="N3" s="539"/>
      <c r="O3" s="539"/>
    </row>
    <row r="4" spans="1:15" x14ac:dyDescent="0.2">
      <c r="A4" s="19"/>
      <c r="B4" s="19"/>
      <c r="C4" s="19"/>
      <c r="D4" s="19"/>
      <c r="E4" s="19"/>
      <c r="F4" s="19"/>
      <c r="G4" s="19"/>
      <c r="H4" s="19"/>
      <c r="I4" s="19"/>
      <c r="K4" s="19"/>
      <c r="L4" s="19"/>
      <c r="M4" s="19"/>
      <c r="N4" s="19"/>
      <c r="O4" s="19"/>
    </row>
    <row r="5" spans="1:15" x14ac:dyDescent="0.2">
      <c r="A5" s="19"/>
      <c r="B5" s="19"/>
      <c r="C5" s="19"/>
      <c r="D5" s="19"/>
      <c r="E5" s="19"/>
      <c r="F5" s="19"/>
      <c r="G5" s="19"/>
      <c r="H5" s="19"/>
      <c r="I5" s="19"/>
      <c r="K5" s="19"/>
      <c r="L5" s="19"/>
      <c r="M5" s="19"/>
      <c r="N5" s="19"/>
      <c r="O5" s="19"/>
    </row>
    <row r="6" spans="1:15" x14ac:dyDescent="0.2">
      <c r="A6" s="19"/>
      <c r="B6" s="19"/>
      <c r="C6" s="19"/>
      <c r="D6" s="19"/>
      <c r="E6" s="19"/>
      <c r="F6" s="19"/>
      <c r="G6" s="19"/>
      <c r="H6" s="19"/>
      <c r="I6" s="19"/>
      <c r="K6" s="19"/>
      <c r="L6" s="19"/>
      <c r="M6" s="19"/>
      <c r="N6" s="19"/>
      <c r="O6" s="19"/>
    </row>
    <row r="7" spans="1:15" x14ac:dyDescent="0.2">
      <c r="A7" s="19"/>
      <c r="B7" s="19"/>
      <c r="C7" s="19"/>
      <c r="D7" s="19"/>
      <c r="E7" s="19"/>
      <c r="F7" s="19"/>
      <c r="G7" s="19"/>
      <c r="H7" s="19"/>
      <c r="I7" s="19"/>
      <c r="K7" s="19"/>
      <c r="L7" s="19"/>
      <c r="M7" s="19"/>
      <c r="N7" s="19"/>
      <c r="O7" s="19"/>
    </row>
    <row r="8" spans="1:15" x14ac:dyDescent="0.2">
      <c r="A8" s="19"/>
      <c r="B8" s="19"/>
      <c r="C8" s="19"/>
      <c r="D8" s="19"/>
      <c r="E8" s="19"/>
      <c r="F8" s="19"/>
      <c r="G8" s="19"/>
      <c r="H8" s="19"/>
      <c r="I8" s="19"/>
      <c r="K8" s="19"/>
      <c r="L8" s="19"/>
      <c r="M8" s="19"/>
      <c r="N8" s="19"/>
      <c r="O8" s="19"/>
    </row>
    <row r="9" spans="1:15" x14ac:dyDescent="0.2">
      <c r="A9" s="19"/>
      <c r="B9" s="19"/>
      <c r="C9" s="19"/>
      <c r="D9" s="19"/>
      <c r="E9" s="19"/>
      <c r="F9" s="19"/>
      <c r="G9" s="19"/>
      <c r="H9" s="19"/>
      <c r="I9" s="19"/>
      <c r="K9" s="19"/>
      <c r="L9" s="19"/>
      <c r="M9" s="19"/>
      <c r="N9" s="19"/>
      <c r="O9" s="19"/>
    </row>
    <row r="10" spans="1:15" x14ac:dyDescent="0.2">
      <c r="A10" s="19"/>
      <c r="B10" s="19"/>
      <c r="C10" s="19"/>
      <c r="D10" s="19"/>
      <c r="E10" s="19"/>
      <c r="F10" s="19"/>
      <c r="G10" s="19"/>
      <c r="H10" s="19"/>
      <c r="I10" s="19"/>
      <c r="K10" s="19"/>
      <c r="L10" s="19"/>
      <c r="M10" s="19"/>
      <c r="N10" s="19"/>
      <c r="O10" s="19"/>
    </row>
    <row r="11" spans="1:15" ht="27" customHeight="1" x14ac:dyDescent="0.25">
      <c r="A11" s="540" t="s">
        <v>0</v>
      </c>
      <c r="B11" s="540"/>
      <c r="C11" s="540"/>
      <c r="D11" s="540"/>
      <c r="E11" s="540"/>
      <c r="F11" s="540"/>
      <c r="G11" s="540"/>
      <c r="H11" s="540"/>
      <c r="I11" s="540"/>
      <c r="J11" s="540"/>
      <c r="K11" s="540"/>
      <c r="L11" s="540"/>
      <c r="M11" s="540"/>
      <c r="N11" s="540"/>
      <c r="O11" s="540"/>
    </row>
    <row r="12" spans="1:15" ht="34.5" customHeight="1" x14ac:dyDescent="0.2">
      <c r="A12" s="541" t="s">
        <v>2833</v>
      </c>
      <c r="B12" s="541"/>
      <c r="C12" s="541"/>
      <c r="D12" s="541"/>
      <c r="E12" s="541"/>
      <c r="F12" s="541"/>
      <c r="G12" s="541"/>
      <c r="H12" s="541"/>
      <c r="I12" s="541"/>
      <c r="J12" s="541"/>
      <c r="K12" s="541"/>
      <c r="L12" s="541"/>
      <c r="M12" s="542" t="s">
        <v>1</v>
      </c>
      <c r="N12" s="542"/>
      <c r="O12" s="542"/>
    </row>
    <row r="13" spans="1:15" ht="38.25" customHeight="1" x14ac:dyDescent="0.2">
      <c r="A13" s="541" t="s">
        <v>824</v>
      </c>
      <c r="B13" s="541"/>
      <c r="C13" s="541"/>
      <c r="D13" s="541"/>
      <c r="E13" s="541"/>
      <c r="F13" s="541"/>
      <c r="G13" s="541"/>
      <c r="H13" s="541"/>
      <c r="I13" s="541"/>
      <c r="J13" s="541"/>
      <c r="K13" s="541"/>
      <c r="L13" s="541"/>
      <c r="M13" s="542"/>
      <c r="N13" s="542"/>
      <c r="O13" s="542"/>
    </row>
    <row r="14" spans="1:15" s="21" customFormat="1" ht="40.5" customHeight="1" x14ac:dyDescent="0.2">
      <c r="A14" s="505" t="s">
        <v>164</v>
      </c>
      <c r="B14" s="507" t="s">
        <v>4</v>
      </c>
      <c r="C14" s="507" t="s">
        <v>5</v>
      </c>
      <c r="D14" s="507" t="s">
        <v>6</v>
      </c>
      <c r="E14" s="497" t="s">
        <v>7</v>
      </c>
      <c r="F14" s="497" t="s">
        <v>8</v>
      </c>
      <c r="G14" s="497" t="s">
        <v>9</v>
      </c>
      <c r="H14" s="498" t="s">
        <v>10</v>
      </c>
      <c r="I14" s="499"/>
      <c r="J14" s="497" t="s">
        <v>11</v>
      </c>
      <c r="K14" s="497" t="s">
        <v>12</v>
      </c>
      <c r="L14" s="500" t="s">
        <v>13</v>
      </c>
      <c r="M14" s="535" t="s">
        <v>14</v>
      </c>
      <c r="N14" s="536" t="s">
        <v>15</v>
      </c>
      <c r="O14" s="537"/>
    </row>
    <row r="15" spans="1:15" s="21" customFormat="1" ht="31.5" x14ac:dyDescent="0.2">
      <c r="A15" s="506"/>
      <c r="B15" s="508"/>
      <c r="C15" s="508"/>
      <c r="D15" s="508"/>
      <c r="E15" s="497"/>
      <c r="F15" s="497"/>
      <c r="G15" s="497"/>
      <c r="H15" s="22" t="s">
        <v>16</v>
      </c>
      <c r="I15" s="22" t="s">
        <v>17</v>
      </c>
      <c r="J15" s="497"/>
      <c r="K15" s="497"/>
      <c r="L15" s="500"/>
      <c r="M15" s="535"/>
      <c r="N15" s="536"/>
      <c r="O15" s="537"/>
    </row>
    <row r="16" spans="1:15" ht="180" customHeight="1" x14ac:dyDescent="0.2">
      <c r="A16" s="71" t="s">
        <v>825</v>
      </c>
      <c r="B16" s="71" t="s">
        <v>826</v>
      </c>
      <c r="C16" s="31" t="s">
        <v>827</v>
      </c>
      <c r="D16" s="31" t="s">
        <v>828</v>
      </c>
      <c r="E16" s="31" t="s">
        <v>829</v>
      </c>
      <c r="F16" s="27" t="s">
        <v>830</v>
      </c>
      <c r="G16" s="23" t="s">
        <v>831</v>
      </c>
      <c r="H16" s="24">
        <v>44593</v>
      </c>
      <c r="I16" s="25">
        <v>44926</v>
      </c>
      <c r="J16" s="25">
        <v>44760</v>
      </c>
      <c r="K16" s="56">
        <v>0.5</v>
      </c>
      <c r="L16" s="192" t="s">
        <v>832</v>
      </c>
      <c r="M16" s="34">
        <v>0.5</v>
      </c>
      <c r="N16" s="534" t="s">
        <v>833</v>
      </c>
      <c r="O16" s="534"/>
    </row>
    <row r="17" spans="1:15" s="30" customFormat="1" ht="124.5" customHeight="1" x14ac:dyDescent="0.2">
      <c r="A17" s="71" t="s">
        <v>834</v>
      </c>
      <c r="B17" s="71" t="s">
        <v>835</v>
      </c>
      <c r="C17" s="31" t="s">
        <v>836</v>
      </c>
      <c r="D17" s="31" t="s">
        <v>828</v>
      </c>
      <c r="E17" s="31" t="s">
        <v>837</v>
      </c>
      <c r="F17" s="27" t="s">
        <v>838</v>
      </c>
      <c r="G17" s="23" t="s">
        <v>839</v>
      </c>
      <c r="H17" s="61">
        <v>44562</v>
      </c>
      <c r="I17" s="61">
        <v>44926</v>
      </c>
      <c r="J17" s="25">
        <v>44760</v>
      </c>
      <c r="K17" s="56">
        <v>0.5</v>
      </c>
      <c r="L17" s="27" t="s">
        <v>840</v>
      </c>
      <c r="M17" s="34">
        <v>0.25</v>
      </c>
      <c r="N17" s="534" t="s">
        <v>841</v>
      </c>
      <c r="O17" s="534"/>
    </row>
    <row r="18" spans="1:15" s="30" customFormat="1" ht="124.5" customHeight="1" x14ac:dyDescent="0.2">
      <c r="A18" s="71" t="s">
        <v>842</v>
      </c>
      <c r="B18" s="71" t="s">
        <v>843</v>
      </c>
      <c r="C18" s="71" t="s">
        <v>184</v>
      </c>
      <c r="D18" s="31" t="s">
        <v>828</v>
      </c>
      <c r="E18" s="71" t="s">
        <v>844</v>
      </c>
      <c r="F18" s="27" t="s">
        <v>845</v>
      </c>
      <c r="G18" s="23" t="s">
        <v>846</v>
      </c>
      <c r="H18" s="61">
        <v>44562</v>
      </c>
      <c r="I18" s="61">
        <v>44926</v>
      </c>
      <c r="J18" s="25">
        <v>44760</v>
      </c>
      <c r="K18" s="56">
        <v>1</v>
      </c>
      <c r="L18" s="27" t="s">
        <v>847</v>
      </c>
      <c r="M18" s="34">
        <v>0.5</v>
      </c>
      <c r="N18" s="615" t="s">
        <v>848</v>
      </c>
      <c r="O18" s="616"/>
    </row>
    <row r="19" spans="1:15" s="30" customFormat="1" ht="124.5" customHeight="1" x14ac:dyDescent="0.2">
      <c r="A19" s="193" t="s">
        <v>849</v>
      </c>
      <c r="B19" s="32" t="s">
        <v>850</v>
      </c>
      <c r="C19" s="194" t="s">
        <v>851</v>
      </c>
      <c r="D19" s="194" t="s">
        <v>828</v>
      </c>
      <c r="E19" s="193" t="s">
        <v>852</v>
      </c>
      <c r="F19" s="27" t="s">
        <v>853</v>
      </c>
      <c r="G19" s="23" t="s">
        <v>854</v>
      </c>
      <c r="H19" s="61">
        <v>44562</v>
      </c>
      <c r="I19" s="61">
        <v>44926</v>
      </c>
      <c r="J19" s="25">
        <v>44760</v>
      </c>
      <c r="K19" s="56">
        <v>0.5</v>
      </c>
      <c r="L19" s="27" t="s">
        <v>855</v>
      </c>
      <c r="M19" s="34">
        <v>0.5</v>
      </c>
      <c r="N19" s="615" t="s">
        <v>856</v>
      </c>
      <c r="O19" s="616"/>
    </row>
    <row r="20" spans="1:15" s="30" customFormat="1" ht="118.5" customHeight="1" x14ac:dyDescent="0.2">
      <c r="A20" s="71" t="s">
        <v>857</v>
      </c>
      <c r="B20" s="71" t="s">
        <v>858</v>
      </c>
      <c r="C20" s="71" t="s">
        <v>859</v>
      </c>
      <c r="D20" s="31" t="s">
        <v>860</v>
      </c>
      <c r="E20" s="31" t="s">
        <v>861</v>
      </c>
      <c r="F20" s="27" t="s">
        <v>862</v>
      </c>
      <c r="G20" s="23" t="s">
        <v>863</v>
      </c>
      <c r="H20" s="61">
        <v>44562</v>
      </c>
      <c r="I20" s="61">
        <v>44926</v>
      </c>
      <c r="J20" s="25">
        <v>44760</v>
      </c>
      <c r="K20" s="56">
        <v>0.5</v>
      </c>
      <c r="L20" s="27" t="s">
        <v>864</v>
      </c>
      <c r="M20" s="34">
        <v>0.5</v>
      </c>
      <c r="N20" s="615" t="s">
        <v>865</v>
      </c>
      <c r="O20" s="616"/>
    </row>
    <row r="21" spans="1:15" s="30" customFormat="1" ht="153.75" customHeight="1" x14ac:dyDescent="0.2">
      <c r="A21" s="71" t="s">
        <v>866</v>
      </c>
      <c r="B21" s="71" t="s">
        <v>867</v>
      </c>
      <c r="C21" s="31" t="s">
        <v>868</v>
      </c>
      <c r="D21" s="31" t="s">
        <v>860</v>
      </c>
      <c r="E21" s="31" t="s">
        <v>869</v>
      </c>
      <c r="F21" s="31" t="s">
        <v>870</v>
      </c>
      <c r="G21" s="31" t="s">
        <v>871</v>
      </c>
      <c r="H21" s="61">
        <v>44593</v>
      </c>
      <c r="I21" s="61">
        <v>44926</v>
      </c>
      <c r="J21" s="25">
        <v>44760</v>
      </c>
      <c r="K21" s="56">
        <v>0.5</v>
      </c>
      <c r="L21" s="27" t="s">
        <v>872</v>
      </c>
      <c r="M21" s="34">
        <v>0.5</v>
      </c>
      <c r="N21" s="534" t="s">
        <v>873</v>
      </c>
      <c r="O21" s="534"/>
    </row>
    <row r="22" spans="1:15" s="30" customFormat="1" ht="126.75" customHeight="1" x14ac:dyDescent="0.2">
      <c r="A22" s="71" t="s">
        <v>874</v>
      </c>
      <c r="B22" s="31" t="s">
        <v>875</v>
      </c>
      <c r="C22" s="31" t="s">
        <v>876</v>
      </c>
      <c r="D22" s="31" t="s">
        <v>877</v>
      </c>
      <c r="E22" s="195" t="s">
        <v>878</v>
      </c>
      <c r="F22" s="31" t="s">
        <v>879</v>
      </c>
      <c r="G22" s="36" t="s">
        <v>880</v>
      </c>
      <c r="H22" s="61">
        <v>44562</v>
      </c>
      <c r="I22" s="61">
        <v>44926</v>
      </c>
      <c r="J22" s="25">
        <v>44760</v>
      </c>
      <c r="K22" s="56">
        <v>0.5</v>
      </c>
      <c r="L22" s="27" t="s">
        <v>881</v>
      </c>
      <c r="M22" s="34">
        <v>0.5</v>
      </c>
      <c r="N22" s="534" t="s">
        <v>882</v>
      </c>
      <c r="O22" s="534"/>
    </row>
    <row r="23" spans="1:15" s="30" customFormat="1" ht="203.25" customHeight="1" x14ac:dyDescent="0.2">
      <c r="A23" s="71" t="s">
        <v>883</v>
      </c>
      <c r="B23" s="71" t="s">
        <v>884</v>
      </c>
      <c r="C23" s="31" t="s">
        <v>885</v>
      </c>
      <c r="D23" s="31" t="s">
        <v>877</v>
      </c>
      <c r="E23" s="31" t="s">
        <v>886</v>
      </c>
      <c r="F23" s="27" t="s">
        <v>887</v>
      </c>
      <c r="G23" s="23" t="s">
        <v>888</v>
      </c>
      <c r="H23" s="61">
        <v>44562</v>
      </c>
      <c r="I23" s="61">
        <v>44926</v>
      </c>
      <c r="J23" s="25">
        <v>44760</v>
      </c>
      <c r="K23" s="56">
        <v>0.5</v>
      </c>
      <c r="L23" s="27" t="s">
        <v>889</v>
      </c>
      <c r="M23" s="34">
        <v>0.5</v>
      </c>
      <c r="N23" s="534" t="s">
        <v>890</v>
      </c>
      <c r="O23" s="534"/>
    </row>
    <row r="24" spans="1:15" ht="15" x14ac:dyDescent="0.25">
      <c r="M24" s="196">
        <f>SUM(M16:M23)/8</f>
        <v>0.46875</v>
      </c>
    </row>
    <row r="25" spans="1:15" s="21" customFormat="1" ht="29.25" customHeight="1" thickBot="1" x14ac:dyDescent="0.3">
      <c r="A25" s="45" t="s">
        <v>155</v>
      </c>
      <c r="B25" s="550" t="s">
        <v>891</v>
      </c>
      <c r="C25" s="550"/>
      <c r="D25" s="550"/>
      <c r="G25" s="45"/>
      <c r="H25" s="45"/>
      <c r="I25" s="46"/>
      <c r="J25" s="45"/>
      <c r="K25" s="45"/>
    </row>
    <row r="26" spans="1:15" s="21" customFormat="1" ht="18.75" customHeight="1" x14ac:dyDescent="0.2">
      <c r="I26" s="48"/>
    </row>
    <row r="27" spans="1:15" s="21" customFormat="1" ht="32.25" customHeight="1" thickBot="1" x14ac:dyDescent="0.3">
      <c r="A27" s="45" t="s">
        <v>157</v>
      </c>
      <c r="B27" s="547" t="s">
        <v>3129</v>
      </c>
      <c r="C27" s="547"/>
      <c r="D27" s="547"/>
      <c r="G27" s="45" t="s">
        <v>159</v>
      </c>
      <c r="I27" s="48"/>
      <c r="J27" s="49"/>
      <c r="K27" s="49" t="s">
        <v>3100</v>
      </c>
      <c r="L27" s="49"/>
    </row>
    <row r="28" spans="1:15" s="21" customFormat="1" ht="27" customHeight="1" x14ac:dyDescent="0.2">
      <c r="I28" s="51"/>
      <c r="J28" s="513"/>
      <c r="K28" s="513"/>
      <c r="L28" s="52"/>
    </row>
    <row r="29" spans="1:15" x14ac:dyDescent="0.2">
      <c r="O29" s="54" t="s">
        <v>161</v>
      </c>
    </row>
    <row r="30" spans="1:15" x14ac:dyDescent="0.2">
      <c r="O30" s="54" t="s">
        <v>162</v>
      </c>
    </row>
  </sheetData>
  <mergeCells count="29">
    <mergeCell ref="A14:A15"/>
    <mergeCell ref="B14:B15"/>
    <mergeCell ref="C14:C15"/>
    <mergeCell ref="D14:D15"/>
    <mergeCell ref="E14:E15"/>
    <mergeCell ref="A1:O3"/>
    <mergeCell ref="A11:O11"/>
    <mergeCell ref="A12:L12"/>
    <mergeCell ref="M12:O13"/>
    <mergeCell ref="A13:L13"/>
    <mergeCell ref="B25:D25"/>
    <mergeCell ref="B27:D27"/>
    <mergeCell ref="M14:M15"/>
    <mergeCell ref="N14:O15"/>
    <mergeCell ref="N16:O16"/>
    <mergeCell ref="N17:O17"/>
    <mergeCell ref="N18:O18"/>
    <mergeCell ref="N19:O19"/>
    <mergeCell ref="F14:F15"/>
    <mergeCell ref="G14:G15"/>
    <mergeCell ref="H14:I14"/>
    <mergeCell ref="J14:J15"/>
    <mergeCell ref="K14:K15"/>
    <mergeCell ref="L14:L15"/>
    <mergeCell ref="J28:K28"/>
    <mergeCell ref="N20:O20"/>
    <mergeCell ref="N21:O21"/>
    <mergeCell ref="N22:O22"/>
    <mergeCell ref="N23:O23"/>
  </mergeCells>
  <dataValidations count="13">
    <dataValidation allowBlank="1" showInputMessage="1" showErrorMessage="1" promptTitle="GUIA:" prompt="Redactar las recomendaciones de mejoramiento a la gestión, identificadas en la dependencia para la vigencia actual." sqref="A16" xr:uid="{3FE1F3FD-09A2-4881-9AA7-2D7FFDB39D59}"/>
    <dataValidation allowBlank="1" showInputMessage="1" showErrorMessage="1" promptTitle="GUÍA:" prompt="Se deben describir las causas, previamente identificadas por medio de las metodologías existentes, el número de causas varias de acuerdo a la recomendación y su complejidad." sqref="B16:B23" xr:uid="{8B142F1E-C6C1-4B71-A66D-CC0E9C1B239E}"/>
    <dataValidation allowBlank="1" showInputMessage="1" showErrorMessage="1" promptTitle="GUÍA:" prompt="Para cada una de las causas identificadas se deben definir las acciones de mejoramiento necesarias." sqref="C21:C23 C16:C17 C19" xr:uid="{4C6297B8-9CB3-4011-9281-731A9FBC8195}"/>
    <dataValidation allowBlank="1" showInputMessage="1" showErrorMessage="1" promptTitle="GUÍA:" prompt="Identificar la persona/cargo responsable por la ejecución de las acciones de mejoramiento." sqref="D16:D23" xr:uid="{3C7C28E6-7C3B-4634-A840-7387F0E1FE7D}"/>
    <dataValidation allowBlank="1" showInputMessage="1" showErrorMessage="1" promptTitle="GUÍA:" prompt="Describir la meta a ser alcanzada con la acción de mejoramiento planteada." sqref="E20:E23 E16:E17" xr:uid="{9E5E93DE-E525-48D2-AA81-F3F03872A039}"/>
    <dataValidation allowBlank="1" showInputMessage="1" showErrorMessage="1" promptTitle="INSERTAR NUEVA COLUMNA:" prompt="Definir el entregable que soporta el cumplimiento como evidencia (actas, contratos, lista de asistencia, procedimientos, fotografía, videos, encuestas, etc.)" sqref="F16:F23" xr:uid="{66DA199F-11F6-41FD-B804-13739800B1DE}"/>
    <dataValidation allowBlank="1" showInputMessage="1" showErrorMessage="1" promptTitle="GUÍA:" prompt="Establecer la formula matemática para medir el cumplimiento de la meta establecida a cada una de las acciones de mejoramiento definidas." sqref="G16:G23" xr:uid="{C94E1AA5-1C1E-4786-9BCB-25560F474260}"/>
    <dataValidation allowBlank="1" showInputMessage="1" showErrorMessage="1" promptTitle="GUÍA:" prompt="Establecer las fechas de inicio y terminación de cada una de las actividades, según los recursos y disponibilidad de la dependencia dentro de la vigencia actual." sqref="H16:I23" xr:uid="{4EA2F93D-7FBE-40F0-A182-9C1ECCC10E8E}"/>
    <dataValidation allowBlank="1" showInputMessage="1" showErrorMessage="1" promptTitle="GUÍA: " prompt="Colocar la fecha en que se realiza el seguimiento por parte de la dependencia (i, ii, ii o iv seguimiento)_x000a_" sqref="J16:J23" xr:uid="{FBAF6450-575A-40FE-8CC5-FB0204C7CDB6}"/>
    <dataValidation allowBlank="1" showInputMessage="1" showErrorMessage="1" promptTitle="GUÍA:" prompt="Asignar el porcentaje de avance de la meta establecida de acuerdo con la formula del indicador con corte a la fecha del seguimiento." sqref="K16:K23" xr:uid="{03A705C1-98F2-419A-A18D-D332455E25D2}"/>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3" xr:uid="{543BA86F-DC6E-450E-B77E-69D6D43E3F0B}"/>
    <dataValidation allowBlank="1" showInputMessage="1" showErrorMessage="1" promptTitle="CONTROL INTERNO:" prompt="Incluir esta columna para medir el avance de las acciones por parte del auditor de acuerdo con las evidencias presentadas por la dependencia." sqref="M16:M23" xr:uid="{BA2B5023-B9F1-4984-B6FE-9CB9872E36E7}"/>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3 O16:O17 O21:O23" xr:uid="{F1A537BB-159B-4492-A10E-0079564E1678}"/>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4</vt:i4>
      </vt:variant>
    </vt:vector>
  </HeadingPairs>
  <TitlesOfParts>
    <vt:vector size="35" baseType="lpstr">
      <vt:lpstr>AL METRO</vt:lpstr>
      <vt:lpstr>AL NCH</vt:lpstr>
      <vt:lpstr>AL RIOMAR</vt:lpstr>
      <vt:lpstr>AL SUROCCIDENTE</vt:lpstr>
      <vt:lpstr>GCIG</vt:lpstr>
      <vt:lpstr>GER CUD</vt:lpstr>
      <vt:lpstr>GER PROY ESP</vt:lpstr>
      <vt:lpstr>GER TICS</vt:lpstr>
      <vt:lpstr>OFIC CONTROL DIS</vt:lpstr>
      <vt:lpstr>OFIC PROTO</vt:lpstr>
      <vt:lpstr>OFIC SEG Y CONV</vt:lpstr>
      <vt:lpstr>OFIC GEST RIESG</vt:lpstr>
      <vt:lpstr>SEC COMUNI</vt:lpstr>
      <vt:lpstr>SEC EDUC</vt:lpstr>
      <vt:lpstr>SEC GENE</vt:lpstr>
      <vt:lpstr>SEC GOB</vt:lpstr>
      <vt:lpstr>SEC OBRAS PUB</vt:lpstr>
      <vt:lpstr>SEC PLAN</vt:lpstr>
      <vt:lpstr>SEC PRIV</vt:lpstr>
      <vt:lpstr>SEC SALUD</vt:lpstr>
      <vt:lpstr>SEC HACIENDA</vt:lpstr>
      <vt:lpstr>SEC TRANS</vt:lpstr>
      <vt:lpstr>SEC CONT URBA</vt:lpstr>
      <vt:lpstr>OFIC MUJER</vt:lpstr>
      <vt:lpstr>GER DES SOC</vt:lpstr>
      <vt:lpstr>SEC GEST SOCIAL</vt:lpstr>
      <vt:lpstr>SEC GEST HUM</vt:lpstr>
      <vt:lpstr>SEC JURI</vt:lpstr>
      <vt:lpstr>SEC REC Y DEP</vt:lpstr>
      <vt:lpstr>SEC CULT</vt:lpstr>
      <vt:lpstr>SEC DES ECON</vt:lpstr>
      <vt:lpstr>'SEC CONT URBA'!Área_de_impresión</vt:lpstr>
      <vt:lpstr>'SEC GEST SOCIAL'!Área_de_impresión</vt:lpstr>
      <vt:lpstr>'SEC SALUD'!Área_de_impresión</vt:lpstr>
      <vt:lpstr>'SEC SALUD'!Títulos_a_imprimir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Angelica Gonzalez Machuca</dc:creator>
  <cp:lastModifiedBy>Karina Esther Cuello Rodriguez</cp:lastModifiedBy>
  <dcterms:created xsi:type="dcterms:W3CDTF">2022-09-09T17:02:17Z</dcterms:created>
  <dcterms:modified xsi:type="dcterms:W3CDTF">2022-09-23T14:51:09Z</dcterms:modified>
</cp:coreProperties>
</file>