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threadedComments/threadedComment1.xml" ContentType="application/vnd.ms-excel.threadedcomments+xml"/>
  <Override PartName="/xl/comments8.xml" ContentType="application/vnd.openxmlformats-officedocument.spreadsheetml.comments+xml"/>
  <Override PartName="/xl/threadedComments/threadedComment2.xml" ContentType="application/vnd.ms-excel.threadedcomments+xml"/>
  <Override PartName="/xl/comments9.xml" ContentType="application/vnd.openxmlformats-officedocument.spreadsheetml.comments+xml"/>
  <Override PartName="/xl/comments10.xml" ContentType="application/vnd.openxmlformats-officedocument.spreadsheetml.comments+xml"/>
  <Override PartName="/xl/threadedComments/threadedComment3.xml" ContentType="application/vnd.ms-excel.threadedcomments+xml"/>
  <Override PartName="/xl/documenttasks/documenttask1.xml" ContentType="application/vnd.ms-excel.documenttask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threadedComments/threadedComment4.xml" ContentType="application/vnd.ms-excel.threadedcomments+xml"/>
  <Override PartName="/xl/comments26.xml" ContentType="application/vnd.openxmlformats-officedocument.spreadsheetml.comments+xml"/>
  <Override PartName="/xl/threadedComments/threadedComment5.xml" ContentType="application/vnd.ms-excel.threaded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mbarranquilla-my.sharepoint.com/personal/kcuello_barranquilla_gov_co/Documents/Escritorio/OFICINA KARY/2023/"/>
    </mc:Choice>
  </mc:AlternateContent>
  <xr:revisionPtr revIDLastSave="0" documentId="8_{6BCDEE41-D4D3-4191-B55B-A9F116EC8F75}" xr6:coauthVersionLast="47" xr6:coauthVersionMax="47" xr10:uidLastSave="{00000000-0000-0000-0000-000000000000}"/>
  <bookViews>
    <workbookView xWindow="-120" yWindow="-120" windowWidth="29040" windowHeight="15840" firstSheet="22" activeTab="29" xr2:uid="{7A0D4F30-7D97-4C42-B0B8-5B137C9E4EA3}"/>
  </bookViews>
  <sheets>
    <sheet name="PMG ALC RIOMAR" sheetId="2" r:id="rId1"/>
    <sheet name="PMG ALC METROPOLITANA" sheetId="7" r:id="rId2"/>
    <sheet name="PMG ALC NCH" sheetId="1" r:id="rId3"/>
    <sheet name="PMG ALC SUROCCIDENTE" sheetId="3" r:id="rId4"/>
    <sheet name="PMG ALC SURORIENTE" sheetId="4" r:id="rId5"/>
    <sheet name="PMG OFIC PROTOCOLO" sheetId="5" r:id="rId6"/>
    <sheet name="OFIC SEG Y CONV CIUD" sheetId="6" r:id="rId7"/>
    <sheet name="SEC COMUNICACIONES" sheetId="8" r:id="rId8"/>
    <sheet name="SEC CULTURA" sheetId="9" r:id="rId9"/>
    <sheet name="SEC DES ECON" sheetId="10" r:id="rId10"/>
    <sheet name="SEC EDUCACION" sheetId="11" r:id="rId11"/>
    <sheet name="SEC HACIENDA" sheetId="12" r:id="rId12"/>
    <sheet name="SEC OBRAS PUB" sheetId="13" r:id="rId13"/>
    <sheet name="SEC PRIVADA" sheetId="14" r:id="rId14"/>
    <sheet name="SEC SALUD" sheetId="15" r:id="rId15"/>
    <sheet name="SEC GEST SOCIAL" sheetId="16" r:id="rId16"/>
    <sheet name="SEC GOBIERNO" sheetId="17" r:id="rId17"/>
    <sheet name="SEC JURIDICA" sheetId="19" r:id="rId18"/>
    <sheet name="SEC GENERAL" sheetId="20" r:id="rId19"/>
    <sheet name="GER PROY ESP" sheetId="21" r:id="rId20"/>
    <sheet name="GER TICS" sheetId="22" r:id="rId21"/>
    <sheet name="OFIC GEST RIESGO" sheetId="23" r:id="rId22"/>
    <sheet name="OFIC CONT DIS" sheetId="24" r:id="rId23"/>
    <sheet name="SEC CONT URB Y ESP PUB" sheetId="25" r:id="rId24"/>
    <sheet name="SEC REC Y DEP" sheetId="26" r:id="rId25"/>
    <sheet name="SEC TRANS Y SEG VIAL" sheetId="27" r:id="rId26"/>
    <sheet name="GCIG " sheetId="28" r:id="rId27"/>
    <sheet name="GER CIUDAD" sheetId="29" r:id="rId28"/>
    <sheet name="SEC GEST HUM" sheetId="30" r:id="rId29"/>
    <sheet name="SEC PLANECION" sheetId="31" r:id="rId30"/>
  </sheets>
  <definedNames>
    <definedName name="_xlnm._FilterDatabase" localSheetId="10" hidden="1">'SEC EDUCACION'!$B$6:$J$57</definedName>
    <definedName name="_xlnm._FilterDatabase" localSheetId="18" hidden="1">'SEC GENERAL'!$A$3:$O$13</definedName>
    <definedName name="_xlnm._FilterDatabase" localSheetId="29" hidden="1">'SEC PLANECION'!$A$7:$O$34</definedName>
    <definedName name="_xlnm._FilterDatabase" localSheetId="25" hidden="1">'SEC TRANS Y SEG VIAL'!$A$7:$P$14</definedName>
    <definedName name="_xlnm.Print_Area" localSheetId="1">'PMG ALC METROPOLITANA'!$A$2:$I$31</definedName>
    <definedName name="_xlnm.Print_Area" localSheetId="23">'SEC CONT URB Y ESP PUB'!$B$6:$P$27</definedName>
    <definedName name="Print_Titles" localSheetId="19">'GER PROY ESP'!$1:$7</definedName>
    <definedName name="_xlnm.Print_Titles" localSheetId="26">'GCIG '!$1:$7</definedName>
    <definedName name="_xlnm.Print_Titles" localSheetId="27">'GER CIUDAD'!$1:$7</definedName>
    <definedName name="_xlnm.Print_Titles" localSheetId="20">'GER TICS'!$1:$7</definedName>
    <definedName name="_xlnm.Print_Titles" localSheetId="22">'OFIC CONT DIS'!$1:$7</definedName>
    <definedName name="_xlnm.Print_Titles" localSheetId="21">'OFIC GEST RIESGO'!$1:$7</definedName>
    <definedName name="_xlnm.Print_Titles" localSheetId="6">'OFIC SEG Y CONV CIUD'!$1:$7</definedName>
    <definedName name="_xlnm.Print_Titles" localSheetId="1">'PMG ALC METROPOLITANA'!$1:$7</definedName>
    <definedName name="_xlnm.Print_Titles" localSheetId="2">'PMG ALC NCH'!$1:$7</definedName>
    <definedName name="_xlnm.Print_Titles" localSheetId="0">'PMG ALC RIOMAR'!$1:$7</definedName>
    <definedName name="_xlnm.Print_Titles" localSheetId="3">'PMG ALC SUROCCIDENTE'!$1:$7</definedName>
    <definedName name="_xlnm.Print_Titles" localSheetId="4">'PMG ALC SURORIENTE'!$1:$7</definedName>
    <definedName name="_xlnm.Print_Titles" localSheetId="5">'PMG OFIC PROTOCOLO'!$1:$7</definedName>
    <definedName name="_xlnm.Print_Titles" localSheetId="7">'SEC COMUNICACIONES'!$1:$7</definedName>
    <definedName name="_xlnm.Print_Titles" localSheetId="23">'SEC CONT URB Y ESP PUB'!$1:$7</definedName>
    <definedName name="_xlnm.Print_Titles" localSheetId="8">'SEC CULTURA'!$1:$10</definedName>
    <definedName name="_xlnm.Print_Titles" localSheetId="9">'SEC DES ECON'!$1:$12</definedName>
    <definedName name="_xlnm.Print_Titles" localSheetId="18">'SEC GENERAL'!$1:$7</definedName>
    <definedName name="_xlnm.Print_Titles" localSheetId="28">'SEC GEST HUM'!$1:$7</definedName>
    <definedName name="_xlnm.Print_Titles" localSheetId="15">'SEC GEST SOCIAL'!$1:$7</definedName>
    <definedName name="_xlnm.Print_Titles" localSheetId="16">'SEC GOBIERNO'!$1:$7</definedName>
    <definedName name="_xlnm.Print_Titles" localSheetId="11">'SEC HACIENDA'!$1:$7</definedName>
    <definedName name="_xlnm.Print_Titles" localSheetId="17">'SEC JURIDICA'!$1:$7</definedName>
    <definedName name="_xlnm.Print_Titles" localSheetId="12">'SEC OBRAS PUB'!$1:$7</definedName>
    <definedName name="_xlnm.Print_Titles" localSheetId="13">'SEC PRIVADA'!$1:$7</definedName>
    <definedName name="_xlnm.Print_Titles" localSheetId="14">'SEC SALUD'!$1:$7</definedName>
    <definedName name="_xlnm.Print_Titles" localSheetId="25">'SEC TRANS Y SEG VIAL'!$1:$7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30" l="1"/>
  <c r="K9" i="30"/>
  <c r="K8" i="30"/>
  <c r="K14" i="27"/>
  <c r="K13" i="27"/>
  <c r="K8" i="27"/>
  <c r="M24" i="24" l="1"/>
  <c r="M19" i="23"/>
  <c r="K43" i="22"/>
  <c r="K18" i="16"/>
  <c r="K13" i="16"/>
  <c r="K12" i="16"/>
  <c r="M18" i="15" l="1"/>
  <c r="K18" i="15"/>
  <c r="N11" i="13"/>
  <c r="P41" i="10"/>
  <c r="P33" i="9"/>
  <c r="P34" i="9" s="1"/>
  <c r="M16" i="8"/>
  <c r="K16" i="8"/>
  <c r="P28" i="7" a="1"/>
  <c r="P28" i="7" s="1"/>
  <c r="M17" i="5"/>
  <c r="K17" i="5"/>
  <c r="P27" i="4"/>
  <c r="P28" i="4" s="1"/>
  <c r="Q27" i="3"/>
  <c r="Q31" i="2"/>
  <c r="P2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00000000-0006-0000-0000-000001000000}">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00000000-0006-0000-0000-000002000000}">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00000000-0006-0000-0000-000003000000}">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00000000-0006-0000-0000-000004000000}">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00000000-0006-0000-0000-000005000000}">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00000000-0006-0000-0000-000006000000}">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00000000-0006-0000-0000-000007000000}">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00000000-0006-0000-0000-000008000000}">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00000000-0006-0000-0000-000009000000}">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00000000-0006-0000-0000-00000A000000}">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00000000-0006-0000-0000-00000B000000}">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00000000-0006-0000-0000-00000C000000}">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00000000-0006-0000-0000-00000D000000}">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tc={89570D66-E3B8-47A3-BD40-939B1CD9D05B}</author>
    <author>tc={77E3915B-F92B-4FB1-85E5-0350BC9507CC}</author>
    <author>tc={B7224CAF-0B2A-4626-803D-F5608770AFB6}</author>
    <author>tc={344B9603-A78C-476A-AEB9-1656610B4AA0}</author>
  </authors>
  <commentList>
    <comment ref="A11" authorId="0" shapeId="0" xr:uid="{4E8F854B-7F59-4C56-B5A2-232BAE900121}">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11" authorId="0" shapeId="0" xr:uid="{DC77B189-F873-4881-960E-7B02BB3019B3}">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11" authorId="0" shapeId="0" xr:uid="{C7DF41F2-3A09-4629-8772-A0575E00E273}">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11" authorId="0" shapeId="0" xr:uid="{4A675AE2-D633-47F1-9AB4-31AEA0DDB1FA}">
      <text>
        <r>
          <rPr>
            <b/>
            <sz val="22"/>
            <color rgb="FF000000"/>
            <rFont val="Tahoma"/>
            <family val="2"/>
          </rPr>
          <t xml:space="preserve">GUÍA: </t>
        </r>
        <r>
          <rPr>
            <sz val="22"/>
            <color rgb="FF000000"/>
            <rFont val="Tahoma"/>
            <family val="2"/>
          </rPr>
          <t>IDENTIFICAR LA PERSONA Y CARGO RESPONSABLE POR LA EJECUCIÓN DE LAS ACCIONES DE MEJORAMIENTO.</t>
        </r>
        <r>
          <rPr>
            <sz val="16"/>
            <color rgb="FF000000"/>
            <rFont val="Tahoma"/>
            <family val="2"/>
          </rPr>
          <t xml:space="preserve">
</t>
        </r>
      </text>
    </comment>
    <comment ref="E11" authorId="0" shapeId="0" xr:uid="{78FD8121-EB89-4458-9561-930759C2D0B7}">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11" authorId="1" shapeId="0" xr:uid="{FD64B133-072D-443A-801F-1F21C060CCC9}">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11" authorId="0" shapeId="0" xr:uid="{E7E36277-1E20-4789-B4F8-C3E7E0EC938C}">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11" authorId="0" shapeId="0" xr:uid="{B5E4BE59-0FAB-412D-A3F6-CA6931BE699C}">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11" authorId="0" shapeId="0" xr:uid="{34BD39A0-BE4E-4CF6-9D90-F5452D35E954}">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11" authorId="0" shapeId="0" xr:uid="{23635AE3-F7A7-4928-9146-710E8A1FBE0F}">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11" authorId="1" shapeId="0" xr:uid="{BE03E87A-EB66-45B4-9A6B-95FBDB04CAA0}">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11" authorId="0" shapeId="0" xr:uid="{64705203-0DE6-4377-B26E-634BB4F3665F}">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N11" authorId="1" shapeId="0" xr:uid="{D71B50EF-4130-479F-9237-F0772165807A}">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O11" authorId="0" shapeId="0" xr:uid="{360C7AC1-4C01-48A7-9863-3EA1D1702013}">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14" authorId="2" shapeId="0" xr:uid="{89570D66-E3B8-47A3-BD40-939B1CD9D05B}">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@Nancy Mileth Angulo Mendoza PORFA RELACIONAR LAS EVIDENCIAS Y COLOCARLAS EN LA CARPETA DE EVIDENCIAS QUE TIENE EL NOMBRE DE ETICA
Respuesta:
    Evidencias cargadas!</t>
      </text>
    </comment>
    <comment ref="N14" authorId="3" shapeId="0" xr:uid="{77E3915B-F92B-4FB1-85E5-0350BC9507CC}">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@Nancy Mileth Angulo Mendoza PORFA RELACIONAR LAS EVIDENCIAS Y COLOCARLAS EN LA CARPETA DE EVIDENCIAS QUE TIENE EL NOMBRE DE ETICA
Respuesta:
    evidencias cargadas! falta la firma del secretario en el plan de gestion etica. para poder subirlo!, lo voy a solicitar</t>
      </text>
    </comment>
    <comment ref="N19" authorId="4" shapeId="0" xr:uid="{B7224CAF-0B2A-4626-803D-F5608770AFB6}">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@Nancy Mileth Angulo Mendoza POR FAVOR RELACIONAR LAS EVIDENCIAS
Respuesta:
    EVIDENCIA (actas) cargadas, falta la firma del secretario en el plan de trabajo. para poder subirlo!, lo voy a solicitar</t>
      </text>
    </comment>
    <comment ref="N38" authorId="5" shapeId="0" xr:uid="{344B9603-A78C-476A-AEB9-1656610B4A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COMPLEMENTAR 
Respuesta:
    @Nancy Mileth Angulo Mendoza ampliar información y relacionar acta de la reunión sostenida con camilo morales
Respuesta:
    el acta tiene fecha de 23 mayo reunión con Camilo Morales y 31 de mayo con el secretario en el despacho. Adjunto ambas! 
Respuesta:
    Mari regálame el nombre de la carpeta </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8CD44208-60F9-406C-8FE1-834B059B363C}">
      <text>
        <r>
          <rPr>
            <sz val="10"/>
            <color rgb="FF000000"/>
            <rFont val="Calibri"/>
            <scheme val="minor"/>
          </rPr>
          <t>======
ID#AAAA2S0UvCY
MARTIN MOLINA    (2023-02-13 21:04:12)
GUIA: REDACTAR LAS RECOMENDACIONES DE MEJORAMIENTO A LA GESTIÓN, IDENTIFICADAS EN LA DEPENDENCIA PARA LA VIGENCIA ACTUAL.</t>
        </r>
      </text>
    </comment>
    <comment ref="B6" authorId="0" shapeId="0" xr:uid="{5729D0AF-DDD6-4CBC-B406-B5C2A13689F6}">
      <text>
        <r>
          <rPr>
            <sz val="10"/>
            <color rgb="FF000000"/>
            <rFont val="Calibri"/>
            <scheme val="minor"/>
          </rPr>
          <t>======
ID#AAAA2S0UvCk
MARTIN MOLINA    (2023-02-13 21:04:12)
GUÍA: SE DEBEN DESCRIBIR LAS CAUSAS, PREVIAMENTE IDENTIFICADAS POR MEDIO DE LAS METODOLOGÍAS EXISTENTES, EL NUMERO DE CAUSAS VARIA DE ACUERDO A LA RECOMENDACIÓN Y SU COMPLEJIDAD.
Método: se refiere a las acciones que llevas a cabo para ejecutar un proceso.
Maquinas o equipos: se trata del equipo técnico o tecnológico que se ocupa para ese proceso.
Mano de obra: implica al personal involucrado en ese proceso. 
Materiales: cualquier accesorio, instrumento o material que se ocupa como parte del proceso o para que este se realice. 
Medición o Inspección: aquí se contempla el control que se tiene para lograr el proceso. 
Medio ambiente: hablamos más bien del contexto, espacio o lugar.</t>
        </r>
      </text>
    </comment>
    <comment ref="C6" authorId="0" shapeId="0" xr:uid="{0FFF6C1C-4111-49C8-AB22-6BD501B13E1B}">
      <text>
        <r>
          <rPr>
            <sz val="10"/>
            <color rgb="FF000000"/>
            <rFont val="Calibri"/>
            <scheme val="minor"/>
          </rPr>
          <t>======
ID#AAAA2S0UvCc
MARTIN MOLINA    (2023-02-13 21:04:12)
GUÍA: PARA CADA UNA DE LAS CAUSAS IDENTIFICADAS SE DEBEN DEFINIR LAS ACCIONES DE MEJORAMIENTO NECESARIAS.
EL NUMERO DE ACCIONES DEPENDERÁ DEL TIPO DE CAUSA IDENTIFICADA Y SU COMPLEJIDAD PARA TRATARLA.</t>
        </r>
      </text>
    </comment>
    <comment ref="D6" authorId="0" shapeId="0" xr:uid="{1CB68658-DE06-429F-9573-25D34289A9B4}">
      <text>
        <r>
          <rPr>
            <sz val="10"/>
            <color rgb="FF000000"/>
            <rFont val="Calibri"/>
            <scheme val="minor"/>
          </rPr>
          <t>======
ID#AAAA2S0UvCs
MARTIN MOLINA    (2023-02-13 21:04:12)
GUÍA: IDENTIFICAR LA PERSONA Y CARGO RESPONSABLE POR LA EJECUCIÓN DE LAS ACCIONES DE MEJORAMIENTO.</t>
        </r>
      </text>
    </comment>
    <comment ref="E6" authorId="0" shapeId="0" xr:uid="{DE76D764-351B-4307-B296-A2CE2667BA2A}">
      <text>
        <r>
          <rPr>
            <sz val="10"/>
            <color rgb="FF000000"/>
            <rFont val="Calibri"/>
            <scheme val="minor"/>
          </rPr>
          <t>======
ID#AAAA2S0UvCI
MARTIN MOLINA    (2023-02-13 21:04:12)
GUÍA: DESCRIBIR LA META A SER ALCANZADA CON LA ACCIÓN DE MEJORAMIENTO PLANTEADA.</t>
        </r>
      </text>
    </comment>
    <comment ref="F6" authorId="0" shapeId="0" xr:uid="{05D24735-18CD-43FD-918D-5E818FA13E2E}">
      <text>
        <r>
          <rPr>
            <sz val="10"/>
            <color rgb="FF000000"/>
            <rFont val="Calibri"/>
            <scheme val="minor"/>
          </rPr>
          <t>======
ID#AAAA2S0UvCU
NUEVA COLUMNA    (2023-02-13 21:04:12)
DEFINIR Y ENUMERAR EL/LOS ENTREGABLE(S) QUE SOPORTA(N) EL CUMPLIMIENTO COMO EVIDENCIA (ACTAS, CONTRATOS, LISTA DE ASISTENCIA, PROCEDIMIENTOS, FOTOGRAFÍA, VIDEOS, ENCUESTAS, ETC.)</t>
        </r>
      </text>
    </comment>
    <comment ref="G6" authorId="0" shapeId="0" xr:uid="{E218202E-FD8C-4F24-B239-BE1E0075CB8C}">
      <text>
        <r>
          <rPr>
            <sz val="10"/>
            <color rgb="FF000000"/>
            <rFont val="Calibri"/>
            <scheme val="minor"/>
          </rPr>
          <t>======
ID#AAAA2S0UvCw
MARTIN MOLINA    (2023-02-13 21:04:12)
GUÍA: ESTABLECER LA FORMULA MATEMÁTICA PARA MEDIR EL CUMPLIMIENTO DE LA META ESTABLECIDA A CADA UNA DE LAS ACCIONES DE MEJORAMIENTO DEFINIDAS.</t>
        </r>
      </text>
    </comment>
    <comment ref="H6" authorId="0" shapeId="0" xr:uid="{0DF1FB9D-D673-4BEA-821E-9B489BD3518E}">
      <text>
        <r>
          <rPr>
            <sz val="10"/>
            <color rgb="FF000000"/>
            <rFont val="Calibri"/>
            <scheme val="minor"/>
          </rPr>
          <t>======
ID#AAAA2S0UvCo
MARTIN MOLINA    (2023-02-13 21:04:12)
GUÍA: ESTABLECER LAS FECHAS DE INICIO Y TERMINACIÓN DE CADA UNA DE LAS ACTIVIDADES, SEGÚN LOS RECURSOS Y DISPONIBILIDAD DE LA DEPENDENCIA DENTRO DE LA VIGENCIA ACTUAL.
NOTA: LAS FECHAS SE DEBEN DEFINIR BAJO LA ESTRUCTURA dd/mm/aaa (DÍA/MES/AÑO)</t>
        </r>
      </text>
    </comment>
    <comment ref="J6" authorId="0" shapeId="0" xr:uid="{A0815A05-25D1-48FC-94EE-36DEB43BD90E}">
      <text>
        <r>
          <rPr>
            <sz val="10"/>
            <color rgb="FF000000"/>
            <rFont val="Calibri"/>
            <scheme val="minor"/>
          </rPr>
          <t>======
ID#AAAA2S0UvCg
MARTIN MOLINA    (2023-02-13 21:04:12)
GUÍA: COLOCAR LA FECHA EN QUE SE REALIZA EL SEGUIMIENTO POR PARTE DE LA DEPENDENCIA DE ACUERDO AL SEGUIMIENTO(I, II, II O IV SEGUIMIENTO)
NOTA: LAS FECHAS SE DEBEN DEFINIR BAJO LA ESTRUCTURA dd/mm/aaa (DÍA/MES/AÑO)</t>
        </r>
      </text>
    </comment>
    <comment ref="K6" authorId="0" shapeId="0" xr:uid="{43F9BE52-7C6A-48D1-8BDA-C7A81D98AC8F}">
      <text>
        <r>
          <rPr>
            <sz val="10"/>
            <color rgb="FF000000"/>
            <rFont val="Calibri"/>
            <scheme val="minor"/>
          </rPr>
          <t>======
ID#AAAA2S0UvCA
MARTIN MOLINA    (2023-02-13 21:04:12)
GUÍA: ASIGNAR POR PARTE DE LA DEPENDENCIA EL PORCENTAJE DE AVANCE DE LA META ESTABLECIDA DE ACUERDO A LA FORMULA DEL INDICADOR CON CORTE A LA FECHA DEL SEGUIMIENTO.</t>
        </r>
      </text>
    </comment>
    <comment ref="L6" authorId="0" shapeId="0" xr:uid="{A7BA1901-A8A6-4A9D-ACAB-20EA0D6AB506}">
      <text>
        <r>
          <rPr>
            <sz val="10"/>
            <color rgb="FF000000"/>
            <rFont val="Calibri"/>
            <scheme val="minor"/>
          </rPr>
          <t>======
ID#AAAA2S0UvCM
GUÍA    (2023-02-13 21:04:12)
SE DEBEN DESCRIBIR LOS ASPECTOS RELEVANTES Y EVIDENCIAS QUE SOPORTAN EL PORCENTAJE DE AVANCE CONSEGUIDO EN EL PERIODO EVALUADO.
ESTAS EVIDENCIAS DEBEN ESTAR DISPONIBLES PARA LA ACTIVIDAD DE SEGUIMIENTO Y PRESENTARLAS AL AUDITOR.</t>
        </r>
      </text>
    </comment>
    <comment ref="M6" authorId="0" shapeId="0" xr:uid="{222532E8-F9FF-4037-986E-F14B62C5C0F0}">
      <text>
        <r>
          <rPr>
            <sz val="10"/>
            <color rgb="FF000000"/>
            <rFont val="Calibri"/>
            <scheme val="minor"/>
          </rPr>
          <t>======
ID#AAAA2S0UvCQ
Martin Rafael Molina Torres    (2023-02-13 21:04:12)
CONTROL INTERNO: NUEVA COLUMNA PARA MEDIR EL AVANCE DE LAS ACCIONES POR PARTE DEL AUDITOR DE ACUERDO A LAS EVIDENCIAS PRESENTADAS POR LA DEPENDENCIA.</t>
        </r>
      </text>
    </comment>
    <comment ref="N6" authorId="0" shapeId="0" xr:uid="{AB15B811-562A-40B9-8687-BB82A1F20C1A}">
      <text>
        <r>
          <rPr>
            <sz val="10"/>
            <color rgb="FF000000"/>
            <rFont val="Calibri"/>
            <scheme val="minor"/>
          </rPr>
          <t>======
ID#AAAA2S0UvCE
Martin Rafael Molina Torres    (2023-02-13 21:04:12)
CONTROL INTERNO: SE DEBEN DAR LAS CONCLUSIONES DE COMPLIMIENTO O NO DE CADA UNA DE LAS ACTIVIDADES, REDACTAR LAS EVIDENCIAS PRESENTADAS POR LA DEPENDENCIA QUE LO SOPORTAN Y LAS RECOMENDACIONES CUANDO APLIQUE; ESTAS EVIDENCIAS DEBEN ESTAR NUMERADAS Y EN LA CARPETA ELECTRÓNICA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B6" authorId="0" shapeId="0" xr:uid="{9753B419-A61B-4075-B9D9-825081373E57}">
      <text>
        <r>
          <rPr>
            <b/>
            <sz val="20"/>
            <color rgb="FF000000"/>
            <rFont val="Tahoma"/>
            <family val="2"/>
          </rPr>
          <t xml:space="preserve">GUIA: </t>
        </r>
        <r>
          <rPr>
            <sz val="18"/>
            <color rgb="FF000000"/>
            <rFont val="Tahoma"/>
            <family val="2"/>
          </rPr>
          <t>REDACTAR LAS RECOMENDACIONES DE MEJORAMIENTO A LA GESTIÓN, IDENTIFICADAS EN LA DEPENDENCIA PARA LA VIGENCIA ACTUAL.</t>
        </r>
      </text>
    </comment>
    <comment ref="C6" authorId="0" shapeId="0" xr:uid="{8D3DB5D6-3EE1-411C-8185-46D8F04A7DF1}">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D6" authorId="0" shapeId="0" xr:uid="{8E2C9388-470B-403A-9EB7-9140995487A8}">
      <text>
        <r>
          <rPr>
            <b/>
            <sz val="22"/>
            <color rgb="FF000000"/>
            <rFont val="Tahoma"/>
            <family val="2"/>
          </rPr>
          <t xml:space="preserve">GUÍA: </t>
        </r>
        <r>
          <rPr>
            <sz val="22"/>
            <color rgb="FF000000"/>
            <rFont val="Tahoma"/>
            <family val="2"/>
          </rPr>
          <t>PARA CADA UNA DE LAS CAUSAS IDENTIFICADAS SE DEBEN DEFINIR LAS ACCIONES DE MEJORAMIENTO NECESARIAS.</t>
        </r>
        <r>
          <rPr>
            <sz val="16"/>
            <color rgb="FF000000"/>
            <rFont val="Tahoma"/>
            <family val="2"/>
          </rPr>
          <t xml:space="preserve">
</t>
        </r>
        <r>
          <rPr>
            <b/>
            <u/>
            <sz val="16"/>
            <color rgb="FF000000"/>
            <rFont val="Tahoma"/>
            <family val="2"/>
          </rPr>
          <t>EL NUMERO DE ACCIONES DEPENDERÁ DEL TIPO DE CAUSA IDENTIFICADA Y SU COMPLEJIDAD PARA TRATARLA.</t>
        </r>
      </text>
    </comment>
    <comment ref="E6" authorId="0" shapeId="0" xr:uid="{6610F843-08F7-4D7C-9DAB-7E3A0B4B79E1}">
      <text>
        <r>
          <rPr>
            <b/>
            <sz val="22"/>
            <color rgb="FF000000"/>
            <rFont val="Tahoma"/>
            <family val="2"/>
          </rPr>
          <t xml:space="preserve">GUÍA: </t>
        </r>
        <r>
          <rPr>
            <sz val="22"/>
            <color rgb="FF000000"/>
            <rFont val="Tahoma"/>
            <family val="2"/>
          </rPr>
          <t>IDENTIFICAR LA PERSONA Y CARGO RESPONSABLE POR LA EJECUCIÓN DE LAS ACCIONES DE MEJORAMIENTO.</t>
        </r>
        <r>
          <rPr>
            <sz val="16"/>
            <color rgb="FF000000"/>
            <rFont val="Tahoma"/>
            <family val="2"/>
          </rPr>
          <t xml:space="preserve">
</t>
        </r>
      </text>
    </comment>
    <comment ref="F6" authorId="0" shapeId="0" xr:uid="{AA88DCE0-3C70-42BD-8987-5B1C3C0C9447}">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G6" authorId="1" shapeId="0" xr:uid="{22E38E3D-5954-4A85-B6A7-9C47ACCE0585}">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H6" authorId="0" shapeId="0" xr:uid="{D0DBAD3D-497A-4D38-93D2-9BC7E7D72DD7}">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I6" authorId="0" shapeId="0" xr:uid="{EA17F460-C7A2-4A2F-AA00-974E733C42DC}">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de/mm/aaa (DÍA/MES/AÑO)</t>
        </r>
      </text>
    </comment>
    <comment ref="K6" authorId="0" shapeId="0" xr:uid="{B1273CB6-1C02-40C4-9954-9655C542926B}">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L6" authorId="0" shapeId="0" xr:uid="{ABBDB596-AFE9-4386-B4E9-8347B6639585}">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M6" authorId="1" shapeId="0" xr:uid="{572A188D-8B90-489B-82CD-26C859D43805}">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N6" authorId="1" shapeId="0" xr:uid="{E2C3DDAC-221D-4CDF-92C4-BA59C71DD91D}">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O6" authorId="1" shapeId="0" xr:uid="{B5DFCBC2-BDBE-42CC-ADC0-6D279FE6D433}">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B6" authorId="0" shapeId="0" xr:uid="{F2C5C577-E758-439F-8218-9EC6F4B9FFE5}">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C6" authorId="0" shapeId="0" xr:uid="{2F20C02C-8118-4C31-9151-042220969AD1}">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D6" authorId="0" shapeId="0" xr:uid="{CC838AA2-FEAE-4AE1-ADDE-EF7EF4979013}">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E6" authorId="0" shapeId="0" xr:uid="{587F571E-B1A5-47FB-8F01-44F5D0740433}">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F6" authorId="0" shapeId="0" xr:uid="{7871E9E6-3989-4AE1-B8FF-7FC01A87747D}">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G6" authorId="1" shapeId="0" xr:uid="{9234D0A3-3B3F-4A71-8FFE-D1A014C4AB95}">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H6" authorId="0" shapeId="0" xr:uid="{ED255CBC-F96C-498B-937F-A6DAB1C9D54F}">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I6" authorId="0" shapeId="0" xr:uid="{BCF91DC5-6846-4DFC-9FE4-7C5F87B716C8}">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K6" authorId="0" shapeId="0" xr:uid="{7AFB9366-B5FC-4298-8D46-6ABC453ACE6D}">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L6" authorId="0" shapeId="0" xr:uid="{875039E7-8D11-4FC9-92D1-6234E8F4B28D}">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M6" authorId="1" shapeId="0" xr:uid="{533F39F3-C226-47F8-93B5-7AB1353797BE}">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N6" authorId="1" shapeId="0" xr:uid="{51DDB2E1-B511-4F63-9BCE-27938E707682}">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O6" authorId="1" shapeId="0" xr:uid="{DEF6E4F2-4A27-4CBD-BD20-C917CE9311ED}">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A11C3C72-6118-4D23-AD30-D75EF134D39B}">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8E6D5B5C-2CAD-468B-BEE5-40329E4988C8}">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8F8D2396-822F-40A7-9F4C-9278B2F1395A}">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AE117424-835F-4646-8E81-3A1CEEEBC318}">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0AD784D7-0050-4382-A437-4387C419E613}">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F0492503-AFB2-42F5-AB6A-4C88264C077B}">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02DB7CD3-9F9E-45A3-A9EB-5F37859C030A}">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ECBD05F3-BC57-4E32-9878-6AED063CB091}">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A38FF345-8D83-4BAE-8AD1-1CD1B3CBB528}">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14F5E687-95CB-46FC-8CA7-F1A5069FB697}">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0A2764A9-E7D3-49A3-A7AB-988E4C7CC9AF}">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CD87CE4E-317A-45DB-BBCD-44B1720664B7}">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36F9DDED-37FB-4335-8F46-B8A29AA1A446}">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C7EF1612-BF36-4CCD-983E-27AA467DE9F0}">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2A2DFB22-5A28-4418-B7DA-CB3E15781460}">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BC86DD93-DC09-484D-9CEB-4438D9B25299}">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8978E73A-3BC0-4D85-8ED4-C71849F2A490}">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2345EC54-DEE0-4AB8-AA74-CB8B64069BAB}">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93CA748D-23DF-4DA2-ABF8-4D6779E36135}">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1902A200-31D5-4AED-B009-B82E5DE81113}">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61C7612F-CEB6-4320-8697-02C3F1C0F03F}">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4C4F2D91-1883-4672-A153-C0FA96B6990F}">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F1E93D8A-896E-443A-92B6-5040CC6C75C3}">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DD341B19-B52D-442D-B8F8-16FBB0E78971}">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EFF4DD46-84E3-42CF-BAD3-1C2D958853BA}">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F285FFBF-7589-4337-B3FC-6BC441CAC7D1}">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99883F97-6FA0-4E40-990E-2742BAEA3176}">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5CC63101-EF4E-40B5-B39B-DE8EE8E55EFA}">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BC8C488E-5F50-4309-87EE-5E793D648352}">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0CC01F21-DD39-494A-AF50-C03B95979348}">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4EB36582-79F6-49FA-80A6-2ABC0B2D4ABE}">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CA84FB43-9577-4659-A008-C8AAF852C377}">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11755A4A-4BDE-4B5B-868B-5AB6F025EF30}">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43D39808-4230-41F6-B075-421E0002A9D0}">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0642E62F-4CBE-4A11-BFD7-D4EA559A3813}">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8640362A-4928-4B7D-8D8A-9A2F196D4828}">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0E97743B-2C09-4FDA-A9CB-9A41881866DE}">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ABB5C4BC-0D1E-4A41-943B-E5D637FA65BD}">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4D70464F-FBA3-4B80-9B8C-3AAF8C6FCB22}">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BA6EE162-DEB2-40DF-92DD-03D83DA4B9C0}">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ED51F2BB-BB6C-43E9-8AB6-9A0721BAA72C}">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53324CEE-2EB6-4D9F-9758-94AC037ADEB5}">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4EC350A2-A488-4CE3-9656-7FC9D265AC20}">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FCF63FDF-6643-40F4-881F-078B73A3073F}">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6E27B706-DEE0-4A9D-B598-F14C1F3152D5}">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D580CD22-2576-44F9-B0ED-E8CA6CBCFCCC}">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D90EA5DC-39D6-49EA-BB7C-07909431FA71}">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3F88AF25-1894-40BF-9B2D-AD0E6FCC2A88}">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EA8D1A71-0CD9-4958-8515-4653D550B605}">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446159E4-CCB7-4D47-A51D-B3CC1E88D386}">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5E29038F-6D9C-45E3-98ED-900512DF0FDE}">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43F2B975-AA2E-4D00-9299-7DE79618BC5D}">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6F4EFD54-EE91-4AAF-8D3E-9D153B124DA7}">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F70A6594-AD7D-4A04-9D40-57785AE26D63}">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66E40C3D-3EEF-4897-A777-7C0650A0A861}">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507C1792-E578-45A2-B92C-74D011585635}">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55AD66F8-61BC-4D44-B7BF-E69886609F91}">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761C260B-4748-4E40-907F-B2A7C903B9B3}">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0390D5D6-CB56-4046-A293-114116DA7D17}">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5CCD401D-C925-467A-ADC3-4391189A3456}">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9D2482AD-4256-42E7-BB2E-7D66BB4A9E05}">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390822C3-986B-42BC-A4F4-DDC6EA902B0C}">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D69291A4-4D15-4D40-9C70-BBF00D355AD3}">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61841ADD-49E8-4341-8C74-28E6B21D1CFC}">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FD9CB848-8F63-4FB7-8A8C-4B9BF578181A}">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E90FB32B-1462-491D-95FF-BFA2A3AFED23}">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F8D33680-2E87-4BBB-A8EA-F00EE77E73AD}">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D1E36D0B-7488-4B37-82EB-81D5406690AD}">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22024785-5A27-4BDF-AF97-60803813B4B1}">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70699EDB-5B95-42F1-99D2-9EE982637BC8}">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F85637DC-3788-4749-9ED1-73C7DE9C65A6}">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2C5677AA-D625-43A7-94E6-1632330BC099}">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1DB14965-388C-4EE1-A136-5BA8CE3CCC95}">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5F88B9E8-2B0F-40FE-97FF-C68070F0D928}">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F9D69A56-2355-49FF-B619-1CF13E5914B9}">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ADA670D0-2CCC-4078-8282-1329AE05B380}">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DBEC9CB5-8B6A-4DCF-A4CC-81A5C4BB2FC0}">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5AD7E10D-EB23-4BA7-9E4C-6759E88DFC46}">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39FBDDE8-D05C-4BA9-B457-5C5732A89EA5}">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6B9695BB-0A65-424C-A020-2A3AA76DDE40}">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F548406F-58E1-4390-83AF-46B32AB37850}">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DB6DAB36-49D7-4B59-A303-90D510D60B7E}">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FE6A4200-AF1C-4336-A580-51AD86E9BA73}">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4BED26FC-AF41-4C72-A929-4AE5AF65E40C}">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54B62265-F351-4CBA-9A61-E66072B7CE7E}">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891A91A9-44A5-4351-9353-F3BB0E87D4C0}">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09513957-999B-4097-A4BF-C58004D46C60}">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A709B782-1512-40CA-BB90-25913B37B32C}">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DBD8B52F-643C-4639-AD46-FC9D911F4DC2}">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6CB73381-0069-43C8-9D25-2EC3DB1EE11E}">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39657FC3-917A-45C1-9FD3-D1500EBBB11A}">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028C7521-1921-46B7-B839-62AAFC0811E6}">
      <text>
        <r>
          <rPr>
            <b/>
            <sz val="20"/>
            <color rgb="FF000000"/>
            <rFont val="Tahoma"/>
            <family val="2"/>
          </rPr>
          <t xml:space="preserve">GUIA: </t>
        </r>
        <r>
          <rPr>
            <sz val="18"/>
            <color rgb="FF000000"/>
            <rFont val="Tahoma"/>
            <family val="2"/>
          </rPr>
          <t>REDACTAR LAS RECOMENDACIONES DE MEJORAMIENTO A LA GESTIÓN, IDENTIFICADAS EN LA DEPENDENCIA PARA LA VIGENCIA ACTUAL.</t>
        </r>
      </text>
    </comment>
    <comment ref="B6" authorId="0" shapeId="0" xr:uid="{ED6FB234-A643-4B8F-98C6-4BD033734E93}">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136586F7-3AA3-493F-BB29-BCE5778A62A4}">
      <text>
        <r>
          <rPr>
            <b/>
            <sz val="22"/>
            <color rgb="FF000000"/>
            <rFont val="Tahoma"/>
            <family val="2"/>
          </rPr>
          <t xml:space="preserve">GUÍA: </t>
        </r>
        <r>
          <rPr>
            <sz val="22"/>
            <color rgb="FF000000"/>
            <rFont val="Tahoma"/>
            <family val="2"/>
          </rPr>
          <t>PARA CADA UNA DE LAS CAUSAS IDENTIFICADAS SE DEBEN DEFINIR LAS ACCIONES DE MEJORAMIENTO NECESARIAS.</t>
        </r>
        <r>
          <rPr>
            <sz val="16"/>
            <color rgb="FF000000"/>
            <rFont val="Tahoma"/>
            <family val="2"/>
          </rPr>
          <t xml:space="preserve">
</t>
        </r>
        <r>
          <rPr>
            <b/>
            <u/>
            <sz val="16"/>
            <color rgb="FF000000"/>
            <rFont val="Tahoma"/>
            <family val="2"/>
          </rPr>
          <t>EL NUMERO DE ACCIONES DEPENDERÁ DEL TIPO DE CAUSA IDENTIFICADA Y SU COMPLEJIDAD PARA TRATARLA.</t>
        </r>
      </text>
    </comment>
    <comment ref="D6" authorId="0" shapeId="0" xr:uid="{6ACA0F8B-1F6C-453D-81B9-472AE0055A3E}">
      <text>
        <r>
          <rPr>
            <b/>
            <sz val="22"/>
            <color rgb="FF000000"/>
            <rFont val="Tahoma"/>
            <family val="2"/>
          </rPr>
          <t xml:space="preserve">GUÍA: </t>
        </r>
        <r>
          <rPr>
            <sz val="22"/>
            <color rgb="FF000000"/>
            <rFont val="Tahoma"/>
            <family val="2"/>
          </rPr>
          <t>IDENTIFICAR LA PERSONA Y CARGO RESPONSABLE POR LA EJECUCIÓN DE LAS ACCIONES DE MEJORAMIENTO.</t>
        </r>
        <r>
          <rPr>
            <sz val="16"/>
            <color rgb="FF000000"/>
            <rFont val="Tahoma"/>
            <family val="2"/>
          </rPr>
          <t xml:space="preserve">
</t>
        </r>
      </text>
    </comment>
    <comment ref="E6" authorId="0" shapeId="0" xr:uid="{46C33F9F-184E-4F02-98C3-AFFD07BD114E}">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220774F4-73FF-4E60-A75C-5079BED7F315}">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57EBCF7A-F6BC-4C63-8B6C-C2D534A87850}">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9D8892D3-504C-43C3-96E8-7F8C6F28119F}">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1B3EAA9C-3327-488F-9EFD-DBF0BEB8577D}">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E90E557F-79A4-4ED9-9E6F-60E113BA2561}">
      <text>
        <r>
          <rPr>
            <b/>
            <sz val="24"/>
            <color rgb="FF000000"/>
            <rFont val="Tahoma"/>
            <family val="2"/>
          </rPr>
          <t>GUÍA:</t>
        </r>
        <r>
          <rPr>
            <sz val="24"/>
            <color rgb="FF000000"/>
            <rFont val="Tahoma"/>
            <family val="2"/>
          </rPr>
          <t xml:space="preserve"> ASIGNAR POR PARTE DE LA DEPENDENCIA EL PORCENTAJE DE AVANCE DE LA META ESTABLECIDA DE ACUERDO A LA FORMULA DEL INDICADOR CON CORTE A LA FECHA DEL SEGUIMIENTO.</t>
        </r>
        <r>
          <rPr>
            <sz val="16"/>
            <color rgb="FF000000"/>
            <rFont val="Tahoma"/>
            <family val="2"/>
          </rPr>
          <t xml:space="preserve">
</t>
        </r>
      </text>
    </comment>
    <comment ref="L6" authorId="1" shapeId="0" xr:uid="{CFD89965-76F0-4D88-94A1-F5ECDDDE18B2}">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45C73071-283A-42C5-9D5C-B143C20A0A65}">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A3A1C881-C484-4EBF-910D-41987F3DD4E7}">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2A9B3BAD-9414-40F0-8287-8597BB20EF64}">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62D4AB65-DB13-4D5E-AE9E-073777D5DC81}">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082847E3-4691-4A63-94BD-409437C9CC37}">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9000294E-44B6-493B-9AE1-3210DE59551B}">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AF85A202-257C-4688-A400-22F67E79E346}">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36393487-D3A3-4547-98D1-E5A14DF2C9F8}">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1730F1E4-B020-4518-B4F6-6500889B09C1}">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61C05C65-6445-4C60-BAD8-DAE81E5C169C}">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2FB9F85A-BA16-493B-95AA-B458484EC0B4}">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7C005EE2-B7F0-43A8-96EB-E51F860679AF}">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00F20367-1B4A-4D33-B012-A732365B0073}">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C2A2B695-908C-4A45-9ECC-E0A8E98C11CD}">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FA3FDD28-8B35-4F27-B85F-D738B52DF1E6}">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81EAF5AF-AC38-4A63-BF16-0FCD3E0AD3A4}">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8E76F88E-D765-4A98-8C2D-F07D6D16A8E0}">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71E5DED6-D019-4CFE-86CD-30BC79F0AF63}">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24BAD7C8-AAAC-4CCD-A327-6D12DBD79D3C}">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B7596AEA-BBE2-4A5E-B3EB-4ECD4A67715C}">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F27C2931-2A24-43CF-ABFF-740B356A251F}">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584916C8-D0B5-403E-8140-416C54DC666F}">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012BC0BE-B54F-4140-B479-DCECDAC63A8F}">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F2A51075-CA5F-4655-8056-F9E99F1E8DA4}">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F5DCCB1E-05D3-4729-B6C7-97EB67829047}">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CAFA099A-6FD1-4CA0-9AA4-FE38123FC405}">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F9313B85-50D7-47EB-8B58-F405B2D2C6B4}">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503488D1-00FF-46C5-A1D8-F8F88AEDEAE4}">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DD1EFC3C-3FF5-45D6-AE6B-D3C6664399FA}">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FF1AFF05-E368-4104-BA07-422430745553}">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C92A9CF3-CE4E-476B-B714-D9CBA837B199}">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1469277F-8600-4A38-A32E-91C21E04D156}">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0778E553-E819-46AB-8FA4-650E1F4E778B}">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45C330CC-EAE9-4077-873F-B2D2D68D9F30}">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496B6B61-91DA-4AB0-999B-1CAE62062047}">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BF727A90-826F-40BE-96BB-F73782FAB3E4}">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36A7518E-29BB-4CA5-A5C3-C4417BDD65B4}">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89F8A2D1-AB5D-4692-947F-306159E2A7F7}">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1CAD548A-A14F-4E92-878C-BD4DEA1CA26B}">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33B96AE9-8AC9-4651-AB77-72C487DBF6C8}">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90BCFEC9-8CA5-42C0-B76C-44656A21B403}">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B6" authorId="0" shapeId="0" xr:uid="{3D845C10-F742-45DD-8C66-B74D960E0717}">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C6" authorId="0" shapeId="0" xr:uid="{761E71CA-0B18-45C5-BF39-5CC4E937810F}">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D6" authorId="0" shapeId="0" xr:uid="{39AAA5AD-B4D1-47CB-AA93-08899409E7F9}">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E6" authorId="0" shapeId="0" xr:uid="{6B0A1083-0986-4FCD-83F2-88A18A851523}">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F6" authorId="0" shapeId="0" xr:uid="{4DB572E5-338A-4884-BDF4-CAE8B54524E4}">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G6" authorId="1" shapeId="0" xr:uid="{BA3832D1-A786-4A9E-9ABB-ABDCE3749967}">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H6" authorId="0" shapeId="0" xr:uid="{CB1BD884-3789-412F-94CA-51B2AC184AAC}">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I6" authorId="0" shapeId="0" xr:uid="{5400A8BE-F8A1-44F8-894B-BEF147FC63F4}">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K6" authorId="0" shapeId="0" xr:uid="{B5BA65B6-ECE3-474D-8BE6-EAF9706AC983}">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L6" authorId="0" shapeId="0" xr:uid="{BD176531-7C3C-4EE1-9638-4EA41440C177}">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M6" authorId="1" shapeId="0" xr:uid="{4696A037-913A-4C7F-9000-00D4706C59F2}">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N6" authorId="1" shapeId="0" xr:uid="{6B37E7A4-D32F-4EC5-B714-D96AA3EB4880}">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O6" authorId="1" shapeId="0" xr:uid="{1B7EA860-FA06-4852-89E5-684579728680}">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
    <author>tc={7AE37D95-FF1D-4F79-90DE-5E2AF966DB30}</author>
    <author>tc={FFAE5E46-70BC-4546-9440-2DB5452EDB51}</author>
    <author>tc={C8BA4481-2FBA-407C-85F6-1A6B6665A3A3}</author>
  </authors>
  <commentList>
    <comment ref="A6" authorId="0" shapeId="0" xr:uid="{86825890-2D1C-47BF-B934-77C54869B651}">
      <text>
        <r>
          <rPr>
            <sz val="10"/>
            <color rgb="FF000000"/>
            <rFont val="Arial"/>
            <family val="2"/>
          </rPr>
          <t>GUIA: REDACTAR LAS RECOMENDACIONES DE MEJORAMIENTO A LA GESTIÓN, IDENTIFICADAS EN LA DEPENDENCIA PARA LA VIGENCIA ACTUAL.</t>
        </r>
      </text>
    </comment>
    <comment ref="B6" authorId="0" shapeId="0" xr:uid="{57FC3D9F-CDB4-434A-9E46-47F45643C9BF}">
      <text>
        <r>
          <rPr>
            <sz val="10"/>
            <color rgb="FF000000"/>
            <rFont val="Arial"/>
            <family val="2"/>
          </rPr>
          <t xml:space="preserve">GUÍA: SE DEBEN DESCRIBIR LAS CAUSAS, PREVIAMENTE IDENTIFICADAS POR MEDIO DE LAS METODOLOGÍAS EXISTENTES, EL NUMERO DE CAUSAS VARIA DE ACUERDO A LA RECOMENDACIÓN Y SU COMPLEJIDAD.
Método: se refiere a las acciones que llevas a cabo para ejecutar un proceso.
Maquinas o equipos: se trata del equipo técnico o tecnológico que se ocupa para ese proceso.
Mano de obra: implica al personal involucrado en ese proceso. 
Materiales: cualquier accesorio, instrumento o material que se ocupa como parte del proceso o para que este se realice. 
Medición o Inspección: aquí se contempla el control que se tiene para lograr el proceso. 
Medio ambiente: hablamos más bien del contexto, espacio o lugar.
</t>
        </r>
      </text>
    </comment>
    <comment ref="C6" authorId="0" shapeId="0" xr:uid="{4AB800C7-03A5-453F-84D6-D00039F260EF}">
      <text>
        <r>
          <rPr>
            <sz val="10"/>
            <color rgb="FF000000"/>
            <rFont val="Arial"/>
            <family val="2"/>
          </rPr>
          <t>GUÍA: PARA CADA UNA DE LAS CAUSAS IDENTIFICADAS SE DEBEN DEFINIR LAS ACCIONES DE MEJORAMIENTO NECESARIAS.
EL NUMERO DE ACCIONES DEPENDERÁ DEL TIPO DE CAUSA IDENTIFICADA Y SU COMPLEJIDAD PARA TRATARLA.</t>
        </r>
      </text>
    </comment>
    <comment ref="D6" authorId="0" shapeId="0" xr:uid="{97B5CCE3-D8C0-4427-9111-8FA89ED01BAB}">
      <text>
        <r>
          <rPr>
            <sz val="10"/>
            <color rgb="FF000000"/>
            <rFont val="Arial"/>
            <family val="2"/>
          </rPr>
          <t xml:space="preserve">GUÍA: IDENTIFICAR LA PERSONA Y CARGO RESPONSABLE POR LA EJECUCIÓN DE LAS ACCIONES DE MEJORAMIENTO.
</t>
        </r>
      </text>
    </comment>
    <comment ref="E6" authorId="0" shapeId="0" xr:uid="{DC8EA528-0941-4471-BE9B-3B672BAA0231}">
      <text>
        <r>
          <rPr>
            <sz val="10"/>
            <color rgb="FF000000"/>
            <rFont val="Arial"/>
            <family val="2"/>
          </rPr>
          <t xml:space="preserve">GUÍA: DESCRIBIR LA META A SER ALCANZADA CON LA ACCIÓN DE MEJORAMIENTO PLANTEADA.
</t>
        </r>
      </text>
    </comment>
    <comment ref="F6" authorId="0" shapeId="0" xr:uid="{A0F0F1AE-FB9D-4D60-B41A-1CC3D1948A30}">
      <text>
        <r>
          <rPr>
            <sz val="10"/>
            <color rgb="FF000000"/>
            <rFont val="Arial"/>
            <family val="2"/>
          </rPr>
          <t xml:space="preserve">NUEVA COLUMNA:
DEFINIR Y ENUMERAR EL/LOS ENTREGABLE(S) QUE SOPORTA(N) EL CUMPLIMIENTO COMO EVIDENCIA (ACTAS, CONTRATOS, LISTA DE ASISTENCIA, PROCEDIMIENTOS, FOTOGRAFÍA, VIDEOS, ENCUESTAS, ETC.)
</t>
        </r>
      </text>
    </comment>
    <comment ref="G6" authorId="0" shapeId="0" xr:uid="{1D5B6FD7-F5F3-4E0E-A166-39ECCA1DD115}">
      <text>
        <r>
          <rPr>
            <sz val="10"/>
            <color rgb="FF000000"/>
            <rFont val="Arial"/>
            <family val="2"/>
          </rPr>
          <t xml:space="preserve">GUÍA: ESTABLECER LA FORMULA MATEMÁTICA PARA MEDIR EL CUMPLIMIENTO DE LA META ESTABLECIDA A CADA UNA DE LAS ACCIONES DE MEJORAMIENTO DEFINIDAS.
</t>
        </r>
      </text>
    </comment>
    <comment ref="H6" authorId="0" shapeId="0" xr:uid="{3C01008F-755B-4DFB-806B-88D1FFF2E086}">
      <text>
        <r>
          <rPr>
            <sz val="10"/>
            <color rgb="FF000000"/>
            <rFont val="Arial"/>
            <family val="2"/>
          </rPr>
          <t>GUÍA: ESTABLECER LAS FECHAS DE INICIO Y TERMINACIÓN DE CADA UNA DE LAS ACTIVIDADES, SEGÚN LOS RECURSOS Y DISPONIBILIDAD DE LA DEPENDENCIA DENTRO DE LA VIGENCIA ACTUAL.
NOTA: LAS FECHAS SE DEBEN DEFINIR BAJO LA ESTRUCTURA dd/mm/aaa (DÍA/MES/AÑO)</t>
        </r>
      </text>
    </comment>
    <comment ref="J6" authorId="0" shapeId="0" xr:uid="{3FF943B1-926C-44DF-8CE5-785A52119A34}">
      <text>
        <r>
          <rPr>
            <sz val="10"/>
            <color rgb="FF000000"/>
            <rFont val="Arial"/>
            <family val="2"/>
          </rPr>
          <t>GUÍA: COLOCAR LA FECHA EN QUE SE REALIZA EL SEGUIMIENTO POR PARTE DE LA DEPENDENCIA DE ACUERDO AL SEGUIMIENTO(I, II, II O IV SEGUIMIENTO)
NOTA: LAS FECHAS SE DEBEN DEFINIR BAJO LA ESTRUCTURA dd/mm/aaa (DÍA/MES/AÑO)</t>
        </r>
      </text>
    </comment>
    <comment ref="K6" authorId="0" shapeId="0" xr:uid="{F3FAB202-3E37-4B82-ACF2-08C4B409F07B}">
      <text>
        <r>
          <rPr>
            <sz val="10"/>
            <color rgb="FF000000"/>
            <rFont val="Arial"/>
            <family val="2"/>
          </rPr>
          <t xml:space="preserve">GUÍA: ASIGNAR POR PARTE DE LA DEPENDENCIA EL PORCENTAJE DE AVANCE DE LA META ESTABLECIDA DE ACUERDO A LA FORMULA DEL INDICADOR CON CORTE A LA FECHA DEL SEGUIMIENTO.
</t>
        </r>
      </text>
    </comment>
    <comment ref="L6" authorId="0" shapeId="0" xr:uid="{17159EAE-6577-482C-8D07-6605826EDFEC}">
      <text>
        <r>
          <rPr>
            <sz val="10"/>
            <color rgb="FF000000"/>
            <rFont val="Arial"/>
            <family val="2"/>
          </rPr>
          <t>GUÍA:
SE DEBEN DESCRIBIR LOS ASPECTOS RELEVANTES Y EVIDENCIAS QUE SOPORTAN EL PORCENTAJE DE AVANCE CONSEGUIDO EN EL PERIODO EVALUADO.
ESTAS EVIDENCIAS DEBEN ESTAR DISPONIBLES PARA LA ACTIVIDAD DE SEGUIMIENTO Y PRESENTARLAS AL AUDITOR.</t>
        </r>
      </text>
    </comment>
    <comment ref="M6" authorId="0" shapeId="0" xr:uid="{2D46F3AD-12F5-4786-AE31-8814258D3ED4}">
      <text>
        <r>
          <rPr>
            <sz val="10"/>
            <color rgb="FF000000"/>
            <rFont val="Arial"/>
            <family val="2"/>
          </rPr>
          <t>CONTROL INTERNO: NUEVA COLUMNA PARA MEDIR EL AVANCE DE LAS ACCIONES POR PARTE DEL AUDITOR DE ACUERDO A LAS EVIDENCIAS PRESENTADAS POR LA DEPENDENCIA.</t>
        </r>
      </text>
    </comment>
    <comment ref="N6" authorId="0" shapeId="0" xr:uid="{90CB6630-7108-4DD5-8B0B-809F08BAE938}">
      <text>
        <r>
          <rPr>
            <sz val="10"/>
            <color rgb="FF000000"/>
            <rFont val="Arial"/>
            <family val="2"/>
          </rPr>
          <t xml:space="preserve">CONTROL INTERNO: 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 ref="C8" authorId="1" shapeId="0" xr:uid="{7AE37D95-FF1D-4F79-90DE-5E2AF966DB30}">
      <text>
        <t>[Comentario encadenado]
Su versión de Excel le permite leer este comentario encadenado; sin embargo, las ediciones que se apliquen se quitarán si el archivo se abre en una versión más reciente de Excel. Más información: https://go.microsoft.com/fwlink/?linkid=870924
Comentario:
    Preferiblemente cambiar la palabra articular por participar, ya que no se sabría como medir dicha actividad.</t>
      </text>
    </comment>
    <comment ref="G11" authorId="2" shapeId="0" xr:uid="{FFAE5E46-70BC-4546-9440-2DB5452EDB51}">
      <text>
        <t>[Comentario encadenado]
Su versión de Excel le permite leer este comentario encadenado; sin embargo, las ediciones que se apliquen se quitarán si el archivo se abre en una versión más reciente de Excel. Más información: https://go.microsoft.com/fwlink/?linkid=870924
Comentario:
    Revisar formulación</t>
      </text>
    </comment>
    <comment ref="G13" authorId="3" shapeId="0" xr:uid="{C8BA4481-2FBA-407C-85F6-1A6B6665A3A3}">
      <text>
        <t>[Comentario encadenado]
Su versión de Excel le permite leer este comentario encadenado; sin embargo, las ediciones que se apliquen se quitarán si el archivo se abre en una versión más reciente de Excel. Más información: https://go.microsoft.com/fwlink/?linkid=870924
Comentario:
    Podría ser: (No actividades programadas/No actividades acompañadas por funcioario calificado)*100</t>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tc={892BE53F-319D-484E-8977-D098FB00EA6D}</author>
  </authors>
  <commentList>
    <comment ref="A6" authorId="0" shapeId="0" xr:uid="{E6EA92B9-D89F-44B3-A093-D53CE2615831}">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5CD7DE0E-B68E-4D49-B376-7ED1026C8D32}">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799D7E3F-9E63-44B7-B429-FE4EB8D2C6FB}">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0042EC46-04F4-4F90-B528-28F24AD103A4}">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885F698C-577E-4167-B665-E6FD70EA7707}">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C6257AA4-8DB5-408A-A800-5D5809FF3E67}">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C66DEE30-F7CA-4C44-93E2-57E7838B59C7}">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2C090BBC-2B01-42C8-8761-5A764B202332}">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D5A4EF93-8B25-4328-8222-722F77F1A7E5}">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83790892-9503-44FC-8BB4-6B06AD3932C8}">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2156AC80-1E7F-4D25-8C88-346FECB52CFE}">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DB6819A3-C75B-42BE-90FD-B96BD252E99C}">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31CFB189-705C-4B64-9C69-EF5EC6679A39}">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 ref="E12" authorId="2" shapeId="0" xr:uid="{892BE53F-319D-484E-8977-D098FB00EA6D}">
      <text>
        <t>[Comentario encadenado]
Su versión de Excel le permite leer este comentario encadenado; sin embargo, las ediciones que se apliquen se quitarán si el archivo se abre en una versión más reciente de Excel. Más información: https://go.microsoft.com/fwlink/?linkid=870924
Comentario:
    Se debe enfocar mas bien a una meta de lecciones, es decir, colocar por meta X lecciones durante el año.</t>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BD8C5E57-80CC-46C6-BA37-9EC53959555B}">
      <text>
        <r>
          <rPr>
            <b/>
            <sz val="20"/>
            <color indexed="81"/>
            <rFont val="Tahoma"/>
            <family val="2"/>
          </rPr>
          <t xml:space="preserve">GUÍA: </t>
        </r>
        <r>
          <rPr>
            <sz val="18"/>
            <color indexed="81"/>
            <rFont val="Tahoma"/>
            <family val="2"/>
          </rPr>
          <t>REDACTAR LAS RECOMENDACIONES DE MEJORAMIENTO A LA GESTIÓN, IDENTIFICADAS EN LA DEPENDENCIA PARA LA VIGENCIA ACTUAL.</t>
        </r>
      </text>
    </comment>
    <comment ref="B6" authorId="0" shapeId="0" xr:uid="{927AD581-031F-4A4C-8C8B-9AFF3D11EF13}">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3AB30051-6C72-4FBE-8657-73BFF8449812}">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0F359742-7ADD-432B-BD70-E8D4BDA82D2C}">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35FADAB6-C1D6-42EB-8AA0-F4397A9B7BA9}">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F2F719D8-154F-42A8-BED3-7D57E14B0C8A}">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7B489088-9BCC-4705-B56E-593AD1A71FFD}">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670EE34A-0190-48F0-A277-1F749868605E}">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K6" authorId="1" shapeId="0" xr:uid="{D81E77B4-BA48-4B89-8688-9184D074860B}">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L6" authorId="1" shapeId="0" xr:uid="{6710E1A6-534D-493C-883A-837AED25D7C5}">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M6" authorId="1" shapeId="0" xr:uid="{EBFECB0D-9DF0-4E92-8E0E-C3BCEA58E176}">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1DF70361-B4C9-4A2F-B188-D353767885C8}">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C573842F-891E-4057-BC03-95DD5E49E9D7}">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DFAF3A49-8039-4D39-82E2-1B1D74F3C791}">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9248CDDD-D7BE-42B0-9188-CF723E4B5840}">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E15A6B4D-36D2-458B-AA4F-33C9FC085316}">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DB00B9CF-322C-41AE-99BB-B354A1339830}">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65FC0875-44C5-4C60-B44A-07A47746122D}">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700308B4-C9AD-4FBD-9814-82750ADA30B5}">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70FB4812-220A-4AA7-9670-15810896DCD8}">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1441E718-58BA-4F6D-A80F-3F9F8084598C}">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6FCCFA1B-0AF8-4B18-BE65-404767983316}">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A5EDE134-C98A-4D07-BB49-D3F3804AC7B9}">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6E582313-F0D3-41AC-B257-43BA137FEA46}">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075EBE49-BC91-4501-990A-497B5AC7C96F}">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A1BDC091-66F0-4FC7-94B0-D92ED0B096B0}">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2416A749-177C-421A-8A6C-DF5F0188E468}">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D787C75B-417A-4B48-B95D-339B7489769D}">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A5B86D77-0F0B-4A42-A55F-D11EB73A3A77}">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F1EE0471-5BFB-4536-A3D6-49FB1FE17E7B}">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C1DC23B1-2992-49B6-8435-454041927350}">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5D5CBBFC-0A4C-4E90-A208-CB316BAD3F1C}">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86C2B3E7-F5B6-47C3-B5C4-0A52CA98686B}">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490DBFCD-9937-439E-95AF-132B4A96C7D7}">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1ADFB298-B858-4F9F-9C04-388DC79E569E}">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D6BF690E-86C9-4111-962B-53195576C8E8}">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4BB0977E-2E9D-427F-88E2-CBECEC3F5CAB}">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00000000-0006-0000-0000-000001000000}">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00000000-0006-0000-0000-000002000000}">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00000000-0006-0000-0000-000003000000}">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00000000-0006-0000-0000-000004000000}">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00000000-0006-0000-0000-000005000000}">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00000000-0006-0000-0000-000006000000}">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00000000-0006-0000-0000-000007000000}">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00000000-0006-0000-0000-000008000000}">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00000000-0006-0000-0000-000009000000}">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00000000-0006-0000-0000-00000A000000}">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00000000-0006-0000-0000-00000B000000}">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00000000-0006-0000-0000-00000C000000}">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00000000-0006-0000-0000-00000D000000}">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MARTIN MOLINA</author>
    <author>Windows User</author>
    <author>Martin Rafael Molina Torres</author>
  </authors>
  <commentList>
    <comment ref="A6" authorId="0" shapeId="0" xr:uid="{65613845-FD87-4919-A386-990CA7A0D966}">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4559BD6B-E263-449E-BE2D-6E41370E7C71}">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FDF1592D-0BA5-4B36-AD8A-133EE5EE0FB1}">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 xml:space="preserve">EL NUMERO DE ACCIONES DEPENDERÁ DEL TIPO DE CAUSA IDENTIFICADA Y SU COMPLEJIDAD PARA TRATARLA.
</t>
        </r>
      </text>
    </comment>
    <comment ref="D6" authorId="1" shapeId="0" xr:uid="{7A06D71A-7BD9-4DEE-8C22-0EE591C88889}">
      <text>
        <r>
          <rPr>
            <b/>
            <sz val="18"/>
            <color indexed="81"/>
            <rFont val="Tahoma"/>
            <family val="2"/>
          </rPr>
          <t>GUÍA:</t>
        </r>
        <r>
          <rPr>
            <u/>
            <sz val="18"/>
            <color indexed="81"/>
            <rFont val="Tahoma"/>
            <family val="2"/>
          </rPr>
          <t xml:space="preserve"> IDENTIFICAR LA PERSONA Y CARGO RESPONSABLE POR LA EJECUCIÓN DE LAS ACCIONES DE MEJORAMIENTO.</t>
        </r>
      </text>
    </comment>
    <comment ref="E6" authorId="0" shapeId="0" xr:uid="{977638F2-2235-4790-BAF3-249132D90DC4}">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2" shapeId="0" xr:uid="{E463CCF6-BC32-475D-8C7F-54CA233CF98F}">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5C6EBDCB-2925-4FF7-955D-560CFF3CC61D}">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AF6A48D1-5410-400B-AE32-3E74752B9D68}">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A6C307D8-448C-4EBD-860B-19685EAE340A}">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946CD574-A6C1-4262-91C4-3828133888B5}">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2" shapeId="0" xr:uid="{224ABF17-3DCF-4EE9-942B-343AEE211138}">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2" shapeId="0" xr:uid="{1F1988CC-027B-4D08-BF16-D9EFB03A204E}">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2" shapeId="0" xr:uid="{81AC5FCF-5449-4D3F-8C18-EF6582F516CA}">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15C61F3B-1F88-4900-9846-FF93F531ECC6}">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4B6AB04C-9C3F-49B9-A118-DC5C267D068C}">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23D7F888-DF98-42BD-AA65-9D78F9B3B50A}">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B61B2A33-8B38-4E16-BA0C-4BA253E24EC8}">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4CC78DF0-FA2A-4FDA-B5B5-6687DF62498E}">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6AB37F33-2288-47E8-A9D5-DF1AAE207DB9}">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EE8FB593-DAFB-4805-A224-DAE62AD33AEE}">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BCC71D6A-24C1-4CC0-94B1-089AE340E096}">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C968952E-8F9A-4ADC-974C-17440932028C}">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44A63C75-FFF9-4E57-A24B-E3801B47A2D2}">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0E54B65C-709B-4DDD-98C4-539026833D79}">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2A547B9A-5953-4C5C-A400-B98AB4036594}">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1F64DB82-DCA1-4F18-B83B-ADEDA9E4CD24}">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147DB2F3-AA78-406F-9DA5-0CA5598CAA38}">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E1FFF094-12A2-4DE3-A663-FEDEA488D183}">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B35E4B56-43B0-47E4-BFFB-01581B4DF75A}">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267DD520-11FF-4A2D-A3B7-4A7F92F49009}">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9457D7DA-0471-434B-9CF3-72E99095FD50}">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F2011679-71BE-4416-BB63-2C455F06EC37}">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2698D88B-C140-49A7-9110-04C672E53E58}">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34402F69-1E4C-42D5-8E2A-68E2E7B1482C}">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12C08C2D-DF17-490C-AB4F-582FF58624F6}">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E2F2EF61-6F8E-4F82-9F5F-82BF6BDACB52}">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3D2F445B-6DF1-46DB-BBCF-2453BC2BBCBF}">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84B3F883-A832-4F66-87EC-64471B540FBC}">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D73FF8B1-C6B4-4B35-AD17-51FB108EBD22}">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6" authorId="0" shapeId="0" xr:uid="{397E0CA8-B340-4BF1-BB3A-92B228CE6627}">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C0B0D989-77D0-42D4-A4BE-0A404B22A736}">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CA04C237-90C9-4453-944C-468B14BC1134}">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37839EC5-5D59-48B3-81D2-CF3EFBE41AC5}">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B6577A52-CEBE-4B4E-99A9-349E4AEDF271}">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69B814C6-AEF7-44B1-AA33-F1F9F60F4E18}">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95C78112-13B6-41FA-B4F7-5D943D432875}">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AA9CD70C-5C68-4B28-A46D-1883BE90B00F}">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1D0A1C96-779F-4F38-8A9E-4A905DB07012}">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0FDD9350-6E99-4919-955A-2F350288FD24}">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4A5FB78C-7860-4FD8-84BB-AE44DB339BEC}">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2A00066B-D60D-4F8E-8005-22003755916F}">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1ACBFB72-8FAB-4FC0-947B-A404A511E993}">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tc={85D36A96-6199-48F0-BA2B-474683D9FDF3}</author>
  </authors>
  <commentList>
    <comment ref="A6" authorId="0" shapeId="0" xr:uid="{C46CC9F6-287E-4BDF-B38E-EE7A9A35B0C9}">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26C738AA-4591-4F1F-93F9-BD9C5D7F7260}">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E2DA4DC8-8D57-42FB-BDB9-7FFF054F58B6}">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EC4FD6C9-7965-4662-A8F6-13031ECBA37C}">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91E28E1B-F3BC-477F-917C-F70450E15D64}">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643B2238-81A4-448A-9E6F-CEE8C460952D}">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70FDD6D9-904F-4F87-B5B4-0949C2641610}">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73E2A650-82F1-4FE9-B3D5-9C1AA4C7C50D}">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23AE74C2-077A-4F29-B2FF-86E3575B99C3}">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3EC735CC-1463-4F26-8185-2877B07A8297}">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A92A853D-D01D-496F-B1F1-822EDC15FD55}">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84E555C6-7D3D-4A78-BD32-7E2141051F95}">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0CD52451-B1B5-41B8-8890-FE8470A55711}">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 ref="F18" authorId="2" shapeId="0" xr:uid="{85D36A96-6199-48F0-BA2B-474683D9FDF3}">
      <text>
        <t>[Comentario encadenado]
Su versión de Excel le permite leer este comentario encadenado; sin embargo, las ediciones que se apliquen se quitarán si el archivo se abre en una versión más reciente de Excel. Más información: https://go.microsoft.com/fwlink/?linkid=870924
Comentario:
    O Sari a ti la plataforma te arroja algo que permita evidenciar el cargue de la información</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tc={884D25A8-7A03-43F0-9DBB-7968F7B1D0B2}</author>
  </authors>
  <commentList>
    <comment ref="A6" authorId="0" shapeId="0" xr:uid="{AC135C09-9605-491B-BB5F-AC8829E8C882}">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6" authorId="0" shapeId="0" xr:uid="{9BA085A2-E7F4-4EB7-9B41-B460CD4E0E47}">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6" authorId="0" shapeId="0" xr:uid="{F97CFBE9-40F7-468D-B5D2-B66BA9DCF764}">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6" authorId="0" shapeId="0" xr:uid="{9F1A4924-B9C1-49E8-83D1-C50BECE69E59}">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6" authorId="0" shapeId="0" xr:uid="{4D15D7BE-B752-4B83-A433-C3014F797F36}">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6" authorId="1" shapeId="0" xr:uid="{27572AAD-FFB2-4A79-924B-25445B6FB60C}">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6" authorId="0" shapeId="0" xr:uid="{43371EA5-0301-416B-B68F-3ED8788F06B1}">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6" authorId="0" shapeId="0" xr:uid="{465DCFF7-7D11-4CBC-888C-978721C598FF}">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6" authorId="0" shapeId="0" xr:uid="{18484E5A-8EDE-423B-B33D-44949031EDFC}">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6" authorId="0" shapeId="0" xr:uid="{DCE80C0B-B78A-4567-BFEC-4DF05422D470}">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6" authorId="1" shapeId="0" xr:uid="{13168347-0C83-4237-87C5-58D8AC453F30}">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6" authorId="1" shapeId="0" xr:uid="{69F541AD-6E32-405D-984B-EB2365C0CA59}">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6" authorId="1" shapeId="0" xr:uid="{3F2F7A9D-8896-4932-BB4B-B27BA63C55AC}">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 ref="A15" authorId="2" shapeId="0" xr:uid="{884D25A8-7A03-43F0-9DBB-7968F7B1D0B2}">
      <text>
        <t>[Comentario encadenado]
Su versión de Excel le permite leer este comentario encadenado; sin embargo, las ediciones que se apliquen se quitarán si el archivo se abre en una versión más reciente de Excel. Más información: https://go.microsoft.com/fwlink/?linkid=870924
Comentario:
    Son las actividades de control y seguimiento de la política del MIPG-transparencia, acceso a la información publica y lucha contra la corrupción que tiene la Secretaria de comunicaciones como segunda línea de defensa</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 MOLINA</author>
    <author>Martin Rafael Molina Torres</author>
  </authors>
  <commentList>
    <comment ref="A9" authorId="0" shapeId="0" xr:uid="{DB3CC681-7B81-45AE-9ED3-7FE28B217F26}">
      <text>
        <r>
          <rPr>
            <b/>
            <sz val="20"/>
            <color indexed="81"/>
            <rFont val="Tahoma"/>
            <family val="2"/>
          </rPr>
          <t xml:space="preserve">GUIA: </t>
        </r>
        <r>
          <rPr>
            <sz val="18"/>
            <color indexed="81"/>
            <rFont val="Tahoma"/>
            <family val="2"/>
          </rPr>
          <t>REDACTAR LAS RECOMENDACIONES DE MEJORAMIENTO A LA GESTIÓN, IDENTIFICADAS EN LA DEPENDENCIA PARA LA VIGENCIA ACTUAL.</t>
        </r>
      </text>
    </comment>
    <comment ref="B9" authorId="0" shapeId="0" xr:uid="{05246DE1-6F19-456F-BC75-C5C219650212}">
      <text>
        <r>
          <rPr>
            <b/>
            <sz val="12"/>
            <color rgb="FF000000"/>
            <rFont val="Tahoma"/>
            <family val="2"/>
          </rPr>
          <t xml:space="preserve">GUÍA: </t>
        </r>
        <r>
          <rPr>
            <sz val="12"/>
            <color rgb="FF000000"/>
            <rFont val="Tahoma"/>
            <family val="2"/>
          </rPr>
          <t xml:space="preserve">SE DEBEN DESCRIBIR LAS CAUSAS, PREVIAMENTE IDENTIFICADAS POR MEDIO DE LAS METODOLOGÍAS EXISTENTES, EL NUMERO DE CAUSAS VARIA DE ACUERDO A LA RECOMENDACIÓN Y SU COMPLEJIDAD.
</t>
        </r>
        <r>
          <rPr>
            <sz val="12"/>
            <color rgb="FF000000"/>
            <rFont val="Tahoma"/>
            <family val="2"/>
          </rPr>
          <t xml:space="preserve">
</t>
        </r>
        <r>
          <rPr>
            <b/>
            <sz val="12"/>
            <color rgb="FF000000"/>
            <rFont val="Arial"/>
            <family val="2"/>
          </rPr>
          <t>Método</t>
        </r>
        <r>
          <rPr>
            <sz val="12"/>
            <color rgb="FF000000"/>
            <rFont val="Arial"/>
            <family val="2"/>
          </rPr>
          <t xml:space="preserve">: se refiere a las acciones que llevas a cabo para ejecutar un proceso.
</t>
        </r>
        <r>
          <rPr>
            <b/>
            <sz val="12"/>
            <color rgb="FF000000"/>
            <rFont val="Arial"/>
            <family val="2"/>
          </rPr>
          <t>Maquinas</t>
        </r>
        <r>
          <rPr>
            <b/>
            <sz val="12"/>
            <color rgb="FF000000"/>
            <rFont val="Arial"/>
            <family val="2"/>
          </rPr>
          <t xml:space="preserve"> o equipos</t>
        </r>
        <r>
          <rPr>
            <sz val="12"/>
            <color rgb="FF000000"/>
            <rFont val="Arial"/>
            <family val="2"/>
          </rPr>
          <t xml:space="preserve">: se trata del equipo técnico o tecnológico que se ocupa para ese proceso.
</t>
        </r>
        <r>
          <rPr>
            <b/>
            <sz val="12"/>
            <color rgb="FF000000"/>
            <rFont val="Arial"/>
            <family val="2"/>
          </rPr>
          <t>Mano de obra</t>
        </r>
        <r>
          <rPr>
            <sz val="12"/>
            <color rgb="FF000000"/>
            <rFont val="Arial"/>
            <family val="2"/>
          </rPr>
          <t xml:space="preserve">: implica al personal involucrado en ese proceso. 
</t>
        </r>
        <r>
          <rPr>
            <b/>
            <sz val="12"/>
            <color rgb="FF000000"/>
            <rFont val="Arial"/>
            <family val="2"/>
          </rPr>
          <t>Materiales</t>
        </r>
        <r>
          <rPr>
            <sz val="12"/>
            <color rgb="FF000000"/>
            <rFont val="Arial"/>
            <family val="2"/>
          </rPr>
          <t xml:space="preserve">: cualquier accesorio, instrumento o material que se ocupa como parte del proceso o para que este se realice. 
</t>
        </r>
        <r>
          <rPr>
            <b/>
            <sz val="12"/>
            <color rgb="FF000000"/>
            <rFont val="Arial"/>
            <family val="2"/>
          </rPr>
          <t>Medición o Inspección</t>
        </r>
        <r>
          <rPr>
            <sz val="12"/>
            <color rgb="FF000000"/>
            <rFont val="Arial"/>
            <family val="2"/>
          </rPr>
          <t xml:space="preserve">: aquí se contempla el control que se tiene para lograr el proceso. 
</t>
        </r>
        <r>
          <rPr>
            <b/>
            <sz val="12"/>
            <color rgb="FF000000"/>
            <rFont val="Arial"/>
            <family val="2"/>
          </rPr>
          <t>Medio ambiente</t>
        </r>
        <r>
          <rPr>
            <sz val="12"/>
            <color rgb="FF000000"/>
            <rFont val="Arial"/>
            <family val="2"/>
          </rPr>
          <t xml:space="preserve">: hablamos más bien del contexto, espacio o lugar.
</t>
        </r>
      </text>
    </comment>
    <comment ref="C9" authorId="0" shapeId="0" xr:uid="{DE5EA280-297B-4B54-BB88-E78D7EE54396}">
      <text>
        <r>
          <rPr>
            <b/>
            <sz val="22"/>
            <color indexed="81"/>
            <rFont val="Tahoma"/>
            <family val="2"/>
          </rPr>
          <t xml:space="preserve">GUÍA: </t>
        </r>
        <r>
          <rPr>
            <sz val="22"/>
            <color indexed="81"/>
            <rFont val="Tahoma"/>
            <family val="2"/>
          </rPr>
          <t>PARA CADA UNA DE LAS CAUSAS IDENTIFICADAS SE DEBEN DEFINIR LAS ACCIONES DE MEJORAMIENTO NECESARIAS.</t>
        </r>
        <r>
          <rPr>
            <sz val="16"/>
            <color indexed="81"/>
            <rFont val="Tahoma"/>
            <family val="2"/>
          </rPr>
          <t xml:space="preserve">
</t>
        </r>
        <r>
          <rPr>
            <b/>
            <u/>
            <sz val="16"/>
            <color indexed="81"/>
            <rFont val="Tahoma"/>
            <family val="2"/>
          </rPr>
          <t>EL NUMERO DE ACCIONES DEPENDERÁ DEL TIPO DE CAUSA IDENTIFICADA Y SU COMPLEJIDAD PARA TRATARLA.</t>
        </r>
      </text>
    </comment>
    <comment ref="D9" authorId="0" shapeId="0" xr:uid="{A069D6A6-C215-413D-AB5A-1C2984B43FD0}">
      <text>
        <r>
          <rPr>
            <b/>
            <sz val="22"/>
            <color indexed="81"/>
            <rFont val="Tahoma"/>
            <family val="2"/>
          </rPr>
          <t xml:space="preserve">GUÍA: </t>
        </r>
        <r>
          <rPr>
            <sz val="22"/>
            <color indexed="81"/>
            <rFont val="Tahoma"/>
            <family val="2"/>
          </rPr>
          <t>IDENTIFICAR LA PERSONA Y CARGO RESPONSABLE POR LA EJECUCIÓN DE LAS ACCIONES DE MEJORAMIENTO.</t>
        </r>
        <r>
          <rPr>
            <sz val="16"/>
            <color indexed="81"/>
            <rFont val="Tahoma"/>
            <family val="2"/>
          </rPr>
          <t xml:space="preserve">
</t>
        </r>
      </text>
    </comment>
    <comment ref="E9" authorId="0" shapeId="0" xr:uid="{0E5A21D8-6F62-4293-B68F-40B441F15A1F}">
      <text>
        <r>
          <rPr>
            <b/>
            <sz val="18"/>
            <color rgb="FF000000"/>
            <rFont val="Tahoma"/>
            <family val="2"/>
          </rPr>
          <t xml:space="preserve">GUÍA: </t>
        </r>
        <r>
          <rPr>
            <sz val="22"/>
            <color rgb="FF000000"/>
            <rFont val="Tahoma"/>
            <family val="2"/>
          </rPr>
          <t>DESCRIBIR LA META A SER ALCANZADA CON LA ACCIÓN DE MEJORAMIENTO PLANTEADA.</t>
        </r>
        <r>
          <rPr>
            <sz val="18"/>
            <color rgb="FF000000"/>
            <rFont val="Tahoma"/>
            <family val="2"/>
          </rPr>
          <t xml:space="preserve">
</t>
        </r>
      </text>
    </comment>
    <comment ref="F9" authorId="1" shapeId="0" xr:uid="{EB0E9152-2DB8-4C0A-B12D-5675878E517D}">
      <text>
        <r>
          <rPr>
            <b/>
            <sz val="20"/>
            <color rgb="FF000000"/>
            <rFont val="Tahoma"/>
            <family val="2"/>
          </rPr>
          <t>NUEVA COLUMNA:</t>
        </r>
        <r>
          <rPr>
            <b/>
            <sz val="16"/>
            <color rgb="FF000000"/>
            <rFont val="Tahoma"/>
            <family val="2"/>
          </rPr>
          <t xml:space="preserve">
</t>
        </r>
        <r>
          <rPr>
            <sz val="20"/>
            <color rgb="FF000000"/>
            <rFont val="Tahoma"/>
            <family val="2"/>
          </rPr>
          <t>DEFINIR Y ENUMERAR EL/LOS ENTREGABLE(S) QUE SOPORTA(N) EL CUMPLIMIENTO COMO EVIDENCIA (ACTAS, CONTRATOS, LISTA DE ASISTENCIA, PROCEDIMIENTOS, FOTOGRAFÍA, VIDEOS, ENCUESTAS, ETC.)</t>
        </r>
        <r>
          <rPr>
            <sz val="16"/>
            <color rgb="FF000000"/>
            <rFont val="Tahoma"/>
            <family val="2"/>
          </rPr>
          <t xml:space="preserve">
</t>
        </r>
      </text>
    </comment>
    <comment ref="G9" authorId="0" shapeId="0" xr:uid="{8703FFF6-0746-42B9-A91A-6B305670129F}">
      <text>
        <r>
          <rPr>
            <b/>
            <sz val="22"/>
            <color indexed="81"/>
            <rFont val="Tahoma"/>
            <family val="2"/>
          </rPr>
          <t xml:space="preserve">GUÍA: </t>
        </r>
        <r>
          <rPr>
            <sz val="22"/>
            <color indexed="81"/>
            <rFont val="Tahoma"/>
            <family val="2"/>
          </rPr>
          <t>ESTABLECER LA FORMULA MATEMÁTICA PARA MEDIR EL CUMPLIMIENTO DE LA META ESTABLECIDA A CADA UNA DE LAS ACCIONES DE MEJORAMIENTO DEFINIDAS.</t>
        </r>
        <r>
          <rPr>
            <sz val="16"/>
            <color indexed="81"/>
            <rFont val="Tahoma"/>
            <family val="2"/>
          </rPr>
          <t xml:space="preserve">
</t>
        </r>
      </text>
    </comment>
    <comment ref="H9" authorId="0" shapeId="0" xr:uid="{02C04115-E670-4B00-886B-7AFF8E2F2D42}">
      <text>
        <r>
          <rPr>
            <b/>
            <sz val="20"/>
            <color indexed="81"/>
            <rFont val="Tahoma"/>
            <family val="2"/>
          </rPr>
          <t xml:space="preserve">GUÍA: </t>
        </r>
        <r>
          <rPr>
            <sz val="20"/>
            <color indexed="81"/>
            <rFont val="Tahoma"/>
            <family val="2"/>
          </rPr>
          <t xml:space="preserve">ESTABLECER LAS FECHAS DE INICIO Y TERMINACIÓN DE CADA UNA DE LAS ACTIVIDADES, SEGÚN LOS RECURSOS Y DISPONIBILIDAD DE LA DEPENDENCIA DENTRO DE LA VIGENCIA ACTUAL.
</t>
        </r>
        <r>
          <rPr>
            <b/>
            <i/>
            <u/>
            <sz val="20"/>
            <color indexed="81"/>
            <rFont val="Tahoma"/>
            <family val="2"/>
          </rPr>
          <t>NOTA: LAS FECHAS SE DEBEN DEFINIR BAJO LA ESTRUCTURA dd/mm/aaa (DÍA/MES/AÑO)</t>
        </r>
      </text>
    </comment>
    <comment ref="J9" authorId="0" shapeId="0" xr:uid="{F086A614-7502-4F1E-AACF-167D0D39D6F9}">
      <text>
        <r>
          <rPr>
            <b/>
            <sz val="22"/>
            <color indexed="81"/>
            <rFont val="Tahoma"/>
            <family val="2"/>
          </rPr>
          <t xml:space="preserve">GUÍA: </t>
        </r>
        <r>
          <rPr>
            <sz val="22"/>
            <color indexed="81"/>
            <rFont val="Tahoma"/>
            <family val="2"/>
          </rPr>
          <t>COLOCAR LA FECHA EN QUE SE REALIZA EL SEGUIMIENTO POR PARTE DE LA DEPENDENCIA DE ACUERDO AL SEGUIMIENTO(I, II, II O IV SEGUIMIENTO)</t>
        </r>
        <r>
          <rPr>
            <sz val="16"/>
            <color indexed="81"/>
            <rFont val="Tahoma"/>
            <family val="2"/>
          </rPr>
          <t xml:space="preserve">
</t>
        </r>
        <r>
          <rPr>
            <b/>
            <u/>
            <sz val="18"/>
            <color indexed="81"/>
            <rFont val="Tahoma"/>
            <family val="2"/>
          </rPr>
          <t>NOTA: LAS FECHAS SE DEBEN DEFINIR BAJO LA ESTRUCTURA dd/mm/aaa (DÍA/MES/AÑO)</t>
        </r>
      </text>
    </comment>
    <comment ref="K9" authorId="0" shapeId="0" xr:uid="{661C1AB0-4260-441E-BEB0-5DA6449D8960}">
      <text>
        <r>
          <rPr>
            <b/>
            <sz val="24"/>
            <color indexed="81"/>
            <rFont val="Tahoma"/>
            <family val="2"/>
          </rPr>
          <t>GUÍA:</t>
        </r>
        <r>
          <rPr>
            <sz val="24"/>
            <color indexed="81"/>
            <rFont val="Tahoma"/>
            <family val="2"/>
          </rPr>
          <t xml:space="preserve"> ASIGNAR POR PARTE DE LA DEPENDENCIA EL PORCENTAJE DE AVANCE DE LA META ESTABLECIDA DE ACUERDO A LA FORMULA DEL INDICADOR CON CORTE A LA FECHA DEL SEGUIMIENTO.</t>
        </r>
        <r>
          <rPr>
            <sz val="16"/>
            <color indexed="81"/>
            <rFont val="Tahoma"/>
            <family val="2"/>
          </rPr>
          <t xml:space="preserve">
</t>
        </r>
      </text>
    </comment>
    <comment ref="L9" authorId="1" shapeId="0" xr:uid="{8C06228E-A9DA-40DE-9107-194375741724}">
      <text>
        <r>
          <rPr>
            <b/>
            <sz val="22"/>
            <color rgb="FF000000"/>
            <rFont val="Tahoma"/>
            <family val="2"/>
          </rPr>
          <t>GUÍA:</t>
        </r>
        <r>
          <rPr>
            <sz val="22"/>
            <color rgb="FF000000"/>
            <rFont val="Tahoma"/>
            <family val="2"/>
          </rPr>
          <t xml:space="preserve">
</t>
        </r>
        <r>
          <rPr>
            <sz val="22"/>
            <color rgb="FF000000"/>
            <rFont val="Tahoma"/>
            <family val="2"/>
          </rPr>
          <t xml:space="preserve">SE DEBEN DESCRIBIR LOS ASPECTOS RELEVANTES Y EVIDENCIAS QUE SOPORTAN EL PORCENTAJE DE AVANCE CONSEGUIDO EN EL PERIODO EVALUADO.
</t>
        </r>
        <r>
          <rPr>
            <sz val="22"/>
            <color rgb="FF000000"/>
            <rFont val="Tahoma"/>
            <family val="2"/>
          </rPr>
          <t xml:space="preserve">
</t>
        </r>
        <r>
          <rPr>
            <sz val="22"/>
            <color rgb="FF000000"/>
            <rFont val="Tahoma"/>
            <family val="2"/>
          </rPr>
          <t>ESTAS EVIDENCIAS DEBEN ESTAR DISPONIBLES PARA LA ACTIVIDAD DE SEGUIMIENTO Y PRESENTARLAS AL AUDITOR.</t>
        </r>
      </text>
    </comment>
    <comment ref="M9" authorId="1" shapeId="0" xr:uid="{F4FA4CD4-830D-4171-9212-D2676A1BA4CA}">
      <text>
        <r>
          <rPr>
            <b/>
            <sz val="22"/>
            <color rgb="FF000000"/>
            <rFont val="Tahoma"/>
            <family val="2"/>
          </rPr>
          <t>CONTROL INTERNO:</t>
        </r>
        <r>
          <rPr>
            <sz val="22"/>
            <color rgb="FF000000"/>
            <rFont val="Tahoma"/>
            <family val="2"/>
          </rPr>
          <t xml:space="preserve"> NUEVA COLUMNA PARA MEDIR EL AVANCE DE LAS ACCIONES POR PARTE DEL AUDITOR DE ACUERDO A LAS EVIDENCIAS PRESENTADAS POR LA DEPENDENCIA.</t>
        </r>
      </text>
    </comment>
    <comment ref="N9" authorId="1" shapeId="0" xr:uid="{B06CFC4E-1CAA-4719-8A50-B90B8BA06116}">
      <text>
        <r>
          <rPr>
            <b/>
            <sz val="16"/>
            <color rgb="FF000000"/>
            <rFont val="Tahoma"/>
            <family val="2"/>
          </rPr>
          <t xml:space="preserve">CONTROL INTERNO: </t>
        </r>
        <r>
          <rPr>
            <sz val="16"/>
            <color rgb="FF000000"/>
            <rFont val="Tahoma"/>
            <family val="2"/>
          </rPr>
          <t xml:space="preserve">SE DEBEN DAR LAS CONCLUSIONES DE COMPLIMIENTO O NO DE CADA UNA DE LAS ACTIVIDADES, REDACTAR LAS EVIDENCIAS PRESENTADAS POR LA DEPENDENCIA QUE LO SOPORTAN Y LAS RECOMENDACIONES CUANDO APLIQUE; ESTAS EVIDENCIAS DEBEN ESTAR NUMERADAS Y EN LA CARPETA ELECTRÓNICA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<sst xmlns="http://schemas.openxmlformats.org/spreadsheetml/2006/main" count="4663" uniqueCount="3012">
  <si>
    <t>Versión: 3,1</t>
  </si>
  <si>
    <t xml:space="preserve">Aprobación: 08/26/2022 </t>
  </si>
  <si>
    <t>AUDITOR CONTROL INTERNO:</t>
  </si>
  <si>
    <t>FIRMA DEL RESPONSABLE</t>
  </si>
  <si>
    <t>53.4%%</t>
  </si>
  <si>
    <t>TOTAL AVANCE</t>
  </si>
  <si>
    <t>ALCALDÍA LOCAL NORTE CENTRO HISTÓRICO</t>
  </si>
  <si>
    <t>DEPENDENCIA</t>
  </si>
  <si>
    <t>La dependencia no ha documentado las lecciones aprendidas, se recomienda impusar las estrategias para avanzar en el tema</t>
  </si>
  <si>
    <t>Solicitud QUILLA-23-032678 de 28/02/2023 dirigida a GCIG para formulacion de lecciones aprendidas en la alcaldía local, a la espera del acompañamiento a corte de 30/6/2023</t>
  </si>
  <si>
    <t># de solicitudes realizadas.</t>
  </si>
  <si>
    <t>Solicitud realizada ( Registro)
Lección aprendida documentada.</t>
  </si>
  <si>
    <t>Realizar una (1) solicitud.</t>
  </si>
  <si>
    <t>Edgardo Mendoza Ortega-Alcalde local NCH,  Silvana Schlegel G. Prof Univ. y Sandy Caro Contreras. Prof Univ- Agente de cambio</t>
  </si>
  <si>
    <t xml:space="preserve">Solicitud de asesoría y acompañamiento a la GCIG para las formulación de las lecciones aprendidas de las alcaldías locales.
</t>
  </si>
  <si>
    <t>Falta de claridad de la aplicación de lecciones aprendidas  a las alcaldías locales.</t>
  </si>
  <si>
    <t>Es conveniente continuar con la documentación y registro de lecciones aprendidas para fortalecer el aprendizaje organizacionacional y la política de gestión del conocimiento en la entidad</t>
  </si>
  <si>
    <t>Han mantenido un cumplimiento sostendido de 100% en oportunidad de respuesta de pqrsd</t>
  </si>
  <si>
    <t xml:space="preserve">Cumplimiento en los términos de respuesta al 100% de las PQRSD a corte de 30 junio 2023. </t>
  </si>
  <si>
    <t># de PQRSD respondidas en los términos de ley/ # de PQRSD recibidas *100</t>
  </si>
  <si>
    <t>Informe de seguimiento- Registro de socialización.</t>
  </si>
  <si>
    <t>Dar respuesta  al 100% de las PQRSD de la alcaldía local en los términos establecidos por la Ley.</t>
  </si>
  <si>
    <t>Edgardo Mendoza Ortega-Alcalde local NCH y Silvana Schlegel G. Prof Univ-Enlace Sigob</t>
  </si>
  <si>
    <t>Continuar con el seguimiento periodico a las PQRSD asignadas a la alcaldía local NCH para garantizar el cumplimiento en los tiempos de respuesta establecido por la Ley</t>
  </si>
  <si>
    <t>La entidad no tiene fortalecido el seguimiento veraz del cumplimiento de las PQRSD según lo establecido en la Ley.</t>
  </si>
  <si>
    <t>Es importante fortalecer las estrategias y acciones al interior de su dependencia para lograr el cumplimiento del 100% de los pqrsd a cargo.</t>
  </si>
  <si>
    <t>Es pertinente realizar la revisión y evaluación de los riesgos y controles de su dependencia acorde con la metodología establecida en la guía de administración de riesgos.</t>
  </si>
  <si>
    <t>Se actualizó matriz de riesgos de las dependencias, con los respectivos controles</t>
  </si>
  <si>
    <t>Matriz de riesgo de la alcaldía local NCH, revisada y validada por Sec de Planeación en asisencia técnica de 07/03/2023.</t>
  </si>
  <si>
    <t># de revisiones realizadas</t>
  </si>
  <si>
    <t>Matriz actualizada- registros de seguimientos,</t>
  </si>
  <si>
    <t>Actualización del 100% de los riesgos identificados en Matriz,</t>
  </si>
  <si>
    <t>Revisión y/o actualización de la matriz de riesgo de la alcaldía local NCH de acuerdo con la politica de administración del riesgo de la entidad.</t>
  </si>
  <si>
    <t>Se evidencia reunión donde recibieron asistencia técnica y acomañamiento de la secretaría de planeación para  la aplicación de la política de administración de riesgos</t>
  </si>
  <si>
    <t>Se solicitó a la Secretaría de Planeación con oficio QUILLA-23-032673  de 28/02/2023 socialización y acompañamiento en aplicación de la politica de gestión del riesgo en la alcaldía local NCH. Obteniendo respuesta el 03/03/2023 con QUILLA-23-035521 para mesa de trabajo 07/03/2023</t>
  </si>
  <si>
    <t>Registro de solicitud.</t>
  </si>
  <si>
    <t>Realizar solicitud.</t>
  </si>
  <si>
    <t>Edgardo Mendoza Ortega-Alcalde local NCH , Silvana Schlegel G. Prof Univ. y Sandy Caro Contreras. Prof Univ- Agente de cambio</t>
  </si>
  <si>
    <t xml:space="preserve">Solicitud a la Secretaría de Planeación  de socialización y acompañamiento en la aplicación de la politica de administración del riesgo de la entidad a las alcaldías locales.
</t>
  </si>
  <si>
    <t>Debilidad en la socialización de la politica de administración del riesgo en la entidad.</t>
  </si>
  <si>
    <t xml:space="preserve">Se recomienda desarrollar acciones para la apropiacion de la politica de administracion de riesgo en  su dependencia con el fin de fortalecer la cultura de gestion del riesgo en la entidad. </t>
  </si>
  <si>
    <t>Procedimeinto en revisión de oficina jurídica</t>
  </si>
  <si>
    <t>Aplicación del procedimiento ajustado al 100% de las solicitudes de pago radicadas,</t>
  </si>
  <si>
    <t xml:space="preserve">procedimiento en revisión de oficina jurídica </t>
  </si>
  <si>
    <t>A la espera de la revisión y aprobación  de la  Secretaría Jurídica a la propuesta de procedimiento de las alcaldías locales, de acuerdo a mesa de trabajo del 23/03/2023</t>
  </si>
  <si>
    <t># de solicitudes de pago realizadas/ # de solicitudes de pago radicados *100</t>
  </si>
  <si>
    <t>Registros asociados a la aplicación del procedimiento de gestión de pago}.</t>
  </si>
  <si>
    <t>Procedimiento de gestión de pago aprobado.</t>
  </si>
  <si>
    <t>Aplicación del procedimiento de gestión de pago ajustado.</t>
  </si>
  <si>
    <t>Han participado activamente en las mesas de trabajo que se han realizado durante el I semestre entre las localidadades y con otras dependencias para el ajuste del procedimeinto de gestión de pago de ediles</t>
  </si>
  <si>
    <t xml:space="preserve">Participación en la primera mesa de trabajo concovada por GCIG el   23/03/2023 para ajustar el porcedimiento de pago JAL.
 * Cumplimiento de compromisos acordados en mesa de trabajo ( Remisión QUILLA-23-059952  ajuste de decreto 0275 de 2021  el 31/03/2023 y QUILLA-23-089288 remisión de propuesta de procedimiento como parte integral del acto administrativo el 16/05/2023) </t>
  </si>
  <si>
    <t># de mesas de trabajo asistida/# de mesas de trabajo convocadas*100</t>
  </si>
  <si>
    <t>Registros de actas y listados de asistencia.</t>
  </si>
  <si>
    <t>Participar 100% de las mesas de trabajo convocadas.</t>
  </si>
  <si>
    <t>Edgardo Mendoza Ortega-Alcalde local NCH , Silvana Schlegel G. Prof Univ. y Sandy Caro Contreras. Prof Univ.</t>
  </si>
  <si>
    <t>Participar en las mesas de trabajo promovidas por la Gerencia de Control Interna de Gestión para el ajuste del procedimiento de gestión de pago de la JAL.</t>
  </si>
  <si>
    <t xml:space="preserve">Desconocimiento de la normatividad correspondiente para la formulación del procedimiento de gestión de pago de los miembros de la JAL. </t>
  </si>
  <si>
    <t>Es necesario ajustar el procedimiento de reconocimiento de pago de ediles, de manera articulada  con las áreas que intervienen en el mismo, de tal manera que se alinie con la normatividad vigente y el quehacer actual.</t>
  </si>
  <si>
    <t xml:space="preserve">Se evidencia la realiación de mesas de trabajo con las otras localidades y con planeación, para la revisión y ajuste del plan de acción.  Plan ajustado  y presentado oportunamente	</t>
  </si>
  <si>
    <t>Se solicitó validación del plan de acción a la secretaría de planeación con oficio QUILLA-23-032639 de 28/02/2023.
Se obtuvo respuesta QUILLA-23-035521 de 03/03/2023 para mesa de trabajo para el 07/03/2023.
Sec. Planeación valida plan de acción el 13/03/2023.</t>
  </si>
  <si>
    <t>Registro de solicitud.
Plan de acción validado.</t>
  </si>
  <si>
    <t>Realizar una (1) solicitud.
 Plan de acción validado por Sec Planeación con  acividades en todas las dimensiones del MIPG</t>
  </si>
  <si>
    <t>Realizar solicitud a Secretaría de Planeación de asistencia técnica para la validación y/o ajuste del plan de acción 2023 de la dependencia</t>
  </si>
  <si>
    <t>Debilidad en la estructura de formulación del plan de acción basado en el modelo MIPG</t>
  </si>
  <si>
    <t xml:space="preserve">Es necesario solicitar a la Secretaría de planeacion asistencia tecnica  para la validacion y ajuste al plan de accion de la dependencia.  </t>
  </si>
  <si>
    <t>Enviaron el informe cuatrimestral con corte a abril de 2023 y se efectuó seguimiento avances en plan de acción del I semestre 2023</t>
  </si>
  <si>
    <t>El pimer informe realizado con corte a 30/04/2023 socializado el 26/5/2023</t>
  </si>
  <si>
    <t>33,33%</t>
  </si>
  <si>
    <t># de seguimientos realizados/ seguimientos planificados*100</t>
  </si>
  <si>
    <t>Registros de seguimientos.</t>
  </si>
  <si>
    <t>Cumplimiento del 100% de los seguimiento.</t>
  </si>
  <si>
    <t xml:space="preserve">Realizar seguimiento establecido en el plan de acción 2023.
</t>
  </si>
  <si>
    <t>Se evidencia ejecución de actividades propuestas al corte de junio 2023.  Se sugiere revisar el avance reportado en Miplan, debido a que al promediar el avance no se debe incluir en el cálculo las actividades que estaban proyectadas para fechas posteriores al corte de junio, ya que esto afecta el resultado</t>
  </si>
  <si>
    <t>Participación en las actividades éticas realizadas por los promotores éticos del Distrito (Socialización de la invitación a realizar el curso de integridad,  de los 4 mensajes éticos, a las reuniones mensuales de los promotores distritales, a la  primera pausa ética, realización del primer reporte ético)</t>
  </si>
  <si>
    <t># de actividades ejecutadas/ # de actividades planificadas*100</t>
  </si>
  <si>
    <t>Evidencias de actividades ejecutadas.</t>
  </si>
  <si>
    <t>Realización del 100% de las actividades.</t>
  </si>
  <si>
    <t xml:space="preserve">Realizar las actividades programadas en el plan de acción ético 2023.
</t>
  </si>
  <si>
    <t xml:space="preserve">Se evidencia formulación de actividades de gestión incluidas en el plan de acción. </t>
  </si>
  <si>
    <t>Construcción realizada en la reunión del mes de enero (31) de 2023, incluido en en el plan de acción de la alcaldía local NCH</t>
  </si>
  <si>
    <t>Plan acción formulado.</t>
  </si>
  <si>
    <t>Registro plan de acción 2023</t>
  </si>
  <si>
    <t>Plan de acción ético 2023 formulado.</t>
  </si>
  <si>
    <t>Edgardo Mendoza Ortega-Alcalde local NCH , Silvana Schlegel G. Prof Univ-Enlace Sigob y Sandy Caro Contreras. Prof Univ.- Promotor ético.</t>
  </si>
  <si>
    <t>Participar en la construcción del plan de acción ético 2023</t>
  </si>
  <si>
    <t>Falta de articulación distrital en el aplicativo de formulacion de plan de acción- MiPlan.</t>
  </si>
  <si>
    <t>Es conveniente revisar y ajustar de manera articulada con la Secretaría de Gestión Humana las actividades formuladas en el plan de accion para el fortalecimiento de la gestión etica.</t>
  </si>
  <si>
    <t xml:space="preserve"> Registros de seguimientos.</t>
  </si>
  <si>
    <t>Cumplimiento al 100% de los seguimientos al plan de trabajo</t>
  </si>
  <si>
    <t xml:space="preserve">Realizar seguimiento periodico al cumplimiento del plan de trabajo establecido en las mesas de trabajo.
</t>
  </si>
  <si>
    <t>50
%</t>
  </si>
  <si>
    <t># de actividades realizadas/# actividades planificadas*100</t>
  </si>
  <si>
    <t>Cumplimiento del 100% de las actividades contempladas en el plan de trabajo</t>
  </si>
  <si>
    <t>Implementar las actividades establecidas en las mesas de trabajo.</t>
  </si>
  <si>
    <r>
      <rPr>
        <b/>
        <sz val="12"/>
        <rFont val="Arial"/>
        <family val="2"/>
      </rPr>
      <t>Hallazgo 2:</t>
    </r>
    <r>
      <rPr>
        <sz val="12"/>
        <rFont val="Arial"/>
        <family val="2"/>
      </rPr>
      <t xml:space="preserve"> La Alcaldía Distrital de Barranquilla presuntamente incumple con lo reglamentado en el artículo 7° del Acuerdo 042 de 2002 y Artículo 13 de la Ley 1712 de 2014 al no contar con la totalidad de los inventarios de la producci6n documental en los archivos de gestión desde que se apertura los expedientes, así mismo el archivo central no cuenta con un inventario general debidamente constituido por no cantar con la implementacl6n de las Tablas de Valoración Documental. Normatividad: Artículo 26 de la Ley 594</t>
    </r>
  </si>
  <si>
    <t>No se tienen las TRD actualizadas, el inventario documental está en ajusteEs necesrio impulsar el cumplimieto del plan de mejoramiento archivístico, contar con las TRD de la dependencia y actualizar el inventario documental</t>
  </si>
  <si>
    <r>
      <t xml:space="preserve"> Solicitud QUILLA-23-032641  de 28/02/2023 dirigida a Of gestión documental para realizar mesas de trabajo para el cumplimiento de la normatividad archivistica en las alcaldías locales. 
Inclusión en cronograma de visitas para asesoria, acompañamieno y  apoyo en la organización  y consevación de los archivos, programada para 13/04/2023,  recibida el 16/03/2023 a través del </t>
    </r>
    <r>
      <rPr>
        <b/>
        <sz val="12"/>
        <color rgb="FF000000"/>
        <rFont val="Arial"/>
      </rPr>
      <t>Info</t>
    </r>
    <r>
      <rPr>
        <sz val="12"/>
        <color rgb="FF000000"/>
        <rFont val="Arial"/>
      </rPr>
      <t>.
Mesa de trabajo 03/05/2023 en el cual se concluyó que las alcaldías locales por encontrarse por fuera del organigrama de la entidad, se deben revisar las tablas de retencción de la sec de gobierno-Of participación ciudadana para verificar cuales aplican y continuar con el acompañamiento de la of. de gestión doc,
Remisión a la Oficina de Gestión documental del plan de trabajo el 12/05/2023 ( De acuerdo con mail de sigob de fecha 10/05/2023 a los enlaces documentales) para el acompañamiento en la revisión de las tablas de retención aplicables a las alcaldías locales y organización archivística y según respuesta de gestión documental QUILLA-23-059799 de 31/03/2023 como respuesta a la solicitud de asesoría y acompañamiento QUILLA-23-032641 de 28/02/2023
Através de info de 02/06/2023 "Cronograma de socialización del Sistema Integrado de Conservación Documental", socialización para el 06 y 07 de junio del Sistema Integrado de Conservación (SIC) y la actualización del Programa de Gestión Documental (PGD) V.2 de la Alcaldía Distrital de Barranquilla, en el cual las alcaldías locales no se encuentren citadas y es # por cupos por secretaria</t>
    </r>
  </si>
  <si>
    <t>Solicitud realizada ( Registro)- Plan de trabajo- registro de socialización de plan de trabajo .</t>
  </si>
  <si>
    <t xml:space="preserve">Solicitud de mesas de trabajo entre la Oficina de gestión documental y las alcaldías locales para la organización archivística de la alcaldía local NCH.
</t>
  </si>
  <si>
    <t>Falta de acompañamiento  parte de la Oficina de Gestión documental para la organización archivística de la alcaldía local NCH.</t>
  </si>
  <si>
    <r>
      <rPr>
        <b/>
        <sz val="12"/>
        <rFont val="Arial"/>
        <family val="2"/>
      </rPr>
      <t>Hallazgo 1:</t>
    </r>
    <r>
      <rPr>
        <sz val="12"/>
        <rFont val="Arial"/>
        <family val="2"/>
      </rPr>
      <t xml:space="preserve"> La Alcaldía de Barranquilla presuntamente incumple lo establecido en el artículo 6 del acuerdo 060 de 2001, artículo 7 del Acuerdo 042 de 2002, los Acuerdos N° 042 de 2002, Acuerdo N° 005 de 2013, Acuerdo N° 002 de 2014, teniendo en cuenta que los Archivos de Gesti6n no están debidamente conformando y organizando los expedientes. Cada Dependencia y grupo de trabajo debe conformar un Plan de Trabajo lnterno que evidencie el desglose de actividades previas con las que deben contar en un proceso de organización documental: retiro de material abrasivo, clasificación, ordenación, foliación, hoja de control, rotulación, inventarios documentales; permitir evidenciar la integridad física de los documentos, teniendo en cuenta las normas archivísticas. Normatividad: Acuerdo 042 de 2002. -Parágrafo del artículo 12 del Acuerdo No. 002 de 2014. Acuerdo No. 005 de 15 de marzo de 2013.</t>
    </r>
  </si>
  <si>
    <t xml:space="preserve">FECHA TERMINACIÓN </t>
  </si>
  <si>
    <t>FECHA DE INICIO</t>
  </si>
  <si>
    <t>VERIFICACIÓN DE CUMPLIMIENTO CONTROL INTERNO</t>
  </si>
  <si>
    <t>% AVANCE CONTROL INTERNO</t>
  </si>
  <si>
    <t>OBSERVACIONES DE LA DEPENDENCIA</t>
  </si>
  <si>
    <t>% AVANCE DEPENDENCIA</t>
  </si>
  <si>
    <t xml:space="preserve">FECHA SEGUIMIENTO </t>
  </si>
  <si>
    <t>PERIODO DE EJECUCIÓN</t>
  </si>
  <si>
    <t>FÓRMULA INDICADOR DE CUMPLIMIENTO</t>
  </si>
  <si>
    <t>ENTREGABLE</t>
  </si>
  <si>
    <t>DESCRIPCIÓN DE LA META</t>
  </si>
  <si>
    <t>RESPONSABLE</t>
  </si>
  <si>
    <t xml:space="preserve"> ACCIONES DE MEJORAMIENTO</t>
  </si>
  <si>
    <t>ANÁLISIS DE CAUSAS</t>
  </si>
  <si>
    <t>DESCRIPCIÓN RECOMENDACIONES</t>
  </si>
  <si>
    <t>DEPENDENCIA Y PROCESO: ALCALDIA LOCAL NORTE CENTRO HISTÓRICO</t>
  </si>
  <si>
    <t>OBSERVACIONES DEL AUDITOR</t>
  </si>
  <si>
    <t>PERIODO/VIGENCIA: 2023</t>
  </si>
  <si>
    <r>
      <t xml:space="preserve">                                                                     </t>
    </r>
    <r>
      <rPr>
        <b/>
        <sz val="22"/>
        <rFont val="Arial"/>
        <family val="2"/>
      </rPr>
      <t xml:space="preserve"> PLAN DE MEJORAMIENTO A LA GESTIÓN </t>
    </r>
    <r>
      <rPr>
        <b/>
        <sz val="14"/>
        <rFont val="Arial"/>
        <family val="2"/>
      </rPr>
      <t xml:space="preserve">                                                                                                                      Codigo:EC-EC-F-011</t>
    </r>
  </si>
  <si>
    <t>ELSY RADA RIQUETT</t>
  </si>
  <si>
    <t>AVANCE PROMEDIO</t>
  </si>
  <si>
    <t xml:space="preserve">ALCALDÍA LOCAL RIOMAR </t>
  </si>
  <si>
    <t>Cumplimiento del 100% de los seguimientos y evaluación del cumplimiento de requisitos legales</t>
  </si>
  <si>
    <t xml:space="preserve">Realizar seguimientos y evaluación del cumplimiento de los requisitos legales </t>
  </si>
  <si>
    <t>Se han llevado acabo los respectivos seguimiento en el promer semestre de 2023</t>
  </si>
  <si>
    <t>Programa de S y E</t>
  </si>
  <si>
    <t xml:space="preserve">Un (1) Programa de Seguimiento y evaluación  de cumplimiento de la Matriz de requisitos legales </t>
  </si>
  <si>
    <t xml:space="preserve">Programar los seguimientos y evaluación del cumplimiento de los Requisitos Legales.
</t>
  </si>
  <si>
    <t>Se ha actualizado la matriz de requisitos legales. Se recomienda impulsar su seguimiento y monitoreo.</t>
  </si>
  <si>
    <t>La Matriz de requisito legales se encuentra debidamente actualizada.</t>
  </si>
  <si>
    <t>Matriz actualizada</t>
  </si>
  <si>
    <t>Matriz actualizada- programación y registros de seguimientos y evaluación</t>
  </si>
  <si>
    <t>Una (1) Matriz de requisitos legales actualizada</t>
  </si>
  <si>
    <t>Bryan Corredor Morales - Alcalde Local Riomar;  Paola Alvarez  Prof Univ; Miriam Velez- Prof. Univ</t>
  </si>
  <si>
    <t xml:space="preserve">Actualizar la Matriz de requisitos legales </t>
  </si>
  <si>
    <t xml:space="preserve">La entidad no había designado responsables de la aplicación de las herramientas de Nomograma y Matriz de Requisitos Legales </t>
  </si>
  <si>
    <t>9. Es conveniente fortalecer el seguimiento y evaluación del cumplimiento de requisitos legales de su área</t>
  </si>
  <si>
    <t>No se han documentado las lecciones aprendidas</t>
  </si>
  <si>
    <t>Solicitud  a la GCIG mediante oficio QUILLA-23-032678  de 28 de febrero de 2023, para acompañamiento y asesoría de lecciones aprendidas.</t>
  </si>
  <si>
    <t>Bryan Corredor Morales - Alcalde Local Riomar,  Javier Camargo - Técnico - Agente de cambio</t>
  </si>
  <si>
    <t>8. Es conveniente continuar con la documentación y registro de lecciones aprendidas para fortalecer el aprendizaje organizacionacional y la política de gestión del conocimiento en la entidad</t>
  </si>
  <si>
    <t>Se ha logrado un cumplimiento sostenido del 100% en oportunidad en los la respuesta a pqrsd</t>
  </si>
  <si>
    <t>Se han respondido el total de las PQRSD radicadas, durante el primer semestre de 2023.</t>
  </si>
  <si>
    <t>Bryan Corredor Morales - Alcalde Local Riomar;  Paola Alvarez  Prof Univ; Miriam Velez- Prof. Univ.; Rosario Castilla Secretaria-Enlace Sigob</t>
  </si>
  <si>
    <t>Continuar con el seguimiento periodico a las PQRSD asignadas a la alcaldía local Riomar para garantizar el cumplimiento en los tiempos de respuesta establecido por la Ley</t>
  </si>
  <si>
    <t>7. Es importante fortalecer las estrategias y acciones al interior de su dependencia para lograr el cumplimiento del 100% de los pqrsd a cargo.</t>
  </si>
  <si>
    <t>6. Es pertinente realizar la revisión y evaluación de los riesgos y controles de su dependencia acorde con la metodología establecida en la guía de administración de riesgos.</t>
  </si>
  <si>
    <t>Matriz de riesgos actualizada, con sus correspondientes segumientos</t>
  </si>
  <si>
    <t>Se han realizado los respectivos seguimiento a la matriz de riesgo actualizada.</t>
  </si>
  <si>
    <t>Revisión y/o actualización de la matriz de riesgo de la alcaldía local Riomar de acuerdo con la politica de administración del riesgo de la entidad.</t>
  </si>
  <si>
    <t>Se logró mesa de trabajo con sec de planeación y se realizaron los ajustes de riesgos y controles</t>
  </si>
  <si>
    <t>Se realizó solicitud de acompañamiento a la Secretaría de Planeación, y el acompañamiento se llevó a cabo el 7 de marzo de presente, conjuntamente comn la mesa de trabajo del Plan de Acción.</t>
  </si>
  <si>
    <t>Bryan Corredor Morales - Alcalde Local Riomar , Silvana Gallo Marino-Asesora; Paola Alvarez -Profesional Universitaria; Miriam Velez Ojeda - Prof. Universitaria; Javier Camargo Guzmán- Técnico; Alvaro Munevar Movilla - Técnico; Javier Vizcaino - Técnico; María Alejandra Serrano - Técnico y Rosario Castilla - Secretario</t>
  </si>
  <si>
    <t xml:space="preserve">5. Se recomienda desarrollar acciones para la apropiacion de la politica de administracion de riesgo en  su dependencia con el fin de fortalecer la cultura de gestion del riesgo en la entidad. </t>
  </si>
  <si>
    <t>El 15 de junio de 2023, se recibe proyecto de acto administrativo, por parte de Scretaría Jurídica y la GCIG, a lo cual el 28 de junio la ALR radicó el oficio QUILLA-23-121314 dando respuesta y realizando las observaciones y comentarios pertinentes.</t>
  </si>
  <si>
    <t>En virtud de los compromisos adquiridos, las alcaldías locales remitieron comunicación a la Secretaría Jurídica indicando los aspectos sobre los cuales e proponen ajustes al procedimiento de pago.</t>
  </si>
  <si>
    <t>Se envió propusta de procedimiento y de ajuste de acto administrativo sobre pago ediles.  Se encuentra pendiente la capacitación de gestión humana sobre seguridad social</t>
  </si>
  <si>
    <t>El 23 de marzo de la presente vigencia se realizó mesa de trabajo con las diferenrentes dependecias de la Administracion Distrital, para abordar la tematica del pago de sesiones a la JAL., de la cual se generaron compromisos por parte de las alcaldías locales.</t>
  </si>
  <si>
    <t>Bryan Corredor Morales - Alcalde Local Riomar , Paola Alvarez  Prof Univ; Miriam Velez- Prof. Univ.;  Javier Vizcaino -Técnico; Alvaro Munevar -  Técnico</t>
  </si>
  <si>
    <t>4. Es necesario ajustar el procedimiento de reconocimiento de pago de ediles, de manera articulada  con las áreas que intervienen en el mismo, de tal manera que se alinie con la normatividad vigente y el quehacer actual.</t>
  </si>
  <si>
    <t>plan de acción revisado y validado por Secretaría de Planeación</t>
  </si>
  <si>
    <t>El 7 de marzo se llevó a cabo la mesa de trabajo organizada por la Secretaría de Planeación Distrital, en atención a la solicitud de asesoría técnica elevada por las 5 Alcaldías Locales, para la revisión las metas y actividades formuladas en los Planes de Acción vigencia 2023, así como el ajuste de los riesgos identificados en la Matriz de Riesgo con sus respectivos controles.
Con esta actividad damos cumplimiento a la recomendación realizada por la Gerencia de Control Interno de Gestión y que se encuentra contenida en el Plan de Mejoramiento a la Gestión 2023.</t>
  </si>
  <si>
    <t xml:space="preserve">Bryan Corredor Morales - Alcalde Local Riomar y Javier Camargo Técnico-Agente de cambio </t>
  </si>
  <si>
    <t xml:space="preserve">3. Es necesario solicitar a la Secretaría de planeacion asistencia tecnica  para la validacion y ajuste al plan de accion de la dependencia.  </t>
  </si>
  <si>
    <t>Se ha cumplido con las actividades formuladas para el fortalecimiento de la gestión ética al interior de su área</t>
  </si>
  <si>
    <t>100%%</t>
  </si>
  <si>
    <t xml:space="preserve">Se han realizado las actividades planificadas en el plan de gestión ética de 2023 formulado por la Secretaría de Gestión Humana, correspondiente al primer semestre de 2023, </t>
  </si>
  <si>
    <t xml:space="preserve">Bryan Corredor Morales - Alcalde Local Riomar ,María Alejandra Serrano - Técnico - Gestora de Integridad </t>
  </si>
  <si>
    <t>2. Es conveniente revisar y ajustar de manera articulada con la Secretaría de Gestión Humana las actividades formuladas en el plan de accion para el fortalecimiento de la gestión etica.</t>
  </si>
  <si>
    <t>Se han realizado 2 seguimientos trimestrales al logro de actividades del PDL incorporadas en el plan de ación</t>
  </si>
  <si>
    <t xml:space="preserve">Registro de Seguimientos </t>
  </si>
  <si>
    <t>Cumplimiento del 100% de los seguimiento a las actividades del PDL incorporadas en el PA 2023</t>
  </si>
  <si>
    <t xml:space="preserve">Realizar el respectivo seguimiento a  las actividades  del Plan de Desarrollo Local  "SOY RIOMAR" incorporadas en el plan de acción 2023.
</t>
  </si>
  <si>
    <t>Impulsar el logro de resultados a partir de la gestión realizada</t>
  </si>
  <si>
    <t>Realización del 100% de las actividades del PDL incorporadas en el PA 2023</t>
  </si>
  <si>
    <t xml:space="preserve">Realizar las actividades  del Plan de Desarrollo Local  "SOY RIOMAR" incorporadas en el plan de acción 2023.
</t>
  </si>
  <si>
    <t>Se formularon en el plan de acción 23 actividades del plan de desarrollo local</t>
  </si>
  <si>
    <t>Se incluyeron en el Plan de Acción Veintitres (23)  actividades a gestionar el de los proyectos del Plan de Desarrollo Local (PDL) a desarrollarse en la vigencia 2023
Dimensión: GESTION CON VALORES PARA RESULTADOS
Política: Política de Participación Ciudadana en la Gestión Pública.</t>
  </si>
  <si>
    <t>Registro del Plan de Acción 2023 con las actividades del PDL incorporadas</t>
  </si>
  <si>
    <t>Un Plan de acción 2023 con actividades del Plan de desarrollo local incorporadas</t>
  </si>
  <si>
    <t>Participar en la organización de las metas y las actividades del Plan de Desarrollo Local "SOY RIOMAR"  a incluirse en el Plan de Acción.</t>
  </si>
  <si>
    <t>Falta de acompañamiento por parte de la Secretaría de Planeación y la GCIG en  el manejo del Aplicativo MiPlan para la pasada vigencia 2022</t>
  </si>
  <si>
    <t>1. Es pertinente Incorporar en el plan de acción de la localidad las actividades asociadas al plan de desarrollo local</t>
  </si>
  <si>
    <t>Se recomienda proponer TRD y actualizar FUID  del archivo del archivo de gestión</t>
  </si>
  <si>
    <t>El 15 de mayo  se envió por correo institucional a la Oficina de Gestión Documental (SIGOB), el respectivo Plan de trabajo solicitado y que cpontenia las acciones por realizar, el responsable y el cargo. En virtud de lo anterior, enviaron cronograma de visita para los seguimiento de Planes de Tabajo de cada dependencia, correspondiendole a esta alcaldía el 27 de junio de 2023, visita que no se llevó a cabo por parte del funcionadio designado como responsable.</t>
  </si>
  <si>
    <t>No se ha avanzado en el plan de mejorameinto</t>
  </si>
  <si>
    <t>El 31 de marzo recibimos oficio de respuesta (QUILLA-23-059799) por parte de la oficina de gestión documental, en la cual  no convocan a una reunión de asesoria y acompañamiento en el tema, para el 03 de mayo de 2023. Reunión a la cual asistimos, y asumimos los compromisos de elaboración de un Plan de Gestión Documental de la ALR.</t>
  </si>
  <si>
    <t>Se logró capacitaación y asesoría por parte de gestión docuemntal</t>
  </si>
  <si>
    <t xml:space="preserve">Se envio oficio QUILLA-23-032641 fechado febrero 28 de 2023, solictandoles a la oficina de Gestión Documental  del Distrito, la debida asesoría y acompañamiento  para el proceso de organización documental. </t>
  </si>
  <si>
    <t>Bryan Corredor Morales - Alcalde Local Riomar y Rosario Castilla Secretario -Enlace Sigob</t>
  </si>
  <si>
    <t xml:space="preserve">Solicitud de mesas de trabajo entre la Oficina de gestión documental y las alcaldías locales para la organización archivística de la alcaldía local Riomar.
</t>
  </si>
  <si>
    <t>Falta de acompañamiento  parte de la Oficina de Gestión documental para la organización archivística de la alcaldía local Riomar.</t>
  </si>
  <si>
    <t>DEPENDENCIA Y PROCESO: ALCALDIA LOCAL RIOMAR.</t>
  </si>
  <si>
    <t>DEPENDENCIA Y PROCESO: ALCALDIA LOCAL SUR OCCIDENTE</t>
  </si>
  <si>
    <t>La Alcaldía de Barranquilla presuntamente incumple lo establecido en el articulo 6 del acuerdo 060 de 2001, articulo 7 del Acuerdo 042 de 2002, los Acuerdos N°042 de 2002, Acuerdo N° 005 de 2013. Acuerdo N° 002 de 2014, teniendo en cuenta que los Archivos de Gestión no están debidamente conformando y organizando los expedientes. Cada Dependencia y grupo de trabajo deberá conformar un Plan de Trabajo lnterno que evidencie el desglose de actividades previas con las que deben contar en un proceso de organización documental: retiro de material abrasivo, clasificación, ordenación, foliación, hoja de control. rotulación. inventarios documentales ; permitir evidenciar
Ia integridad física de los documentos, teniendo en cuenta las normas archivísticas. Normatividad: Acuerdo 042 de 2002. -Parágrafo del articulo 12 del Acuerdo No. 002 de 2014. Acuerdo No. 005 de 15 de marzo de 2013</t>
  </si>
  <si>
    <t>Falta de acompañamiento por parte de la Oficina de Gestión documental para la organización archivística de la alcaldía local.</t>
  </si>
  <si>
    <t xml:space="preserve">Solicitud de mesas de trabajo entre la Oficina de gestión documental y las alcaldías locales para la organización archivística de la alcaldía local .
</t>
  </si>
  <si>
    <t>Técnico Operativo: Liseth Peñaloza</t>
  </si>
  <si>
    <t xml:space="preserve"> Solicitud QUILLA-23-032641  de 28/02/2023 dirigida a Of gestión documental para realizar mesas de trabajo para el cumplimiento de la normatividad archivistica en las alcaldías locales. </t>
  </si>
  <si>
    <t>Se realizaron reuniones con gestión documental y se logró asesoría y realización de plan de mejoramiento archivistico.</t>
  </si>
  <si>
    <t>La Alcaldía Distrital de Barranquilla presuntamente incumple con lo reglamentado en el artículo 7° del Acuerdo 042 de 2002 y Articulo 13 de la Ley 1712 de 2014
al no contar con la totalidad de los inventarios de la producción documental en los archivos de gestión desde que se apertura los expedientes, así mismo el archivo central no
cuenta con un inventario general debidamente constituido por no contar con la implementacl6n de las Tablas de Valoración Documental. Normatividad: Artículo 26 de la Ley
594de 2000 Articulo 13 de la Ley 1712 de2014. Artículo (7) séptimo o del Acuerdo N° 042 del 2002. Artículo 2.8.2.2.4 del Decreto 1080 de 2015.</t>
  </si>
  <si>
    <t>Inclusión en cronograma de visitas para asesoria, acompañamieno y  apoyo en la organización  y consevación de los archivos, programada para 13/04/2023,  recibida el 16/03/2023 a través del Info.
Mesa de trabajo 03/05/2023 en el cual se concluyó que las alcaldías locales por encontrarse por fuera del organigrama de la entidad, se deben revisar las tablas de retencción de la sec de gobierno-Of participación ciudadana para verificar cuales aplican y continuar con el acompañamiento de la of. de gestión doc,
Remisión a la Oficina de Gestión documental del plan de trabajo el 12/05/2023 ( De acuerdo con mail de sigob de fecha 10/05/2023 a los enlaces documentales) para el acompañamiento en la revisión de las tablas de retención aplicables a las alcaldías locales y organización archivística y según respuesta de gestión documental QUILLA-23-059799 de 31/03/2023 como respuesta a la solicitud de asesoría y acompañamiento QUILLA-23-032641 de 28/02/2023
Através de info de 02/06/2023 "Cronograma de socialización del Sistema Integrado de Conservación Documental", socialización para el 06 y 07 de junio del Sistema Integrado de Conservación (SIC) y la actualización del Programa de Gestión Documental (PGD) V.2 de la Alcaldía Distrital de Barranquilla, en el cual las alcaldías locales no se encuentren</t>
  </si>
  <si>
    <t>Todavía no hay avances en el plan archivístico</t>
  </si>
  <si>
    <t xml:space="preserve">Realizar seguimiento periódico al cumplimiento del plan de trabajo establecido en las mesas de trabajo.
</t>
  </si>
  <si>
    <t>Todavía no se ha realizado seguimiento a plan archivístico</t>
  </si>
  <si>
    <t xml:space="preserve"> Es pertinente impulsar acciones para lograr las metas que se encuentran por debajo de lo esperado en el plan de desarrollo local así como incorporarlas en el plan de
acción, con actividades medibles y enfocadas a agregar valor.</t>
  </si>
  <si>
    <t xml:space="preserve">A pesar que se ha avanzado en actividades que están incorporadas en el plan de desarrollo, se desconocía la importancia de inclusión de estas en el plan de acción para su articulación. </t>
  </si>
  <si>
    <t xml:space="preserve">Solicitar a la secretaría de planeación habilitar el aplicativo MI PLAN, para incluir las actividades del plan de desarrollo local priorizadas para la presente vigencia en el actual plan de acción. </t>
  </si>
  <si>
    <t>José Luis Ruiz - Profesional Universitario</t>
  </si>
  <si>
    <t xml:space="preserve">Un plan de acción ajustado con la actividades del plan desarrollo. </t>
  </si>
  <si>
    <t xml:space="preserve">Registro del plan de acción </t>
  </si>
  <si>
    <t># de planes de acción ajustados / # planes de acción formulados *100</t>
  </si>
  <si>
    <t xml:space="preserve">El días 28 de febrero de 2023 con radicado EXT_QUILLA-23032639, se solicitó a la secretaría de planeación asistencia técnica, para la validación del plan de acción 2023. La cual fue respondida positivamente por dicha secretaría, con la cual se realizo mesa de trabajo, en la cual se verificaron los planes de acción de la alcaldías locales, se entrego retroalimentación. El día 10 de marzo de 2023, se ajustó el plan de acción teniendo en cuenta las recomendaciones entregadas. </t>
  </si>
  <si>
    <t>Se realizó reunión con Secretaría de Planeación, recibiendo asesoría y se formularon actividades en todas las dimensiones del MIPG.  Se recomienda en la formulación de actividades que las mismas tengan enfoque a resultados y agreguen valor</t>
  </si>
  <si>
    <t>Seguimiento trimestral a la actividades y /o metas priorizadas en el plan de acción de la presente vigencia</t>
  </si>
  <si>
    <t xml:space="preserve">Seguimiento al plan de accion </t>
  </si>
  <si>
    <t>50%%</t>
  </si>
  <si>
    <t>2 seguimientos efectuados</t>
  </si>
  <si>
    <t>Es conveniente revisar y ajustar de manera articulada con la Secretaría de Gestión Humana las actividades formuladas en el plan de acción para el fortalecimiento de la gestión ética.</t>
  </si>
  <si>
    <t>Falta de articulación distrital en el aplicativo de formulación de plan de acción- MiPlan.</t>
  </si>
  <si>
    <t>Promotor  Ético
Liseth Peñaloza 
Técnico Operativo</t>
  </si>
  <si>
    <t>El día 31 de enero de 2023 la promotora ética asistió a reunión en la que socializo el plan de acción ético 2023</t>
  </si>
  <si>
    <t>Se participó activamente en formulación de actividades plan de gestión etica</t>
  </si>
  <si>
    <t>Participación en las actividades éticas realizadas por los promotores éticos del Distrito (Socialización de la invitación a realizar el curso de integridad,  de los 4 mensajes éticos, a las reuniones mensuales de los promotores distritales, realización del reporte ético)</t>
  </si>
  <si>
    <t>Se han efectuado las actividades proyectadas</t>
  </si>
  <si>
    <t>Informe cuatrimestral y seguimiento en el I sem plan de acción</t>
  </si>
  <si>
    <t xml:space="preserve">Es necesario solicitar a la Secretaría de planeación asistencia técnica  para la validación y ajuste al plan de acción de la dependencia.  </t>
  </si>
  <si>
    <t>Plan de acción validado por Secretaría de Planeación con  actividades en todas las dimensiones del MIPG</t>
  </si>
  <si>
    <t xml:space="preserve">Plan de acción cargado en mi plan con todas la dimensiones </t>
  </si>
  <si>
    <t># de planes de acción/# de planes de acción validados por planeación*100</t>
  </si>
  <si>
    <t>Se realizó reunión con Secretaría de Planeación, recibiendo asesoría en la formulación del plan de ación.  Se efectuaron los ajustes correspondientes</t>
  </si>
  <si>
    <t>Es necesario ajustar el procedimiento de reconocimiento de pago de ediles, de manera articulada  con las áreas que intervienen en el mismo, de tal manera que se alinee con la normatividad vigente y el quehacer actual.</t>
  </si>
  <si>
    <t>José Luis Ruiz - Hellman Pérez Profesional Universitario</t>
  </si>
  <si>
    <t>Participaron en las mesas promovidas en el I sem 2023</t>
  </si>
  <si>
    <t># procedimiento de gestión de pago aprobados/  # procedimiento de gestión de pago *100</t>
  </si>
  <si>
    <t xml:space="preserve">Aun se encuentra en contrucción </t>
  </si>
  <si>
    <t>El procedimeinto se encuentra en revisión</t>
  </si>
  <si>
    <t xml:space="preserve">Se recomienda desarrollar acciones para la apropiación de la política de administración de riesgo en  su dependencia con el fin de fortalecer la cultura de gestión del riesgo en la entidad. </t>
  </si>
  <si>
    <t>Debilidad en la socialización de la política de administración del riesgo en la entidad.</t>
  </si>
  <si>
    <t xml:space="preserve">Solicitud a la Secretaría de Planeación, socialización y acompañamiento en la aplicación de la política de administración del riesgo de la entidad a las alcaldías locales.
</t>
  </si>
  <si>
    <t># de solicitudes realizadas/# de solicitudes requeridas*100</t>
  </si>
  <si>
    <t>Se solicitó a la Secretaría de Planeación con oficio QUILLA-23-032673  de 28/02/2023 socialización y acompañamiento en aplicación de la politica de gestión del riesgo en la alcaldía local Suroccidente. Obteniendo respuesta el 03/03/2023 con QUILLA-23-035521 para mesa de trabajo 07/03/2023</t>
  </si>
  <si>
    <t>Se recibió asesoría de planeación y se ajustaron los riesgos y controles</t>
  </si>
  <si>
    <t xml:space="preserve">Revisión y/o actualización de la matriz de riesgo de la alcaldía local  de acuerdo con la política de administración del riesgo de la entidad.
</t>
  </si>
  <si>
    <t>Matriz de riesgo de la alcaldía local, revisada y validada por Sec de Planeación en asisencia técnica de 07/03/2023.</t>
  </si>
  <si>
    <t>Se actualizó matriz de riesgos y se realizó seguimiento a los controles</t>
  </si>
  <si>
    <t>Continuar con el seguimiento periódico a las PQRSD asignadas a la alcaldía local  para garantizar el cumplimiento en los tiempos de respuesta establecido por la Ley</t>
  </si>
  <si>
    <t>Liseth Peñaloza-Enlace Sigob</t>
  </si>
  <si>
    <t xml:space="preserve">Cumplimiento del 100% de las respuestas a tiempo. </t>
  </si>
  <si>
    <t>Se mantiene un cumplimiento sostenido del 100%</t>
  </si>
  <si>
    <t>Es necesario establecer responsabilidades para la ejecución de las actividades de control y asegurar que personas competentes y con autoridad suficiente, efectúen dichas actividades con diligencia y oportunidad al interior de su dependencia.</t>
  </si>
  <si>
    <t>El equipo de la alcaldía local sur occidente sufrió modificaciones en su planta de personal, lo cual afecto una efectiva concertación de los compromisos laborales.</t>
  </si>
  <si>
    <t xml:space="preserve">Mesa de trabajo con el equipo de trabajo con la intención concertar las responsabilidades </t>
  </si>
  <si>
    <t>Equipo</t>
  </si>
  <si>
    <t>100% de la metas, actividades y responsabilidades concertadas</t>
  </si>
  <si>
    <t>Concertación de compromisos 
Informe mesa de trabajo</t>
  </si>
  <si>
    <t># compromisos concertados/ total de compromisos *100</t>
  </si>
  <si>
    <t xml:space="preserve">Se realiza la concertación de compromisos en la fecha establecida. </t>
  </si>
  <si>
    <t>Se efectruó mesa de trabajo pero no se evidenció acta con las responsabilidades y compromisos</t>
  </si>
  <si>
    <t>Realizar seguimiento las los compromisos concertador con los funcionarios</t>
  </si>
  <si>
    <t>Cumplimiento del 100% de los compromisos concertados</t>
  </si>
  <si>
    <t xml:space="preserve">Seguimiento a los compromisos establecidos </t>
  </si>
  <si>
    <t>Seguimientos efetuados.</t>
  </si>
  <si>
    <t xml:space="preserve">Es conveniente continuar con la documentación y registro de lecciones aprendidas para fortalecer el aprendizaje organizacional y la política de gestión del conocimiento en la entidad
</t>
  </si>
  <si>
    <t>Hellman Perez - Profesional Universitario</t>
  </si>
  <si>
    <t>Solicitud realizada ( Registro)
Lección aprenda documentada.</t>
  </si>
  <si>
    <t>Se efectuó solicitud pero no hay avances sobre el tema.</t>
  </si>
  <si>
    <t>ALCALDÍA LOCAL SU ROCCIDENTE</t>
  </si>
  <si>
    <t>PROMEDIO</t>
  </si>
  <si>
    <t>ELSY RADA RIQUETT- MARIA ANGELICA GONZALEZ</t>
  </si>
  <si>
    <t>DEPENDENCIA Y PROCESO: ALCALDIA LOCAL SURORIENTE</t>
  </si>
  <si>
    <t>Falta de acompañamiento  parte de la Oficina de Gestión documental para la organización archivística de la alcaldía local Suroriente.</t>
  </si>
  <si>
    <t xml:space="preserve">Solicitud de mesas de trabajo entre la Oficina de gestión documental y las alcaldías locales para la organización archivística de la alcaldía local Suroriente.
</t>
  </si>
  <si>
    <t>Cristobal Rosales Colpas-Alcalde local Suroriente Robinson Zamora Ruiz Tecnico Operativo-Enlace Sigob</t>
  </si>
  <si>
    <t>Formularon plan de mejoramiento archivistico</t>
  </si>
  <si>
    <t>0% no hay avance en las actividades</t>
  </si>
  <si>
    <t>0% no hay seguimientos porque no hay avances</t>
  </si>
  <si>
    <r>
      <rPr>
        <b/>
        <sz val="12"/>
        <rFont val="Arial"/>
        <family val="2"/>
      </rPr>
      <t>Hallazgo 3:</t>
    </r>
    <r>
      <rPr>
        <sz val="12"/>
        <rFont val="Arial"/>
        <family val="2"/>
      </rPr>
      <t xml:space="preserve"> Es importante concertar y evaluar oportunamente el 100% de sus funcionarios a cargo,</t>
    </r>
  </si>
  <si>
    <t>Falta de acompañamiento de la Oficina de la Secretaria de Gestión humana para  revisar y ajustar de manera articulada  la concertación de compromiso, competencias, evidencias y seguimiento de las actividades formuladas en el plan de acion para el fortalecimiento de la gestión etica.</t>
  </si>
  <si>
    <t>Realizar  la concertación de compromiso, competencias, evidencias y seguimiento establecido con el personal de planta asignado a la Alcaldía local Suroriente.</t>
  </si>
  <si>
    <t>Cristobal Rosales Colpas-Alcalde local Suroriente Robinson Zamora Ruiz Tecnico Operativo;  Donaldo Vasquez Carrillo Tecnico Operativo;  Douglas Perez Perez Profesional Universitario ; Alvaro Niño Pantoja Asesor</t>
  </si>
  <si>
    <t>Cumplimiento del 100% de las actividades de  concertación de compromiso, competencias, evidencias y seguimiento contempladas en el plan de trabajo</t>
  </si>
  <si>
    <t>Ejecución, Registro, Evidencias y Segumiento</t>
  </si>
  <si>
    <t>Se realizó EDL final del periodo 2022-2023 y se concertó compromisos con 2 de los 3 funcionarios a cargo del área</t>
  </si>
  <si>
    <r>
      <rPr>
        <b/>
        <sz val="12"/>
        <rFont val="Arial"/>
        <family val="2"/>
      </rPr>
      <t>Hallazgo 4</t>
    </r>
    <r>
      <rPr>
        <sz val="12"/>
        <rFont val="Arial"/>
        <family val="2"/>
      </rPr>
      <t xml:space="preserve">: Es conveniente fortalecer el seguimiento y evaluación del cumplimiento de requisitos legales de su área  </t>
    </r>
  </si>
  <si>
    <t>Realizar las actividades programadas en el plan de acción  2023.</t>
  </si>
  <si>
    <t>Cumplimiento del 100% de las actividades programadas en el plan de acción 2023., evidencias y seguimiento contempladas en el plan de trabajo</t>
  </si>
  <si>
    <t>No se evidencia seguimiento al cumplimiento de requisitos legales</t>
  </si>
  <si>
    <r>
      <rPr>
        <b/>
        <sz val="12"/>
        <rFont val="Arial"/>
        <family val="2"/>
      </rPr>
      <t>Hallazgo 5:</t>
    </r>
    <r>
      <rPr>
        <sz val="12"/>
        <rFont val="Arial"/>
        <family val="2"/>
      </rPr>
      <t xml:space="preserve"> Es necesario establecer responsabilidades para la ejecución de las actividades de control y asegurar que personas competentes y con autoridad suficiente, efectúen dichas actividades con diligencia y oportunidad al interior de su dependencia. </t>
    </r>
  </si>
  <si>
    <t>Debilidad en la socialización del plan de accion 2023 y la politica de administración del riesgo en la entidad.</t>
  </si>
  <si>
    <t>Solicitud de asesoría y acompañamiento a la GCIG para socialización  el plan de accion 2023 y la politica de administración del riesgo en la entidad.</t>
  </si>
  <si>
    <t>Cumplimiento del 100% de las actividades programadas en el plan de acción 2023., evidencias y seguimiento contempladas en el plan de trabajo para los funcionarios asignados a esta Alcaldía local</t>
  </si>
  <si>
    <t>Se realizó distribución de funciones, sin embargo no se están documentando las actas de equipo de mejoramiento donde quedan establecidos los compromisos y responsables</t>
  </si>
  <si>
    <t>Cristobal Rosales Colpas-Alcalde local Suroriente , Alvaro Niño Pantoja.- Promotor ético.</t>
  </si>
  <si>
    <t>actualizaron plan de acción ético</t>
  </si>
  <si>
    <t>Es importante fortalecer las estrategias de fortalecimiento a la gestión ética</t>
  </si>
  <si>
    <t>Fortalecer los seguimientos al plan de gestión etica</t>
  </si>
  <si>
    <t>Cristobal Rosales Colpas-Alcalde local NCH y Robinson Zamora Tecnico Operativo-Enlace Sigob</t>
  </si>
  <si>
    <t>Revisión de plan de ación con el apoyo de sec de planeación</t>
  </si>
  <si>
    <t>Cristobal Rosales Colpas-Alcalde local Suroriente , Alvaro Niño Pantoja. Asesor. y Robinson Zamora. Tecnico Operativo.</t>
  </si>
  <si>
    <t>Se ha participado activamente en las mesas de trabajo para actualización de procedimeinto</t>
  </si>
  <si>
    <t>procedimiento en revisión</t>
  </si>
  <si>
    <t>Cristobal Rosales Colpas-Alcalde local Suroriente , Alvaro Niño Pantoja Asesor- Agente de cambio. y Robinson Zamora . Tecnico Operativo</t>
  </si>
  <si>
    <t>Se realizaron mesas de trabajo con planeación para actualización de mapa de riesgos, se sugiere revisar diseño de controles</t>
  </si>
  <si>
    <t>Revisión y/o actualización de la matriz de riesgo de la alcaldía local Suroriente de acuerdo con la politica de administración del riesgo de la entidad.</t>
  </si>
  <si>
    <t>Seguimiento a la matriz de riesgos, se sugiere revisar diseño de controles</t>
  </si>
  <si>
    <t>Continuar con el seguimiento periodico a las PQRSD asignadas a la alcaldía local SUroriente para garantizar el cumplimiento en los tiempos de respuesta establecido por la Ley</t>
  </si>
  <si>
    <t>Cristobal Rosales Colpas-Alcalde local Suroriente y Robinson Zamora Ruiz. Tecnico Operativo-Enlace Sigob</t>
  </si>
  <si>
    <t>se ha mantenido en el semestre 100% cumplimiento de pqrsd, sin embargo, no se realiza cumplimiento oportuno a respuesta de solicitudes de entes de control</t>
  </si>
  <si>
    <t>Cristobal Rosales Colpas-Alcalde local Suroriente,  Alvaro Niño Pantoja. Asesor- Agente de cambio y  Robinson Zamora- Tecnico Operativo</t>
  </si>
  <si>
    <t>Solicitud realizada ( Registro)
Lección aprendda documentada.</t>
  </si>
  <si>
    <t>No hay avance</t>
  </si>
  <si>
    <t>ALCALDÍA LOCAL SURORIENTE</t>
  </si>
  <si>
    <t>PROMEDIO AVANCE</t>
  </si>
  <si>
    <t>DEPENDENCIA Y PROCESO:  Oficina de Protocolo y Relaciones Públicas</t>
  </si>
  <si>
    <t xml:space="preserve">Debe existir un Plan de Trabajo lntemo que  desglose el paso a paso de las actividades previas y todo el proceso de organización documental, que debe incluir: retire de material abrasivo; clasificación, orden, foliación, hoja de control, rotulación de libros y folderes, inventarios documentales, tablas de valoración documental, verificación de la integridad física de los documentos, normas archivísticas, apertura y cierre de libros, tabla de excell de control de actos administrativos, actas para eliminación de consecutivos no utilizados. </t>
  </si>
  <si>
    <t xml:space="preserve">La Alcaldia de Barranquilla presuntamente incumple lo establecido en el Art. 6 del acuerdo 060 de 2001, art. 7 del Acuerdo 042 de 2002. Los Aouerdos N° 042
de 2002, No 005 de 2013 y N° 002 de 2014. </t>
  </si>
  <si>
    <t>Elaborar Plan de Trabajo de Gestión Documental y Archivo, y realizar el debido seguimiento para garantizar el orden y cumplimiento de normas archivísticas.</t>
  </si>
  <si>
    <t>Karen Camacho</t>
  </si>
  <si>
    <t>1 plan de trabajo elaborado</t>
  </si>
  <si>
    <t>1 Plan de trabajo y 4 reportes</t>
  </si>
  <si>
    <t>No de seguimientos</t>
  </si>
  <si>
    <t>Enviar una circular a todas las dependencias que proyectan actos administrativos, con la indicación del uso de papel bond blanco.</t>
  </si>
  <si>
    <t>Archivo General de la Nación recomienda no usar papel reciclado para los actos administrativos porque se borra la tinta con el tiempo, y no facilita su conservación.</t>
  </si>
  <si>
    <t>Lograr que todas las dependencias proyecten los actos administrativos en papel blanco.</t>
  </si>
  <si>
    <t>Alba Pérez, Jefe de Oficina- Karen Camacho</t>
  </si>
  <si>
    <t>1 circular enviada</t>
  </si>
  <si>
    <t>1 circular</t>
  </si>
  <si>
    <t># de recibidos</t>
  </si>
  <si>
    <t>Seguir fomentando el uso del formato de organización de eventos y del informe ejecutivo, para poder seguir teniendo un control de los eventos donde asista el alcalde.</t>
  </si>
  <si>
    <t xml:space="preserve">Es importante continuar con el uso de los formatos de eventos para garantizar la asesoría de Protocolo en la organización de los eventos. Igualmente se requiere una evaluación posterior de los eventos, lo cual se lleva de manera verbal con cada jefe de dependencia y su equipo; y no se tienen registros.                                                                        
</t>
  </si>
  <si>
    <t xml:space="preserve">1.Implementar un formato y procedimiento para la evaluación de eventos, cada vez finalizada la actividad.                                          2. Mantener los formatos actualizados en la plataforma isolucion.                                          3. informar la importancia y el uso apropiado de los formatos de organización de eventos.  </t>
  </si>
  <si>
    <t>Rosa Herrera, agente de cambio.</t>
  </si>
  <si>
    <t>1 evaluación posterior de cada evento /  1 formato de protocolo para eventos</t>
  </si>
  <si>
    <t>1 carpeta de evaluación de eventos / 1 carpeta de formatos protocolo eventos</t>
  </si>
  <si>
    <t>#formularios de evaluación/ # formatos</t>
  </si>
  <si>
    <t xml:space="preserve">A lo largo del primer semestre asesoramos 30 eventos, de los cuales recibimos el respectivo formato y se canalizó el envío al señor alcalde de cada informe ejecutivo o ficha, por medio de la secretaría privada. Se continuó el ejercicio de evaluación de eventos iniciado en el primer trimestre, como consta en la carpeta, y evaluando solo los eventos grandes, es decir, obviamos actividades como los recorridos o visitas de obra. </t>
  </si>
  <si>
    <t>Se verifica el cumplimiento de la actividad</t>
  </si>
  <si>
    <t xml:space="preserve">Solicitar a la Secretaría de planeacion asistencia tecnica para la validacion y ajuste al plan de accion de la dependencia. </t>
  </si>
  <si>
    <t xml:space="preserve">Todas las políticas de mipg para esta vigencia 2023 deben tener actividades y la secretaría de planeación debe prestar la asesoría para que el plan de acción de cada dependencias se encuentre 100% diligenciado </t>
  </si>
  <si>
    <t>Contar con la asistencia técnica de Planeación en la elaboración y ajustes del plan de acción.</t>
  </si>
  <si>
    <t>Agente de cambio</t>
  </si>
  <si>
    <t>1 visto bueno de secretaría de planeación al PA 2023 de la dependencia</t>
  </si>
  <si>
    <t>1 envío de solicitud de asistencia técnia para el Plan de Acción y 1 reporte de sec planeación.</t>
  </si>
  <si>
    <t xml:space="preserve"># reporte validación </t>
  </si>
  <si>
    <t xml:space="preserve">La meta ya fue cumplida en el primer trimestre. Se contó con la asesoría y visto bueno de Planeación para ajustar el plan de acción de la dependencia. </t>
  </si>
  <si>
    <t xml:space="preserve">Dentro de la auditoria, se verifico que muchas de las actividades no estaban asociadas a la dimension de MIPG; por lo que es necesario reunirse nuevamente con la SD de planeacion para ajustes. </t>
  </si>
  <si>
    <t>Revisar y ajustar de manera articulada con la Secretaría de Gestión Humana las actividades formuladas en el plan de acción para el fortalecimiento de la gestión etica.</t>
  </si>
  <si>
    <t>1.Los funcionarios de la Alcaldía Distrital de Barranquilla deben cumplir y aplicar el Código de Integridad, de acuerdo al decreto 0293 de 2018.                                                           2.Continuar trabajando de manera articulada con la Secretaría de Gestión Humana y la Secretaría de Comunicaciones las actividades del plan de acción pare el fortalecimiento de la gestión ética.</t>
  </si>
  <si>
    <t xml:space="preserve">Lograr una activa participación en la revisión y ajuste de  las actividades de Gestión Ética implementadas por la Secretaria de Gestion humana. </t>
  </si>
  <si>
    <t>Promotora ética</t>
  </si>
  <si>
    <t>1 registro audiovisual o fotográfico de las actividades lúdicas realizadas</t>
  </si>
  <si>
    <t>1 video o archivo fotográfico trimestral</t>
  </si>
  <si>
    <t># evidencias</t>
  </si>
  <si>
    <t xml:space="preserve">En los dos primeros trimestres se han archivado las evidencias de las actividades lúdicas y los mensajes enviados por los canales institucionales. Se cuenta con evidencia fotográfica y de video de las tres reuniones de gestores éticos realizadas en abril, mayo y junio. </t>
  </si>
  <si>
    <t xml:space="preserve">Desarrollar acciones para la apropiacion de la politica de administracion de riesgo en  su dependencia con el fin de fortalecer la cultura de gestion del riesgo en la entidad. </t>
  </si>
  <si>
    <t xml:space="preserve">1. Se hace necesario fortalecer la cultura de gestion del riesgo en la dependencia. </t>
  </si>
  <si>
    <t xml:space="preserve">1.Realizar actividades que contribuyan a la apropiacion de la politica de gestion del riesgo en la entidad.                                            2.Socializar la politica de administracion de riesgos de la entidad junto con la asesoria de la Secretaria de planeacion.   </t>
  </si>
  <si>
    <t>1 matriz de riesgos ajustada con el líder del proceso</t>
  </si>
  <si>
    <t>1 matriz de riesgos ajustada</t>
  </si>
  <si>
    <t># seguimientos</t>
  </si>
  <si>
    <t>Se realizaron los dos seguimientos trimestrales que corresponden al primer semestre de 2023</t>
  </si>
  <si>
    <t>Continuar con la documentación y registro de lecciones aprendidas para fortalecer el aprendizaje organizacionacional y la política de gestión del conocimiento en la entidad</t>
  </si>
  <si>
    <t>Promover el registro de lecciones aprendidas como un mecanismo de documentación de las memorias y aprendizajes institucionales, dentro del proceso de gestión del conocimiento de la Alcaldía.</t>
  </si>
  <si>
    <t>Documentar  y registrar  lecciones aprendidas para fortalecer el aprendizaje organizacional y la política de gestión del conocimiento de la entidad</t>
  </si>
  <si>
    <t>1 formulario diligenciado en línea para el registro y documentación de Lecciones Aprendidas, al menos dos veces al año.</t>
  </si>
  <si>
    <t xml:space="preserve">1 formulario </t>
  </si>
  <si>
    <t># registros de lecciones aprendidas</t>
  </si>
  <si>
    <t>Se realizó el registro de una lección aprendida</t>
  </si>
  <si>
    <t>Contribuir al sostenimiento del SGC y SGA</t>
  </si>
  <si>
    <t xml:space="preserve">La Alcaldía Distrital de Barranquilla propende por el mejoramiento contínuo, por lo tanto la oficina de Protocolo debe continuar con el uso del formato de eventos y demás herramientas que permitan el control de la calidad en nuestras funciones. </t>
  </si>
  <si>
    <t xml:space="preserve">Socializar dentro de la dependencia la información relacionada con los Sistemas de gestión de la calidad y  gestión ambiental,  promoviendo a su vez el control y autocontrol mediante los formatos y procedimientos dispuestos para ello. </t>
  </si>
  <si>
    <t>Rosa Herrera</t>
  </si>
  <si>
    <t>1 Plan de mejoramiento con sus avances/ 1 plan de acción con sus seguimientos/ 1 archivo de formato de eventos</t>
  </si>
  <si>
    <t>Reporte trimestral de informes de PQRS, seguimientos al Plan de Acción, seguimiento al Plan de Mejoramiento.</t>
  </si>
  <si>
    <t># seguimientos PA y PM # reportes de PQRS y # formatos de eventos</t>
  </si>
  <si>
    <t>Establecer responsabilidades para la ejecución de las actividades de control y asegurar que personas competentes y con autoridad suficiente, efectúen dichas actividades con diligencia y oportunidad al interior de su dependencia.</t>
  </si>
  <si>
    <t>Se requiere el control de documentos (archivos-formatos-resoluciones-actas) especialmente lo que corresponde a despacho del alcalde</t>
  </si>
  <si>
    <t>Realizar el control de documentos con la asesoría de un profesional de Gestión Documental y la supervisión periódica de Control Interno.</t>
  </si>
  <si>
    <t>Alba Pérez, jefe de oficina. Karen Camacho, profesional universitario</t>
  </si>
  <si>
    <t>100% documentos controlados</t>
  </si>
  <si>
    <t>libros de decretos, resoluciones y actas; archivos en  digital y físico</t>
  </si>
  <si>
    <t># libros actualizados / # archivos</t>
  </si>
  <si>
    <t xml:space="preserve">Se solicitó a Gestión Documental el acompañamiento en la organización y supervisión del archivo de actos administrativos y se avanzó en dicha labor durante el primer semestre. </t>
  </si>
  <si>
    <t xml:space="preserve">Se verifica el cumplimiento de la actividad, se recomienda hacer seguimiento a las acciones pendientes con la oficina de gestion documental. </t>
  </si>
  <si>
    <t xml:space="preserve">Oficina de protocolo y relaciones publicas </t>
  </si>
  <si>
    <t>Karina Cuello Rodriguez</t>
  </si>
  <si>
    <t>DEPENDENCIA Y PROCESO: Oficina para la Seguridad y Convivencia Ciudadana - Gestión de la Seguridad</t>
  </si>
  <si>
    <t xml:space="preserve">1. Formular actividades para la dimensión de direccionamiento estratégico y planeación, gestión del conocimiento y la innovación y control interno.
</t>
  </si>
  <si>
    <t>Porque se requiere fortalecer todas la dimensiones del Modelo Integrado de Planeación y gestión.</t>
  </si>
  <si>
    <t>Solcitar a la secretaría Distrital de Planeación habilitar la formulación del Plan de Acción MIPG</t>
  </si>
  <si>
    <t>Zindy Herrera - Agente de Cambio MIPG</t>
  </si>
  <si>
    <t>Plataforma habilitada</t>
  </si>
  <si>
    <t>Correo solicitando habilitar la plataforma</t>
  </si>
  <si>
    <t>Un correo</t>
  </si>
  <si>
    <t>febrero</t>
  </si>
  <si>
    <t xml:space="preserve">Se realiza solicitud al area encargada en la Secretaría Distrital de Planeación de habilitar la pataforma MiPlan               </t>
  </si>
  <si>
    <t xml:space="preserve">Conclusión: Se constató solicitud de acompañamiento dirigida a la Secretaria Distrital de Planeación
Evidencias: Correo electrónico enviado </t>
  </si>
  <si>
    <t>Seguimientos\Recomendación 1</t>
  </si>
  <si>
    <t>Formular meta y actividades a las dimensiones de Direccionamiento estratégico y planeación y Control interno.  (gestión del conocimiento y la innovación ya se encuentra formaulada en el Plan)</t>
  </si>
  <si>
    <t>Dimensiones formuladas en el Plan de Acción (plataforma MiPlan)</t>
  </si>
  <si>
    <t xml:space="preserve">Seguimiento al cumplimiento del Plan con las actividades formuladas enlas dimensiones </t>
  </si>
  <si>
    <t>Un Plan institucional con metas y actividades en todas las dimensiones del Modelo Integrado de Planeación y Gestión MIPG</t>
  </si>
  <si>
    <t>Se realiza ajuste en MIPG formulando actividades en todas las dimensiones</t>
  </si>
  <si>
    <t>Conclusión: Se constató la formulación de acciones pacada cada unas de las dimensi{on del MIPG 
Evidencias: Miplan</t>
  </si>
  <si>
    <t>http://secplaneacion.barranquilla.gov.co:7000/miplan/#/inicio/formulacion/MIPG</t>
  </si>
  <si>
    <t xml:space="preserve">2. Desarrollar acciones para la apropiacion de la politica de administracion de riesgo en su dependencia con el fin de fortalecer la cultura de gestion del riesgo en la entidad. </t>
  </si>
  <si>
    <t xml:space="preserve">Porque se hace necesario fortalecer la cultura de gestión del riesgo en la dependencia </t>
  </si>
  <si>
    <t xml:space="preserve">Socializar el mapa de riesgo a los lideres de proceso para revisión y/o actualización e identificación de riesgos si asi lo consideran </t>
  </si>
  <si>
    <t>Lideres de proceso,  Agente de Cambio</t>
  </si>
  <si>
    <t>Una matriz de Riesgos revisada</t>
  </si>
  <si>
    <t>Una matriz de Riesgos vigente</t>
  </si>
  <si>
    <t>Matriz de riesgo revisada</t>
  </si>
  <si>
    <t xml:space="preserve">Se socializó el mapa de riesgos a los lideres de proceso de la dependencia para revisión, identificación y actualización de los riesgos  </t>
  </si>
  <si>
    <t xml:space="preserve">Conclusión: Se constató socialización del mapa de riesgos a los servidores de la Oficina
Evidencias: Lista de asistencia, registro fotográfico </t>
  </si>
  <si>
    <t>Seguimientos\Recomendación 2</t>
  </si>
  <si>
    <t>3. Fortalecer el seguimiento y control de la supervisión de los contratos a cargo de su dependencia.</t>
  </si>
  <si>
    <t>Procedimiento con deficiencias en las actividades de control a la documentación que registra la actividad contractual para evidenciar el cumplimiento de estándares de calidad y transparencia</t>
  </si>
  <si>
    <t>1. Implementar un formato de seguimiento por parte de los supervisores, en donde se deje sentado la revisión periódica de los contratos en plataforma para constatar que estén acorde con las
exigencias contractuales.                                                                                 2. Fortalecer la revisión de las etapas precontractuales y de ejecución de los contratos.</t>
  </si>
  <si>
    <t>Marianela Ochoa - Asesor Juridico</t>
  </si>
  <si>
    <t>Lograr que la documentación
contractual, de las etapas precontractual, contractual y de ejecución y terminación
se encuentren debidamente cargadas en la plataforma secop ll</t>
  </si>
  <si>
    <t>Formato establecido para seguimiento y control debidamente diligenciado</t>
  </si>
  <si>
    <t xml:space="preserve">100% de contratos vigentes cargados en secop II </t>
  </si>
  <si>
    <t>Se verifica que los contratos suscritos a la dependencia realicen el cargue en la plataforma de todos los documentos requeridos para cumplimiento de cada una de las etapas de este proceso; Así mismo realizamos seguimiento en formato creado para revisión del estado de los contratos con ocasión al hallazgo de tipo administrativo que arrojo auditoría con ente de control externo - Contraloría</t>
  </si>
  <si>
    <t xml:space="preserve">Conclusión: Se constató implementación de un control para la revisión periódica de los contratos en plataforma SECOP II
Evidencias: Formato implementado, SECOP II </t>
  </si>
  <si>
    <t xml:space="preserve">4. Fortalecer las acciones y gestiones administrativas que permitan dar respuesta oportuna al 100% de las PQRSD recibidas por la dependencia, en cumplimiento de las normas legales vigentes </t>
  </si>
  <si>
    <t>Posible incumplimiento en la entrega oportuna de las respuestas a las peticiones recibidads en la dependencia</t>
  </si>
  <si>
    <t>1. Revisar y transferir diariamente las pqrsd que se reciban en la dependencia.</t>
  </si>
  <si>
    <t>Olga Paternina - Juridico, Anan Rodriguez - Enlace documental, Zindy Herrera - Agente de Cambio MIPG</t>
  </si>
  <si>
    <t>PQRSD respodidas oportunamente</t>
  </si>
  <si>
    <t>Informe detallado con estado y analisi de las pqrsd</t>
  </si>
  <si>
    <t>Numero de pqrsd respondidas/Numero de pqrsd recibidas</t>
  </si>
  <si>
    <t>Al corte 30 de junio del año en curso, diariamente verificamos lo recibido a traves de Sigob en la dependencia siendo estas un total de 389 correspondencias en las siguientes tipologías:                                                                                                                                                                                                                                                                                                                                                                           •	Cinco (05) cartas
•	Cinco (05) comunicaciones
•	Trescientos uno (301) oficios
•	Trece (13) derechos de petición
•	Ocho (08) invitaciones
•	Dos (02) informes
•	Veintiséis (26) solicitudes
•	Una (01) solicitudes de información
•	Ventisiete (27) trámites y servicio
•	Uno (01) requerimiento Procuraduría</t>
  </si>
  <si>
    <t xml:space="preserve">Conclusión: Se constató implementación de acciones para el cumplimiento en la entrega oportuna de las respuestas a las peticiones recibidads en la dependencia
Evidencias: Reporte SIGOB  </t>
  </si>
  <si>
    <t xml:space="preserve">2. Realizar quincenalmente reportes por correo electronico del estado de las pqrsd </t>
  </si>
  <si>
    <t>Se realizaron al corte reportes quincenales por correo electronico para verificar estado de PQRSD finalizadas y pendientes.</t>
  </si>
  <si>
    <t xml:space="preserve">3. Revisión y acompañamiento a las respuestas dadas. </t>
  </si>
  <si>
    <t xml:space="preserve">Como resultado de los reportes y de la gestión a todas la PQRSD recibidas se realizó seguimiento a traves de correos electronicos a las respuestas generadas por los juridicos </t>
  </si>
  <si>
    <t>4. Reporte detallado de cumplimiento mensualmente(Insumo para informe)</t>
  </si>
  <si>
    <t>Se verifica reporte enviado a la dependencia por la oficina de atención al ciudadano y se envia a juridico de pqrsd para validar como insumos a la información base del informa¿e mensual de estado de pqrsd</t>
  </si>
  <si>
    <t xml:space="preserve">5. Garantizar el envio de las mismas. </t>
  </si>
  <si>
    <t>Todas la pqrsd recibidas en la dependencia son enviadas por el mismo sistema de gobernabilidad y por correo certificado</t>
  </si>
  <si>
    <t xml:space="preserve">5. Documentar y registrar lecciones aprendidas para fortalecer el aprendizaje organizacionacional y la política de gestión del conocimiento en la entidad. </t>
  </si>
  <si>
    <t>Porque se hace necesario fortalecer el aprendizaje no solo en la dependencia sino tambien en la entidad</t>
  </si>
  <si>
    <t xml:space="preserve"> Documentar y registrar lecciones aprendidas</t>
  </si>
  <si>
    <t>Lider de Proceso, Zindy Herrera - Agente de Cambio MIPG</t>
  </si>
  <si>
    <t>Lecciones aprendidas documentadas y registradas en aplicativo disponible para tal fin</t>
  </si>
  <si>
    <t>Lecciones aprendidas registradas</t>
  </si>
  <si>
    <t>100% de lecciones aprendidas identificadas documentadas y registradas</t>
  </si>
  <si>
    <t>Nos encontramos documentando lo experimentado en la atención a la comunidad LGTBIQ+</t>
  </si>
  <si>
    <t xml:space="preserve">Conclusión: No se evidenció el regsitro de lecciones aprendidas por parte de la oficina 
</t>
  </si>
  <si>
    <t xml:space="preserve">6. Realizar de manera oportuna el reporte de seguimiento de los proyectos de inversión en la plataforma SPI acorde con lineamientos de la Secretaría Distrital de Planeación. </t>
  </si>
  <si>
    <t>Posible incumplimiento en las fechas establecidas para el reporte</t>
  </si>
  <si>
    <t>Solcitar la información a los lideres de proceso para realizar el cargue en los tiempos establecidos por Secretaría Distrtal de Planeación</t>
  </si>
  <si>
    <t>Lider de proceso, Sara Lopez - Agente de Cambio Proyectos</t>
  </si>
  <si>
    <t>Proyectos de inversión de la dependencia reportados oportunamente en la plataforma SPI</t>
  </si>
  <si>
    <t xml:space="preserve">Reporte de la Secretaría Distrital de Planeación </t>
  </si>
  <si>
    <t>100% de los reportes realizados oportunamente</t>
  </si>
  <si>
    <t>Se realiza a traves de correo la solicitud a los lideres de proyecto en cuanto al avance en la metas establecidas en los proyecytoa para realizar los reportes requeridos</t>
  </si>
  <si>
    <t xml:space="preserve">Conclusión: No se constató el reporte en la plataforma SPI de los proyectos de la oficina
Evidencias: Plataforma SPI </t>
  </si>
  <si>
    <t>7. Describir el avance de las actividades en el aplicativo Miplan de acuerdo con la siguiente estructura de preguntas, sin importar el orden en que se diligencie: ¿Qué se hizo?, ¿Cómo se hizo?, ¿Quién lo hizo?, ¿Cuándo lo hizo?, ¿Qué soporta la ejecución de la actividad?</t>
  </si>
  <si>
    <t>Imposibilidad de vericar detalladamente el avance y cumplimient de las actividades realizadas en cada proyecto</t>
  </si>
  <si>
    <t>Solcitar la información a los lideres de proceso la información de los avances teniendo en cuenta la estructura recomendada</t>
  </si>
  <si>
    <t>Avances en MiPlan - Proyectos reportados de acuerdo a la estructura recomendada</t>
  </si>
  <si>
    <t>Reporte trimestral de MiPlan</t>
  </si>
  <si>
    <t>4 reportes de avance de las actividades en MiPlan de acuerdo a la estructura recomendada</t>
  </si>
  <si>
    <t>Se realiza diligenciamiento de aplicativo MiPlan del avance en el cumplimiento de las metas de proyectos y MIPG de acuerdo a la estructura de preguntas recomendada</t>
  </si>
  <si>
    <t xml:space="preserve">Conclusión: No se constató diligenciamiento del reporte en plataforma Miplan de acuerdo con la estructura propuesta 
Evidencias: Plataforma Miplan </t>
  </si>
  <si>
    <t>8. Es conveniente revisar y actualizar los procedimientos de su dependencia acorde con la actualización de la cadena de valor por procesos y los lineamientos de la Secretaría Distrital de Planeación.</t>
  </si>
  <si>
    <t>Posible incumplimiento en la documentación de los procedimientos establecidos en la dependencia</t>
  </si>
  <si>
    <t>Solicitar a los lideres de proceso revisión y actualización si a si lo requiere de los procedimientos vigentes  de acuerdo a la guia</t>
  </si>
  <si>
    <t>Lideres de procesos, Zindy Herrera - Agente de Cambio</t>
  </si>
  <si>
    <t>Procedimientos revisados y actualizados</t>
  </si>
  <si>
    <t>Reporte de ISOLUCION</t>
  </si>
  <si>
    <t>Numero de procedimientos revisados y actualizados/Numero de procedimientos activos en la dependencia</t>
  </si>
  <si>
    <t>Los lideres de proceso revisaron y ajustaron algunos de sus procedimiento, asi como tambien ajustaron formatos y se elaboraron nuevos. Toda esta gestión se realizó en el aplicativo Isolucion</t>
  </si>
  <si>
    <t xml:space="preserve">Conclusión: Se constató ajuste de formatos y procedimientos de la documentación del proceso 
Evidencias: Plataforma Isolucion </t>
  </si>
  <si>
    <t>Seguimientos\Recomendación 8</t>
  </si>
  <si>
    <t xml:space="preserve">1. La Alcaldía Distrital de Barranquilla presuntamente incumple con lo reglamentado en el artículo 7° del Acuerdo 042 de 2002 y Artículo 13 de la Ley 1712 de 2014 al no contar con la totalidad de los inventarios de la producción documental en los archivos de gestión desde que se apertura los expedientes, así mismo el archivo central no cuenta con un inventario general debidamente constituido por no contar con la implementación de las Tablas de Valoración Documental. </t>
  </si>
  <si>
    <t xml:space="preserve">Por presuntamente incumplir con lo reglamentado en el artículo 7° del Acuerdo 042 de 2002 y Artículo 13 de la Ley 1712 de 2014 resultado de la a gos en visita del Archivo central </t>
  </si>
  <si>
    <t>Solicitar acompañamiento por parte de la oficina de gestión Documental para realizar las actividades que consideren necesarias para dar cumplimiento a este hallazgo</t>
  </si>
  <si>
    <t>Tiffany Becerra - Enlace de gestión documental y archivo - Agente de Cambio</t>
  </si>
  <si>
    <t>Actividades planteadas por la oficina de gestión documental y archivo realizadas</t>
  </si>
  <si>
    <t>1. Un correo enviado                               2. Actividades realizadas</t>
  </si>
  <si>
    <t>100% actividades cumplidas</t>
  </si>
  <si>
    <t xml:space="preserve">Se realizó un plan de trabajo para la mejora de la gestión documental de la OSCC, se asistió a la reunión de socialización del sistema integrado de conservación y el programa de gestión documental el 07 de junio a las 8:00 a. m. en el CC Los Ángeles, tercer piso. </t>
  </si>
  <si>
    <t xml:space="preserve">Conclusión: Se constató avance de las actividades establecidas en el plan de mejoramiento para la mejora de la gestión documental 
Evidencias: Plan de mejoramiento suscrito </t>
  </si>
  <si>
    <t>2. La Alcaldía de Barranquilla presuntamente incumple lo establecido en el artículo 6 del acuerdo 060 de 2001, artículo 7 del Acuerdo 042 de 2002, los Acuerdos N° 042 de 2002, Acuerdo N° 005 de 2013, Acuerdo N° 002 de 2014, teniendo en cuenta que los Archivos de Gestión no están debidamente conformando y organizando los expedientes. Cada Dependencia y grupo de trabajo deberá conformar un Plan de Trabajo Interno que evidencie el desglose de actividades previas con las que deben contar en un proceso de organización documental: retiro de material abrasivo, clasificación, ordenación, foliación, hoja de control, rotulación, inventarios documentales; permitir evidenciar la integridad física de los documentos, teniendo en cuenta las normas archivísticas.</t>
  </si>
  <si>
    <t>Por presuntamente incumplir lo establecido en el artículo 6 del acuerdo 060 de 2001, artículo 7 del Acuerdo 042 de 2002, los Acuerdos N° 042 de 2002, Acuerdo N° 005 de 2013, Acuerdo N° 002 de 2014</t>
  </si>
  <si>
    <t xml:space="preserve">Solicitar acompañamiento y revisión del material que se encuentra ordenado y foliado. </t>
  </si>
  <si>
    <t>Tifanny Becerra - Enlace de gestión documental y archivo - Agente de Cambio</t>
  </si>
  <si>
    <t>Documentos revisados y aprobados para traslado</t>
  </si>
  <si>
    <t>1. Un correo enviado                               2. FUID diligenciados de acuerdo a la TRD</t>
  </si>
  <si>
    <t>100% FUID dilgenciado</t>
  </si>
  <si>
    <t>Se realizó la revisión y ajustes pertinentes con los lideres de proceso y luego se envió propuesta de la Tabla de Retención Documental, junto con el Registro de Activos y el Índice de Información Clasificada y Reservada a la Oficina de Gestión Documental en los tiempos estipulados. Se realizó la revisión de los archivos físicos desde las cajas, las carpetas, hasta la foliación realizada de cada uno de los documentos en conservación de la UCJ junto con el lider de proceso y su equipo encargado.</t>
  </si>
  <si>
    <t xml:space="preserve">Conclusión: Se constató  envió propuesta de la Tabla de Retención Documental de la dependencia 
Evidencias: Correo electrónico </t>
  </si>
  <si>
    <t>Solicitar revisión y asesoria para la conservación y organización de los documentos derivados de la gestión que se guardan de forma digital</t>
  </si>
  <si>
    <t>Documentos digitales conservados y organizados</t>
  </si>
  <si>
    <t xml:space="preserve">1. Un correo enviado                               2. Carpetas digitales organizados de acuerdo a las instrucciones recibidas </t>
  </si>
  <si>
    <t>100% de la informacion en caroetas digitales organizadas</t>
  </si>
  <si>
    <t>Se les socializó a los lideres de proceso la revisión de los FUID de acuerdo a la información de la TRD, así mismo la organización de sus archivos digitales, recibimos visita de la oficina de gestión documental para revisión del avance en el cumplimiento de las actividades propuestas en el plan de trabajo de gestión docuemntal enviado</t>
  </si>
  <si>
    <t xml:space="preserve">Conclusión: Se constató  socialización realizada a los líderes del proceso sobre el formato único de inventario documental 
Evidencias:  Listado de asistencia, registro fotográfico </t>
  </si>
  <si>
    <t xml:space="preserve">Oficina de Seguridad y Convivencia Ciudadana </t>
  </si>
  <si>
    <t>FIRMA DEL RESPONSABLE:</t>
  </si>
  <si>
    <t xml:space="preserve">              Ivan Dario Ojito Castro </t>
  </si>
  <si>
    <t>PERIODO/VIGENCIA: 1 de enero - 31 de diciembre 2023</t>
  </si>
  <si>
    <t>DEPENDENCIA Y PROCESO: ALCALDIA LOCAL METROPOLITANA</t>
  </si>
  <si>
    <t>Es pertinente impulsar acciones para lograr las metas que se encuentran por debajo de lo esperando en el plan de desarrollo local así como incorporarlas en el plan de acción, con actividades medibles y enfocadas en agregar valor</t>
  </si>
  <si>
    <t>Incumplimiento de los ejecutores frente al compromiso pactado para el logro de las metas del plan de desarrollo local.
2,Deficiencia en la estimación de los recursos para el cumplimiento del plan de desarrollo local.
3, Incumplimiento de los ejecutores frente al compromiso pactado para el logro de las metas del plan de desarrollo local.</t>
  </si>
  <si>
    <t>Planificar los seguimientos a la ejecución de la gestión de actividades del plan de desarrollo local</t>
  </si>
  <si>
    <t>Nombre: Kelly Vergara Romero
cargo: Alcaldesa Local
Nombre: Guadalupe Gonzalez
Cargo: secretaria
Nombre: Milgen Madachi
Cargo: Tecnico Operativo</t>
  </si>
  <si>
    <t xml:space="preserve">6 gestiones de actividades del plan de desarrollo local programadas. </t>
  </si>
  <si>
    <t xml:space="preserve">
Acta de reunión 
listado de asistencia
</t>
  </si>
  <si>
    <t>No de gestiones de actividades del plan de desarrollo local programadas</t>
  </si>
  <si>
    <t xml:space="preserve">Se realiza reunión de planeación de actividades con fecha 01/02/2023 en el despacho del alcalde local, donde se establecen las directrices a cumplirse durante el año para los temas correspondientes a la gestión administrativa de la alcaldía local metropolitana. Se definen 6  actividades a gestionar las cuales corresponden a los temas de salud, medio ambiente, recreación y deportes y cultura. </t>
  </si>
  <si>
    <t>Realizaron ajuste al plan de acción con el apoyo técnico de la sec de planeación y se incorporaron actividades del plan de desarrollo local.  Es pertinente en el segundo trimestre revisar tablero de control de los indicadores de cumplimiento del PD local, realizar priorización y formular las actividades que permitan cerrar brechas de cumplimiento del plan del cuatrienio.</t>
  </si>
  <si>
    <t>Desarrollar estrategias con apoyo de las demás dependencias con el fin de favorecer su participación en las actividades y dar cumplimiento al plan de desarrollo local.</t>
  </si>
  <si>
    <t>Nombre: Kelly Vergara Romero
cargo: Alcaldesa Local
Nombre: Guadalupe Gonzalez
Cargo: secretaria
Nombre: Milgen Madachi
Cargo: Tecnico Operativo</t>
  </si>
  <si>
    <t>6 gestiones de actividades del plan de desarrollo local ejecutadas de acuerdo a programación</t>
  </si>
  <si>
    <t xml:space="preserve">Oficios de Solicitud de actividades
Acta de reunión
Listado de asistencia
encuesta 
Registro fotográfico 
</t>
  </si>
  <si>
    <t>No. Gestiones de actividades del plan de desarrollo local ejecutadas/Total de gestiones de actividades del PDL programadasX100</t>
  </si>
  <si>
    <t>Durante el segundo trimestre de la vigencia se realizaron dos actividades de bienestar animal (barrios ciudadela y 7 de abril), dos activdades recreo deportivas (campeonato de futbol y día del niño)  
Se realizó una actividad de arborización y de conscientización ambiental (día del niño).</t>
  </si>
  <si>
    <t>Avance de las actividades formuladas para el 2023.    Teniendo en cuenta que el próximo año vence el periodo de gobierno del alcalde local, es pertinente en el segundo trimestre revisar tablero de control de los indicadores de cumplimiento del PD local y su grado de avance, con el fin de definir y priorizar las actividades que se pueden impulsar y que  permiten cerrar brechas de cumplimiento del plan del cuatrienio, con miras a la rendición de cuentas de la localidad.</t>
  </si>
  <si>
    <t xml:space="preserve">Ejecutar seguimientos periódicos (1 por trimestre) a la gestión de actividades del plan de desarrollo local </t>
  </si>
  <si>
    <t>Nombre: Joseph Barrios
Cargo: Profesional universitario
Nombre: Sara Quintero
Cargo: Profesional universitario</t>
  </si>
  <si>
    <t>Realizar el 100% de los seguimientos a la gestión de actividades del plan de desarrollo local</t>
  </si>
  <si>
    <t>Informe seguimiento a la gestión de actividades del plan de desarrollo local (1 por trimestre)
Socialización informe de seguimiento</t>
  </si>
  <si>
    <t>No. Informes de seguimiento realizados y socializados/Total de informes de seguimiento X100</t>
  </si>
  <si>
    <t xml:space="preserve">Se realiza seguimiento a las actividades del plan de desarrollo local a través de reunión realizada el 28/03/2023. </t>
  </si>
  <si>
    <t>Realizaron seguimiento del I y II trimestre 2023.</t>
  </si>
  <si>
    <t>Es importante concertar y evaluar oportunamente el 100% de sus funcionarios a cargo</t>
  </si>
  <si>
    <t>1, Seguimiento y control a los resultados de los objetivos planteados con el fin de dar cumplimiento a la evaluación del desempeño.
2.	Realizar monitoreo y dar soporte al colaborador para asegurar el logro de las metas y el desarrollo de las competencias.</t>
  </si>
  <si>
    <t>Nombre: Milton Mejia
Cargo:Asesor</t>
  </si>
  <si>
    <t>Desarrollo de la evaluación de desempeño laboral del 100% del personal a cargo</t>
  </si>
  <si>
    <t xml:space="preserve">Acta de compromisos
Soporte de la evaluación y concertacion de los funcionarios </t>
  </si>
  <si>
    <t>No. de evaluaciones realizadas / No. De funcionarios a evaluar x100</t>
  </si>
  <si>
    <t>Se realizó la evaluación parcial eventual a los 3 funcionarios de la alcaldía local metropolitana (3 de carrera administrativa), la cual  corresponde al período comprendido entre el 19/10/2022  hasta el 31/01/2023. Posteriormente se realiza la segunda evaluación parcial eventual comprendida entre el 01/02/2023 y el 12/02/2023. 
Unicamente queda pendiente la evaluaicón semestral a realizarse en el mes de agosto</t>
  </si>
  <si>
    <t>Se evidencia EDL final del periodo 2022-2023</t>
  </si>
  <si>
    <t>No. de concertaciones realizadas / No. De funcionarios nombrados x100</t>
  </si>
  <si>
    <t>Se realizó la concertación de compromisos a los 3 funcionarios de la alcaldía local metropolitana (3 de carrera administrativa), la cual  corresponde al período comprendido entre el 19/10/2022  hasta el 31/01/2023. Una vez completada la primera evaluación parcial eventual,  se realiza la segunda concertación de compromisos  para el período comprendido entre el 01/12/2023 y el 31/01/2024. 
Gestión humana sigue sin habilitar el sistema para completar las evaluaciones de los funcionarios de LNR.</t>
  </si>
  <si>
    <t>Se evidencia concertación de compromisos de todos los funcionarios de la entidad.</t>
  </si>
  <si>
    <r>
      <rPr>
        <b/>
        <sz val="12"/>
        <rFont val="Arial"/>
        <family val="2"/>
      </rPr>
      <t>Hallazgo 1:</t>
    </r>
    <r>
      <rPr>
        <sz val="12"/>
        <rFont val="Arial"/>
        <family val="2"/>
      </rPr>
      <t xml:space="preserve"> La Alcaldia de Barranquilla presuntamente incumple lo establecido en el articulo 6 del acuerdo 060 de 2001, articulo 7 del Acuerdo 042 de 2002, los Acuerdos N°042 de 2002, Aouerdo N° 005 de 2013. Acuerdo N° 002 de 2014, teniendo en cuenta que los Archivos de Gestión no estan debidamente confomando y organizando los expedientes. Cada Dependencla y grupo de trabajo deberá conformar un Plan de Trabajo lntemo que evidencie el desglose de actividades previas con las que deben contar en un proceso de organización documental: retiro de material abrasivo, casificación, ordenación, foliación, hoja de control. rotulación. inventarios documentales ; pemirtlr evidenciar
Ia integridad fisica de los documentos, teniendo en cuenta las normas archivisticas. Normatividad: Acuerdo 042 de 2002. -Pafagrafo del articulo 12 del Aouerdo No. 002 de 2014. Acuerdo No. 005 de 15 de marzo de 2013</t>
    </r>
  </si>
  <si>
    <t xml:space="preserve">Solicitud de mesas de trabajo entre la Oficina de gestión documental y las alcaldías locales para la organización archivística de la alcaldía local metropolitana
</t>
  </si>
  <si>
    <t xml:space="preserve"> Solicitud QUILLA-23-032641  de 28/02/2023 dirigida a Of gestión documental para realizar mesas de trabajo para el cumplimiento de la normatividad archivistica en las alcaldías locales. 
Inclusión en cronograma de visitas para asesoria, acompañamieno y  apoyo en la organización  y consevación de los archivos, programada para 13/04/2023,  recibida el 16/03/2023 a través del Info.</t>
  </si>
  <si>
    <t>Kelly Vergara Romero Alcaldesa local - Guadalupe González Secretaria - Milgen Madachi - técnico operativo - Pablo Alcázar - Profesional Universitario</t>
  </si>
  <si>
    <t>Se realizó reunión con Gestión documental para definir lo referente a TRD de las alcaldías locales. Se realiza inventario documental 2022 y 2023 hasta la fecha</t>
  </si>
  <si>
    <t>Se realizaron mesas de trabajo, sin embargo, no se ha cumplido todavía con PM archivístico, no hay avances en TRD e inventario documental.</t>
  </si>
  <si>
    <t>Se realizó seguimiento a plan de acción mediante reunión realizada el 12/07/2023</t>
  </si>
  <si>
    <t>Kelly Vergara Romero Alcaldesa local - Pablo Alcázar - Profesional universitario - promotor ético - Janeth Brochero - Asesor Promotor ético</t>
  </si>
  <si>
    <t>Construcción realizada en la reunión del mes de enero (31) de 2023, incluido en en el plan de acción de la alcaldía local metropolitana</t>
  </si>
  <si>
    <t>Se efectuaron mesas de trabajo y formulación plan de gestión etica</t>
  </si>
  <si>
    <t>Participación en las actividades éticas realizadas pr los promotores éticos del Distrito durante el segundo trimestre de 2023</t>
  </si>
  <si>
    <t>Han venido realizando actividades del plan etico</t>
  </si>
  <si>
    <t xml:space="preserve">Realizar seguimiento establecido en el plan de acción ético 2023.
</t>
  </si>
  <si>
    <t>Se realiza seguimiento a las actividades del plan ético  correspondientes al segundo trimestre de la vigencia</t>
  </si>
  <si>
    <t>Se ha realizado seguimeinto  a las actividades concertadas</t>
  </si>
  <si>
    <t xml:space="preserve">Kelly Vergara Romero Alcaldesa local - Ing. Joseph Barrios Profesional universitario- agente de cambio - Sara Quintero Profesional Universitario - agente de cambio </t>
  </si>
  <si>
    <t>Se realizó solicitud vía SIGOB a la secretaría de planeación (QUILLA-23-032639), la cual fue respondida por la mencionada secretaría a través de correo electrónico el 03/03/2023 convocando reunión para la asistencia técnica. Se participa en la mesa de trabajo en las instalaciones de la alcaldía distrital y se participa en la revisión del Plan de acción de las 5 alcaldías locales. Una vez revisados los planes se establecen las correcciones pertinentes y se realiza nuevamente el cargue del plan de acción en el aplicativo MiPlan. Se evidencia Listado de asistencia, material fotográfico, correos de respuesta por parte de Planeación y Plan de acción actualizado en la plataforma.</t>
  </si>
  <si>
    <t>mesa de trabajo con planeación y ajuste del plan de acción</t>
  </si>
  <si>
    <t>Kelly Vergara Romero Alcaldesa local - Eliécer Ruiz - Técnico Operativo</t>
  </si>
  <si>
    <t xml:space="preserve">La alcaldía local metropolitana ha participado en mesa de trabajo para presentar el modelo de acto administrativo actualizado para sr evaluado por jurídica. </t>
  </si>
  <si>
    <t>Han participado activamente en las mesas de trabajo organizadas para ajuste de procedimiento gestión de pago JAL</t>
  </si>
  <si>
    <t>Registros asociados a la aplicación del procedimiento de gestión de pago.</t>
  </si>
  <si>
    <t>El procedimiento aún se encuentra en proceso de ajuste</t>
  </si>
  <si>
    <t>Procedimiento en revisión</t>
  </si>
  <si>
    <t xml:space="preserve">Se realizó solicitud  a secretaría de planeación vía SIGOB (QUILLA-23-032673) para la asistencia técnica en cuanto a la socialización y compañamiento a la aplicación de  la política de admón de riesgos, siendo respondida la solicitud a través de correo electrónico con fecha 03/03/2023. Se participa en  mesa de trabajo en las instalaciones de la alcaldía distrital con participantes de las 5 alcaldías locales. Como producto de la mesa de trabajo se generó la matriz de riesgos actualizada y unificada para las 5 alcaldías locales manteniendo los 3 riesgos actualmente gestionados (Gestión: PQRSD, Gestión de pago de diles y de corrupción: pago de dádivas en proceso de pago ediles). Teniendo en cuenta la recomendación de la gerencia de control interno en la  auditoría de cumplimiento de la vigencia 2022, se establece la inclusión del control asociado al cumplimiento de la matriz de requisitos legales para los dos riesgos de gestión anteriormente mencionados)Se evidencia Listado de asistencia, material fotográfico y Matriz de riesgos actualizada
</t>
  </si>
  <si>
    <t xml:space="preserve">Revisaron el mapa de riesgos con la asistencia técnica de planeación; ajustaron riesgos y controles. </t>
  </si>
  <si>
    <t xml:space="preserve">Revisión y/o actualización de la matriz de riesgo de la alcaldía local metropolitana de acuerdo con la politica de administración del riesgo de la entidad.
</t>
  </si>
  <si>
    <t>Realizar revisión y actualización de la matriz de riesgos de la entidad</t>
  </si>
  <si>
    <t>Matriz de riesgos actualizada
Registro de socialización</t>
  </si>
  <si>
    <t># revisiones de matriz de riesgo realizadas/Total revisiones programadas*100</t>
  </si>
  <si>
    <t>Teniendo en cuenta la directriz establecida en la política de admón de riesgos de la Alcaldía distrital de Baranquilla, donde se establece el plazo máximo para la revisión de la matriz de riesgos el día 31 de marzo de 2023, se realiza revisión de la matriz de riesgos de la alcaldía local metropolitana, donde se mantienen los 3 riesgos evaluados en la vigencia anterior y solo se incluye el control de la verificación de la matriz de requisitos legales para los dos riesgos de gestión actuales (PQRSD y Gestión de pago de los ediles). este resultado fue valiado por la secretaría de planeación durante la mesa de trabajo realizada el día 03/03/2023.</t>
  </si>
  <si>
    <t>Continuar con el seguimiento periodico a las PQRSD asignadas a la alcaldía local metropolitana para garantizar el cumplimiento en los tiempos de respuesta establecido por la Ley</t>
  </si>
  <si>
    <t xml:space="preserve">Kelly Vergara Romero Alcaldesa local - Ing. Joseph Barrios Profesional universitario - Enlace SIGOB -  Sara Quintero Profesional Universitario </t>
  </si>
  <si>
    <t>Se realiza seguimiento a la gestión de las PQRSD de la alcaldía local metropolitana, presentando un total de 12 peticiones externasEl resultado de la gestión fue de 100% de respuesta y una oportunidad promedio de respuesta de 2 días. se realiza socialización de los resultados y se genera informe de seguimiento interno y  listado de asistencia de la actividad.</t>
  </si>
  <si>
    <t>Kelly Vergara Romero Alcaldesa local - Ing. Joseph Barrios Profesional universitario - Agente de cambio -  Sara Quintero Profesional Universitario - Agente de cambio</t>
  </si>
  <si>
    <t>Solicitud QUILLA-23-032678 de 28/02/2023 dirigida a GCIG para formulacion d elecciones aprendidas en la alcaldía local. Aún no se recibe respuesta por parte de GCIG.</t>
  </si>
  <si>
    <t xml:space="preserve">No se han documentado las lecciones aprendidas	</t>
  </si>
  <si>
    <t>ALCALDIA LOCAL METROPOLITANA</t>
  </si>
  <si>
    <t>Marcela Diazgranados Iragorri</t>
  </si>
  <si>
    <t>PERIODO/VIGENCIA:  1 de enero - 31 de diciembre 2023</t>
  </si>
  <si>
    <t>BRYAN CORREDOR MORALES</t>
  </si>
  <si>
    <t>KELLY VERGARA ROMERO</t>
  </si>
  <si>
    <t>MARIA A GONZALEZM</t>
  </si>
  <si>
    <t>MARIA A GONZALEZ M</t>
  </si>
  <si>
    <t>EDGARDO MENDOZA ORTEGA</t>
  </si>
  <si>
    <t>NATALIA MARTINEZ</t>
  </si>
  <si>
    <t>Nelson Patron</t>
  </si>
  <si>
    <t>DEPENDENCIA Y PROCESO: Secretaría Distrital de Comunicaciones</t>
  </si>
  <si>
    <t>1.  Revisar y ajustar de manera articulada con la Secretaría de Gestión Humana las activiades formuladas en el plan de acion para el fortalecimiento de la gestión etica.</t>
  </si>
  <si>
    <t>Es necesario seguir interiorizando el tema ético en los funcionarios de la dependencia.</t>
  </si>
  <si>
    <t>1. Proponer acciones a la Secretaría de Gestión Humana. 2. Participar en las actividades programadas.</t>
  </si>
  <si>
    <t>Brenda Monterrosa - Promotor ético.</t>
  </si>
  <si>
    <t xml:space="preserve"> -Valores éticos fortalecidos.</t>
  </si>
  <si>
    <t>Asistencia a actividades.</t>
  </si>
  <si>
    <t>Actividades con participación/actividades propuestas.</t>
  </si>
  <si>
    <t>30.06.23</t>
  </si>
  <si>
    <t>En el segundo periodo participamos de 3 reuniones de promotorres éticos, correpondientes a los meses de abril, mayo y junio. de igual manera,  diseñamos y divulgamos a través de los medios internos los mensajes éticos correspondientes a los meses de abril y mayo. Se ralizó una actividad por los medios internos sobre el conocimiento de los valores éticos.</t>
  </si>
  <si>
    <t xml:space="preserve">Se verifica el cumplimiento de actividades, se recomienda asociar actividades a la politica de MIPG en el aplicativo MIPLAN </t>
  </si>
  <si>
    <t>2. Revisar y ajustar esquema de publicación en la entidad, de acuerdo a las nuevas disposiciones del Gobierno Nacional- Resolucion MINTIC 1519 de 2020 y de manera articulada con las dependencias que generan los otros intrumentos de información de información pública para que exista la debida alineación en la entidad.</t>
  </si>
  <si>
    <t>Fortalecer el compromiso institucional frente a la necesidad de actualizar el esquema de información.</t>
  </si>
  <si>
    <t>1. Realizar cuatro (4) revisiones al año  esquema de publicación. 2. Realizar los ajustes y actualizaciones necesarias.</t>
  </si>
  <si>
    <t>Idanis Duarte - Profesional Universitario</t>
  </si>
  <si>
    <t>Un (1) esquema actualizado.</t>
  </si>
  <si>
    <t>Formato esquema de información.</t>
  </si>
  <si>
    <t>Seguimientos realizados/Seguimientos planificados</t>
  </si>
  <si>
    <t>en el mes de mayo se realizó la revisión y actulización del esquema de publicación de la entidad, teniendo en cuenta lo establecido en la Resolución Mintic 1519 de 2020.</t>
  </si>
  <si>
    <t xml:space="preserve">Se verifico en pagina web esquema de publicacion, la cual necesita se revisada y actualizada. Ultima actualizacion en pagina es de octubre 2022 </t>
  </si>
  <si>
    <t>3. Concertar y evaluar oportunamente el 100 % de sus funcionarios a cargo.</t>
  </si>
  <si>
    <t>No está completamente interiorizada la cultura de la concertación y evaluación entre los funcionarios.</t>
  </si>
  <si>
    <t>1. Concientizar a los jefes y coordinadores de grupos de trabajo sobre la importancia de el proceso de evaluación. 2. Difundir las capacitaciones sobre el tema ofrecidas por la CNSC.</t>
  </si>
  <si>
    <t>Alberto Martínez - Asesor de despacho</t>
  </si>
  <si>
    <t>1. Fijación de compromisos. 2 Evaluaciónes realizados.</t>
  </si>
  <si>
    <t>Formato de seguimiento en aplicativos G+ y EDL.</t>
  </si>
  <si>
    <t>Número de funcionarios con compromisos concertados por la dependencia/Número de funcionarios de la dependencia</t>
  </si>
  <si>
    <t>Se hizo la fijación de compromisos y la evaluación con corte 31 a enero de 2023 al 85 % de los funcionarios adscritos a la planta de la Secretaría de Comunicaciones. Por esta anualidad queda pendiente la evaluación correspondiente al corte de 31 de julio.</t>
  </si>
  <si>
    <t>Revisado el reporte de SD gestion humana se encontro un grupo de funcionarrios sin concertacion de compromisos y evaluacion 2022.</t>
  </si>
  <si>
    <t>4. Efectuar oportunamente la concertación y seguimiento de los acuerdos de gestión de su dependencia.</t>
  </si>
  <si>
    <t>Ricardo Villa - Jefe de prensa</t>
  </si>
  <si>
    <t>1. Fijación de acuerdos. 2 Seguimientos realizados.</t>
  </si>
  <si>
    <t>Formato de seguimiento en aplicativos G+.</t>
  </si>
  <si>
    <t>Número de funcionarios con acuerdos concertados /Número de funcionarios que deben fijar acuerdos</t>
  </si>
  <si>
    <t xml:space="preserve">No presenta acuerdo de gestion el jefe de oficina. </t>
  </si>
  <si>
    <t>5. Continuar con la documentación y registro de lecciones aprendidas para fortalecer el aprendizaje organizacionacional y la política de gestión del conocimeinto en la entidad.</t>
  </si>
  <si>
    <t>Es importante documentar las lecciones aprendidas y compartirlas al interior de la entidad.</t>
  </si>
  <si>
    <t>1. Identificar una (1) lección aprendida. 2. Documentarla en el respectivo formato.</t>
  </si>
  <si>
    <t>Alejandra Sánchez M. - Agente de Cambio</t>
  </si>
  <si>
    <t>Una (1) buena práctica documentada.</t>
  </si>
  <si>
    <t>Formato institucional</t>
  </si>
  <si>
    <t>Una (1) buena práctica</t>
  </si>
  <si>
    <t>Esta meta está propuesta para el segundo semestre.</t>
  </si>
  <si>
    <t>Programada para el siguiente semestre</t>
  </si>
  <si>
    <t>6. Es importante fortalecer las estrategias y acciones al interior de su dependencia para lograr el cumplimiento del 100% de los pqrsd a cargo.</t>
  </si>
  <si>
    <t>Seguimos fortaleciendo la cultura de respuestas oportunas en las pqrsd para llegar al 100 % de cumplimiento.</t>
  </si>
  <si>
    <t>1. Continuar con la revisión diaria de la herramienta. 2. Asignación o notificación oportuna al responsable de la respuesta. 3. Recordar oportunamente el vencimiento de los términos.</t>
  </si>
  <si>
    <t>Candelaria Acuña - Enlace Sigob</t>
  </si>
  <si>
    <t>100 % de cumplimiento de respuestas oportunas.</t>
  </si>
  <si>
    <t>Aplicativo Sigob.</t>
  </si>
  <si>
    <t>Solicitudes presentadas/solicitudes atendidas de manera oportuna.</t>
  </si>
  <si>
    <t>Se cumple con la revisión diaria de la herramenta, se asiganan de manera interna y se ha dado respuesta oportuna.  En este primer trimestre recibimos 34 Pqrsd y las mismas fueron respondidas oportunamente.</t>
  </si>
  <si>
    <t>Cumplimiento del 100% de PQRSD</t>
  </si>
  <si>
    <t>7. Fortalecer el seguimiento y control de la supervisión de los contratos a cargo de su dependencia</t>
  </si>
  <si>
    <t>1.Fortalecer el seguimiento técnico, administrativo, financiero, contable, y
jurídico sobre el cumplimiento del objeto del contrato.                   2.Constatar que el contratista haya cumplido con la totalidad de los requisitos de ejecución y de los otros requisitos previos a la iniciación de la ejecución del objeto contractual.</t>
  </si>
  <si>
    <t>1.Velar por el cumplimiento del contrato en términos de plazos, calidades, cantidades y adecuada ejecución
de los recursos del contrato.        2. Solicitar informes, llevar a cabo reuniones, integrar comités y desarrollar otras herramientas encaminadas
a verificar la adecuada ejecución del contrato.                                   3.Verificar que toda la documentacion este cargada en el SECOP II</t>
  </si>
  <si>
    <t xml:space="preserve">Miguel Lozano y alberto Martínez - Supervisor asignado </t>
  </si>
  <si>
    <t xml:space="preserve">100% de contratos supervisados </t>
  </si>
  <si>
    <t xml:space="preserve">Actas y/o de supervisión </t>
  </si>
  <si>
    <t>Número de contratos supervisados/número de contratos en ejecución</t>
  </si>
  <si>
    <t>Con corte al 30 de junio de 2023, la Secretaría de Comunicaciones ha gestionado, a través de la Secretaría General, la suscripción de cuarenta y tres (43) contratos de prestación de servicios profesionales y doce (12) contratos de prestación de servicios de apoyo a la gestión. Para efectos de darle continuidad a las acciones para fortalecer el seguimiento y control de la supervisión de los contratos a cargo de la Secretaría de Comunicaciones, se ha mantenido actualizada la la lista de chequeo de requisitos contractuales y de documentación soporte para el trámite de facturas y cuentas de cobro, conforme a las disposiciones internas vigentes en materia contractual y de supervisión. De manera adicional  charla virtual de capacitación para realizar recomendaciones y resolver dudas e inquietudes de los contratistas con respecto a la correcta radicación de las facturas y/o cuentas de cobro durante la vigencia 2023, de manera presencial, se ha suministrado esta información a los nuevos contratistas que se incorporaron con posterioridad al primer corte de información reportada.</t>
  </si>
  <si>
    <t>Se verifica cumplimiento, realizando muestreo en SECOP II</t>
  </si>
  <si>
    <t xml:space="preserve">8. Es necesario incorporar en el mapa de aseguramiento de la entidad las actividades de aseguramiento que realiza su dependencia como segunda línea de defensa y líder de la política del MIPG-transparencia, acceso a la informacion publicay lucha contra la corrupcion en la entidad, de tal manera que refleje el seguimiento y control de los aspectos clave de éxito y los riesgos asociados al mismo, acorde con el esquema de lineas de defensa y conforme a las competencias establecidas en el Decreto acordal 0801 de 2020 y en Decreto 0173 de 2021.  </t>
  </si>
  <si>
    <t>La entidad necesita asegurar el cumplimiento de MIPG en lo relacionado con transparencia y lucha contra la corrupción y hacer seguimiento y control de las actividades asociadas a las politicas de MIPG.</t>
  </si>
  <si>
    <t xml:space="preserve">1.  Asistir a las reuniones convocadas. 2. Hacer seguimiento cada 3 meses a las acciones adoptadas en el plan de acción para dar cumplimiento a MIPG. 3. Hcer seguimiento cada 3 meses a los indicadores trazados en el plan anticorrupción. </t>
  </si>
  <si>
    <t>Daniela Hernández y Alejandra Sánchez M. - Profesional Especializado</t>
  </si>
  <si>
    <t>100 % de las acciones cumplidas.</t>
  </si>
  <si>
    <t>Aplicativo MiPlan y formato anticorrupción.</t>
  </si>
  <si>
    <t>Acciones cumplidas/Acciones trazadas.</t>
  </si>
  <si>
    <t>1. Hemos asistido a las reuniones convocadas por la dependencia líder del tema. 2. Se han hecho dos seguimientos a indicadores de MIPG según lo establece el cronograma. 3. Se hizo el seguimiento al plan anticorrupción en la fecha correspondiente.  4. Se han diseñado y difundido piezas, mensajes y notas relativas a las lpineas de defensa para el entendimiento y apropiación de los colaboradores.</t>
  </si>
  <si>
    <t>Se verifica cumplimiento</t>
  </si>
  <si>
    <t>Secretaría Distrital de Comunicaciones</t>
  </si>
  <si>
    <t>Alberto Martinez</t>
  </si>
  <si>
    <t>Karina Cuello</t>
  </si>
  <si>
    <t>DEPENDENCIA Y PROCESO: GESTIÓN DE CULTURA Y PATRIMONIO</t>
  </si>
  <si>
    <t>1. Revisar y ajustar de manera articulada con la Secretaría de Gestión Humana las actividades formuladas en el plan de acción para el fortalecimiento de la gestión ética.</t>
  </si>
  <si>
    <r>
      <rPr>
        <b/>
        <sz val="12"/>
        <rFont val="Arial"/>
        <family val="2"/>
      </rPr>
      <t>Método.</t>
    </r>
    <r>
      <rPr>
        <sz val="12"/>
        <rFont val="Arial"/>
        <family val="2"/>
      </rPr>
      <t xml:space="preserve"> Las acciones que se llevan a cabo para ejecutar el proceso requieren de mayor participación y apoyo del equipo de trabajo asignado a la SDCP.</t>
    </r>
  </si>
  <si>
    <t>1. Incorporar la participación de un nuevo miembro en el equipo de gestión ética de la SDCP. Realizar la inducción sobre el proceso de gestión ética a los nuevos miembros del equipo de mejoramiento continuo.</t>
  </si>
  <si>
    <t>Alirio Prada Peña
Profesional Especializado
Jenny Álvarez Vargas
Técnico Operativo</t>
  </si>
  <si>
    <t>Revisar y ajustar el Plan de Gestión Ética de la SDCP.</t>
  </si>
  <si>
    <t xml:space="preserve">1. Un (1) Plan de Acción de Gestión Ética formulado y gestionado. </t>
  </si>
  <si>
    <t>1  Plan formulado</t>
  </si>
  <si>
    <t xml:space="preserve">Se incorporó el plan de gestión ética al plan de gestión de la dependencia. </t>
  </si>
  <si>
    <t>Está incorporado en el plan de acción</t>
  </si>
  <si>
    <t>2. Cuatro (4) Informes de seguimiento a la gestión y resultados del Plan.</t>
  </si>
  <si>
    <t>Nª informes presentados / Total de informes proyectados</t>
  </si>
  <si>
    <t>Se registró el avance del Plan de Gestión Ética en el aplicativo MiPlan.</t>
  </si>
  <si>
    <t>dos reportes ok</t>
  </si>
  <si>
    <t>3. Un (1) miembro del equipo vinculado al equipo de gestion etica</t>
  </si>
  <si>
    <t>1 persona</t>
  </si>
  <si>
    <t>Se designó y vinculó un nuevo miembro al equipo de gestión ética.</t>
  </si>
  <si>
    <t>Se designó a un nuevo responsable en el equipo de gestión etica y recibió la orientación.</t>
  </si>
  <si>
    <t>2. Solicitar a la Secretaría de planeación asistencia técnica para la validación y ajuste al plan de acción de la dependencia.</t>
  </si>
  <si>
    <r>
      <rPr>
        <b/>
        <sz val="12"/>
        <rFont val="Arial"/>
        <family val="2"/>
      </rPr>
      <t xml:space="preserve">8.1. Planificación y control operacional. Método. </t>
    </r>
    <r>
      <rPr>
        <sz val="12"/>
        <rFont val="Arial"/>
        <family val="2"/>
      </rPr>
      <t>El proceso de validación y ajuste del plan de acción de la dependencia requiere mayor acompañamiento de la Secretaría de Planeación.</t>
    </r>
  </si>
  <si>
    <t>1. Solicitar y atender las sesiones de asistencia técnica programadas con la Secretaría de Planeación para asegurar que los procesos, productos y servicios se llevan a cabo según lo planificado.</t>
  </si>
  <si>
    <t>Alirio Prada Peña
Profesional Especializado
Iván Movilla
Asesor
Claudia Gelves
Asesora
Valmiro Narváez
Asesor
Ronald Chavarro
Asesor</t>
  </si>
  <si>
    <t>Solicitar y recibir un plan de asistencia técnica para la validación y ajuste del plan de acción de la dependencia.</t>
  </si>
  <si>
    <t>1. Cuatro (4) informes de atención a solicitudes de asistencia técnica recibidas por planeación.</t>
  </si>
  <si>
    <t>Número de sesiones de asistencia técnica de la Secretaría Distrital de Planeación.</t>
  </si>
  <si>
    <t>Se cuenta con una carpeta de trabajo compartida, grupo de trabajo en WhatsApp y sesiones de trabajo con otras dependencias para la formulación de proyectos priorizados para el Sistema General de Regalías.</t>
  </si>
  <si>
    <t>Recibieron asistencia técnica de planeacion sobre plan de acción, Cargue en SPI y para proyecto de II etapa de Museo de arte moderno con recursos de regalías.</t>
  </si>
  <si>
    <t>3. Desarrollar acciones para la apropiación de la política de administración de riesgo en su dependencia con el fin de fortalecer la cultura de gestión del riesgo en la entidad.</t>
  </si>
  <si>
    <r>
      <rPr>
        <b/>
        <sz val="12"/>
        <rFont val="Arial"/>
        <family val="2"/>
      </rPr>
      <t>Método.</t>
    </r>
    <r>
      <rPr>
        <sz val="12"/>
        <rFont val="Arial"/>
        <family val="2"/>
      </rPr>
      <t xml:space="preserve"> El seguimiento a los controles de los tiesgos identificados requiere mayor participación de los actores implicados en los procesos seleccionados.</t>
    </r>
  </si>
  <si>
    <t>1. Diseñar e implementar un método de formulación participativa de informes de seguimiento a los controles de los riesgos identificados.</t>
  </si>
  <si>
    <t>Plan de acciones de apropiación de la política de administración del riesgo diseñado y realizado.</t>
  </si>
  <si>
    <t>Un (1) informe metodológico de evaluación y seguimiento a los controles de los riesgos identificados.</t>
  </si>
  <si>
    <t>Número de acciones para la apropiación de la política de administración del riesgo.</t>
  </si>
  <si>
    <t xml:space="preserve">Iniciada la elaboración de una propuesta de Guía de Seguimiento y evaluación al Mapa de Riesgos y sus Controles del proceso de gestión de Cultura y Patrimonio de la Alcaldía Distrital de Barranquilla (Diseño y Efectividad) </t>
  </si>
  <si>
    <t>Complementar con actividades lúdicas de sensibilización para apropiación de la política de riesgo y la guía de riesgos, así como la apicación de los reisgos y controles definidos en la dependencia</t>
  </si>
  <si>
    <t>4. Fortalecer el seguimiento y control de la supervisión de los contratos a cargo de su dependencia.</t>
  </si>
  <si>
    <t>1. Diseñar e implementar un plan de seguimiento a las funciones y actividades de supervisión asignadas al equipo de trabajo de la SDCP.</t>
  </si>
  <si>
    <t>Acciones realizadas de seguimiento y control a la supervisión de los contratos a cargo de la SDCP.</t>
  </si>
  <si>
    <t>Un (1) Informe de seguimiento de las actividades de las funciones y actividades de supervisión asignadas al equipo de trabajo de la SDCP.</t>
  </si>
  <si>
    <t>Número de acciones de seguimiento y control a la supervisión de los contratos a cargo de la SDCP.</t>
  </si>
  <si>
    <t>La meta fue incluida en el Plan de Mejoramiento de la Contraloría Distrital. Las acciones definidas se realizarán en articulación con la Secretaría General y el Equipo de Apoyo Jurídico de la SDCP.</t>
  </si>
  <si>
    <t>Han realizado reuniones con los lineamientos a los supervisores de los contratos.</t>
  </si>
  <si>
    <t>5. Realizar de manera oportuna el reporte de seguimiento de los proyectos de inversión en la plataforma SPI acorde con los lineamientos de la Secretaría de Planeación.</t>
  </si>
  <si>
    <r>
      <rPr>
        <b/>
        <sz val="12"/>
        <rFont val="Arial"/>
        <family val="2"/>
      </rPr>
      <t>Método.</t>
    </r>
    <r>
      <rPr>
        <sz val="12"/>
        <rFont val="Arial"/>
        <family val="2"/>
      </rPr>
      <t xml:space="preserve"> Las acciones que se llevan a cabo para ejecutar el proceso requieren del uso de nuevos instrumentos de control y seguimiento nacionales con frecuencias más cortas.</t>
    </r>
  </si>
  <si>
    <t>1. Diseñar e implementar un método de formulación participativa de informes de seguimiento mensual de programas y proyectos, utilizando herramientas de trabajo colaborativo.</t>
  </si>
  <si>
    <t>Reportes de seguimientos de los proyectos de inversión en la plataforma SPI realizados oportunamente.</t>
  </si>
  <si>
    <t>Un (1) Reporte mensual del seguimiento a los proyectos generados por el SPI.</t>
  </si>
  <si>
    <t xml:space="preserve">Número de reportes de seguimiento de los proyectos de inversión realizados oportunamente en la plataforma SPI. </t>
  </si>
  <si>
    <t>Se ha incrementado el número de proyectos de la dependencia con seguimiento en el SPI y la frecuencia de los mismos.</t>
  </si>
  <si>
    <t>Se ha realizado seguimiento en la plataforma SPI , con los informes mensules.</t>
  </si>
  <si>
    <t>6. Realizar la revisión y evaluación de riesgos y controles de su dependencia acorde con la metodología establecida en la guía de administración de riesgos.</t>
  </si>
  <si>
    <r>
      <rPr>
        <b/>
        <sz val="12"/>
        <rFont val="Arial"/>
        <family val="2"/>
      </rPr>
      <t>6.1. Acciones para abordar riesgos y oportunidades. Método.</t>
    </r>
    <r>
      <rPr>
        <sz val="12"/>
        <rFont val="Arial"/>
        <family val="2"/>
      </rPr>
      <t xml:space="preserve"> Nuevas disposiciones y requisitos por implementar en la administración de riesgos.</t>
    </r>
  </si>
  <si>
    <t>Realizar y evaluar los controles a los riesgos, de conformidad con la metodología establecida.</t>
  </si>
  <si>
    <t>Revisar y evaluar los riesgos y controles conforme a la metodología establecida.</t>
  </si>
  <si>
    <t>Número de revisiones y evaluaciones a los riesgos y controles identificados y formulados por la SDCP.</t>
  </si>
  <si>
    <t>Informe metodológico de evaluación y seguimiento en elaboración.</t>
  </si>
  <si>
    <t>Se ha realizado seguimiento a los controles 2 de los 3 riesgos.  Falta el seguimiento a los controles del CT-3V2</t>
  </si>
  <si>
    <t>7. Continuar con el registro y documentación de lecciones aprendidas para fortalecer el aprendizaje organizacional y la política de gestión del conocimiento en la entidad.</t>
  </si>
  <si>
    <r>
      <rPr>
        <b/>
        <sz val="12"/>
        <rFont val="Arial"/>
        <family val="2"/>
      </rPr>
      <t xml:space="preserve">7.1.6. Conocimiento de la organización. </t>
    </r>
    <r>
      <rPr>
        <sz val="12"/>
        <rFont val="Arial"/>
        <family val="2"/>
      </rPr>
      <t>Necesidad de mantener y poner a disposición el conocimiento del proceso, en la medida que sea necesario.</t>
    </r>
  </si>
  <si>
    <t>Documentar las lecciones aprendidas en la operación de los procesos asignados a la dependencia.</t>
  </si>
  <si>
    <t>Registrar y documentar las lecciones aprendidas sobre aprendizaje organizacional.</t>
  </si>
  <si>
    <t>Un (1) formulario de registro y documentación de lecciones aprendidas en la SDCP.</t>
  </si>
  <si>
    <t>Número de lecciones aprendidas registradas y documentadas.</t>
  </si>
  <si>
    <t>En proceso de selección las lecciones aprendidas de los proyectos en ejecución.</t>
  </si>
  <si>
    <t>No se ha formulado la lección aprendida</t>
  </si>
  <si>
    <t>8. Establecer responsabilidades para la ejecución de las actividades de control y asegurar que personas competentes y con autoridad suficiente, efectuen dichas actividades con diligencia y oportunidad al interior de la dependencia.</t>
  </si>
  <si>
    <r>
      <rPr>
        <b/>
        <sz val="12"/>
        <rFont val="Arial"/>
        <family val="2"/>
      </rPr>
      <t>7.2. Competencia. Metodología.</t>
    </r>
    <r>
      <rPr>
        <sz val="12"/>
        <rFont val="Arial"/>
        <family val="2"/>
      </rPr>
      <t xml:space="preserve"> Necesidad de incrementar las competencias de control.</t>
    </r>
  </si>
  <si>
    <t>Asignar responsabilidades de control.</t>
  </si>
  <si>
    <t>Asignar responsabilidades de control en el equipo de  trabajo de la SDCP.</t>
  </si>
  <si>
    <t>Una (1) memoria sobre las responsabilidades y actividades de control asignadas.</t>
  </si>
  <si>
    <t>Número de funcionarios que cumplen con diligencia y oportunidad las responsabilidades de control que le fueron establecidas.</t>
  </si>
  <si>
    <t>Asignadas nuevas responsabilidades relacionadas con el control en el GIT de desarrollo artístico y patrimonio.</t>
  </si>
  <si>
    <t>Se evidencia acta de abril 10 de 2023 donde se definireron responsables para revisar puntos de control en los procedimientos y el control de elaboración y firma de actas de supervisión.</t>
  </si>
  <si>
    <t>9. Impulsar acciones para alcanzar el cumplimiento de las metas que se encuentran en 0 y/o por debajo de la meta proyectada para el cuatrienio.</t>
  </si>
  <si>
    <r>
      <rPr>
        <b/>
        <sz val="12"/>
        <rFont val="Arial"/>
        <family val="2"/>
      </rPr>
      <t>6.1. Acciones para abordar riesgos y oportunidades. Método.</t>
    </r>
    <r>
      <rPr>
        <sz val="12"/>
        <rFont val="Arial"/>
        <family val="2"/>
      </rPr>
      <t xml:space="preserve"> Necesidad de asegurar el cumplimiento de los resultados previstos.</t>
    </r>
  </si>
  <si>
    <t>Impulsar acciones orientadas al cumplimiento de las metas del plan.</t>
  </si>
  <si>
    <t>Acciones orientadas al cumplimiento de las metas del plan.</t>
  </si>
  <si>
    <t>Cuatro (4) reportes de seguimientos realizados sobre los resultados alcanzados en la metas con 0 y/o por debajo de la meta proyectada para el cuatrienio.</t>
  </si>
  <si>
    <t>Número de acciones impulsadas para el cumplimiento de las metas que se encontraban en 0 o por debajo de la meta en 2022.</t>
  </si>
  <si>
    <t>Se identificaron las metas con bajos resultados y se proyectaron acciones para mejorar su cumplimiento.</t>
  </si>
  <si>
    <t>En el Proyecto de fortalecimiento del sistema de cultura y patrimonio se trabajó en la revisión del plan nacional de cultura y se organizaron mesas de trabajos en coordinación con el Min cultura y gobernación del Atlántico.    Con la unidad de economía solidaria se organizaron mesas de trabajo y se analizó el componente de solidaridad en las organizaciones de cultura.  Esto permitió avanzar en la meta.                                                                    En el proyecto Identificación Prevención y Gestión de riesgo de patrimonio se impulsaron actividades en alianza con la oficina de gestión del riesgo, se efectuaron mesas de trabajo  que ha permitido avanzar en la meta del proyecto.</t>
  </si>
  <si>
    <t>10. Continuar y terminar la actualización de los logos en los formatos cargados en el aplicativo ISOLUCION.</t>
  </si>
  <si>
    <t xml:space="preserve">4.4.2. Documentación de los procesos. Método. </t>
  </si>
  <si>
    <t>Actualizar la documentación cargada en ISOLUCION con los logos institucionales.</t>
  </si>
  <si>
    <t>Alirio Prada Peña
Profesional Especializado</t>
  </si>
  <si>
    <t>Documentos actualizados en ISOLUCION</t>
  </si>
  <si>
    <t>Formatos actualizados en ISOLUCION</t>
  </si>
  <si>
    <t>Número de formatos cargados en ISOLUCION con logos actualizados.</t>
  </si>
  <si>
    <t>Los procedimientos de Desarrollo Artístico están en revisión por el equipo de trabajo para la actualización correspondiente.</t>
  </si>
  <si>
    <t>No se ha avanzado</t>
  </si>
  <si>
    <t>11. Priorizar las actividades pendientes por ejecutar en la vigencia 2022 relacionadas con el Plan de Mejoramiento a la Gestión.</t>
  </si>
  <si>
    <r>
      <rPr>
        <b/>
        <sz val="12"/>
        <rFont val="Arial"/>
        <family val="2"/>
      </rPr>
      <t xml:space="preserve">10. Mejora. Método. </t>
    </r>
    <r>
      <rPr>
        <sz val="12"/>
        <rFont val="Arial"/>
        <family val="2"/>
      </rPr>
      <t>Determinar y seleccionar las oportunidades de mejora e implementar acciones.</t>
    </r>
  </si>
  <si>
    <t>Priorizar las actividades por ejecutar del Plan de Mejoramiento a la Gestión.</t>
  </si>
  <si>
    <t>Actividades priorizadas del Plan de Mejoramiento a la Gestión</t>
  </si>
  <si>
    <t>Un (1) Plan de Mejoramiento a la Gestión.</t>
  </si>
  <si>
    <t>Número de actividades del Plan de Mejora priorizadas y realizadas en 2023.</t>
  </si>
  <si>
    <t>Plan mejoramiento a la gestión formulado</t>
  </si>
  <si>
    <t>Formularon PMG 2023</t>
  </si>
  <si>
    <t>12. Se recomienda continuar con la actualización de la oferta de servicios publicada en la página web de la ciudad.</t>
  </si>
  <si>
    <r>
      <rPr>
        <b/>
        <sz val="12"/>
        <rFont val="Arial"/>
        <family val="2"/>
      </rPr>
      <t>7.4 Comunicación. Método.</t>
    </r>
    <r>
      <rPr>
        <sz val="12"/>
        <rFont val="Arial"/>
        <family val="2"/>
      </rPr>
      <t xml:space="preserve"> Deber de determinar las comunicaciones internas y externas pertinentes al SGC.</t>
    </r>
  </si>
  <si>
    <t>Actualizar la oferta de servicios por cada área de la SDCP en la página web de la ciudad.</t>
  </si>
  <si>
    <t>Antony Rada
Equipo de Comunicación</t>
  </si>
  <si>
    <t xml:space="preserve">Actualizaciones realizadas </t>
  </si>
  <si>
    <t>Una (1) captura de pantalla con información actualizada sobre la oferta de servicios de la SDCP.</t>
  </si>
  <si>
    <t>Número de áreas de ofertas de servicios públicadas y actualizadas en la página web de la ciudad.</t>
  </si>
  <si>
    <t>Actualizada la información correspondiente a los servicios ofertados en el periodo.</t>
  </si>
  <si>
    <t>Actualizada oferta institucional de Sec cultura, se evidencia publicación de información sobre portafolio de estímulos, casas de cultura, inscripciones para segundo ciclo fabrica de cultura.</t>
  </si>
  <si>
    <t>Auditoria Externa. Es conveniente que la Entidad establezca los parámetros relacionados con los controles al Diseño y Desarrollo de políticas públicas, programas a la medida, y herramientas tecnológicas a ser utilizadas para el servicio de la Comunidad en términos comprensibles para cada proceso involucrado de acuerdo con el producto del Diseño y desarrollo que se trate, esto con el fin de manejar un lenguaje claro, que les permita identificar fácilmente los registros asociados a cada control establecido.</t>
  </si>
  <si>
    <r>
      <rPr>
        <b/>
        <sz val="12"/>
        <rFont val="Arial"/>
        <family val="2"/>
      </rPr>
      <t xml:space="preserve">8.3.2. Planificación del diseño y desarrollo. </t>
    </r>
    <r>
      <rPr>
        <sz val="12"/>
        <rFont val="Arial"/>
        <family val="2"/>
      </rPr>
      <t>La entidad no ha determinado en su totalidad las etapas y controles propios del diseño y desarrollo de los productos y servicios.</t>
    </r>
  </si>
  <si>
    <t>Establecer en una mesa de trabajo, con la orientación del proceso de planeación estrategica de la Entidad, la aplicabilidad, los resultados y el alcance, en cumplimiento del requisito contemplado en el numeral 8.3 de Diseño y desarrollo de productos y servicios, en el proceso de gestión cultural y patrimonio.</t>
  </si>
  <si>
    <t>Ernesto Toncel
Proceso de gestión estratégica.
Alirio Prada Peña
Proceso Gestión de Cultura y Patrimonio.</t>
  </si>
  <si>
    <t xml:space="preserve">Una (1) mesa de trabajo realizada en la que se analizó y validó la implementación y aplicabilidad del numeral 8.3 de las norma ISO 9001:2015 Diseño y Desarrollo. </t>
  </si>
  <si>
    <t>Documento del Acta de la Mesa de Trabajo.</t>
  </si>
  <si>
    <t>Número de actas entregadas.</t>
  </si>
  <si>
    <t>Acta de la mesa de trabajo. Sesión realizada bajo la orientación de Planeación y Control Interno.</t>
  </si>
  <si>
    <t>Se evidencia acta de mesa de trabajo realizada el día 25 de abril de 2023 con la Secrtaría de Planeación, control interno y varias dependencias misionales, con el fin de  Analizar la implementación y aplicabilidad del numeral 8.3 de la norma ISO 9001:2015 – Diseño Y Desarrollo</t>
  </si>
  <si>
    <t>Auditoría Externa. Es apropiado que para las diferentes contrataciones que se adelanten en la Entidad para los procesos misionales que involucren la utilización de instrumentos de medición para la ejecución de servicios, incluir desde los estudios previos los controles específicos de los que serán objeto, lo cual servirá adicionalmente para el establecimiento de las funciones propias de la interventoría o supervisión asignada.</t>
  </si>
  <si>
    <r>
      <rPr>
        <b/>
        <sz val="12"/>
        <color rgb="FF000000"/>
        <rFont val="Arial"/>
      </rPr>
      <t>8.4. Control de los procesos, productos y servicios suministrados externamente.</t>
    </r>
    <r>
      <rPr>
        <sz val="12"/>
        <color rgb="FF000000"/>
        <rFont val="Arial"/>
      </rPr>
      <t xml:space="preserve"> La entidad no asegura suficientemente la determinación de los controles a aplicar en los procesos, productos y servicios suministrados externamente.</t>
    </r>
  </si>
  <si>
    <t>Incluir en el numeral 3.3.1. sobre Obligaciones del Contratista, la descripción de las obligaciones específicas para dar cumplimiento a los componentes detallados en las especificaciones del Objeto Contractual.</t>
  </si>
  <si>
    <t>Iván Movilla Díaz
Asesor - Supervisor
Ronald Chavarro Peña
Asesor - Supervisor
Valmiro Narváez
Asesor - Supervisor
Claudia Gelves
Asesora - Supervisora
Juan Manuel Romero
Técnico Operativo</t>
  </si>
  <si>
    <t>Un (1) mecanismo de control específico establecido por cada Estudio Previo formulado.</t>
  </si>
  <si>
    <t>Documento de Estudio Previo</t>
  </si>
  <si>
    <t>Número de Estudios Previos con control específico diseñado en la vigencia.</t>
  </si>
  <si>
    <t>EP sobre EDA, bibliotecas, Apoyo a Barranquilla Creativa, PEMP Barrio Abajo, Gestión del riesgo del patrimonio.</t>
  </si>
  <si>
    <t xml:space="preserve">Se incluyeron obligaciones específicas para los contratistas en el estudio previo, relacionadas con entregar información sobre avances de actividad operativa.  Proyecto Bibliotecas, Formulación y actulizaciones d eplanes especales de manejo y protección PEMP y planes especiales de salvaguarda del patrimonio cultural. </t>
  </si>
  <si>
    <t xml:space="preserve">Verificar el cumplimiento del control específico establecido en los Estudios Previos </t>
  </si>
  <si>
    <t>100% de los controles específicos de los estudios previos verificados</t>
  </si>
  <si>
    <t>Informes de supervisión</t>
  </si>
  <si>
    <t>No. de controles verificados/No. de controles establecidos en estudios previos</t>
  </si>
  <si>
    <t>Se verificó controles en supervisión de proyectos EDA.</t>
  </si>
  <si>
    <t xml:space="preserve">Se incluyeron controles especiíficos en los estudios previos sobre verificación del cumplimiento en la entrega de los productos y servicios ofertados.(controles en la supervisión).   </t>
  </si>
  <si>
    <t>Auditoría Externa. Es recomendable, ante los hallazgos recurrentes generados por los entes de control relacionados a incumplimientos y riesgos, asegurar que los procesos generen planes de acción más eficaces, con el fin de eliminar las causas de los hallazgos, y no solo la generación de correcciones, con el fin de eliminar su recurrencia y garantizar la eficacia en el cierre de dichos hallazgos.</t>
  </si>
  <si>
    <t>procedimientos no documentados</t>
  </si>
  <si>
    <t>Documentar los procedimientos y realizar control sobre los mismos</t>
  </si>
  <si>
    <t>Iván Movilla Díaz
Asesor - Supervisor
Alirio Prada Peña
Profesional Especializado</t>
  </si>
  <si>
    <t>procedimiento de sistema de estimulos documentado</t>
  </si>
  <si>
    <t>1 procedimiento documentado</t>
  </si>
  <si>
    <t>No. procedimientos documentados /No. procedimintos propuestos</t>
  </si>
  <si>
    <t>Incluida la revisión de la documentación generada por las actividades de la implementación del Sistema Distrital de Estímulos.</t>
  </si>
  <si>
    <t>Se está documentando el procedimiento</t>
  </si>
  <si>
    <t>Auditoría Interna. Debilidades en la oportunidad de registro de avance del proyecto en el Sistema de Seguimiento a Proyectos de Inversión – SPI</t>
  </si>
  <si>
    <r>
      <rPr>
        <b/>
        <sz val="12"/>
        <rFont val="Arial"/>
        <family val="2"/>
      </rPr>
      <t xml:space="preserve">7.1.5. Recursos de seguimiento y medición. </t>
    </r>
    <r>
      <rPr>
        <sz val="12"/>
        <rFont val="Arial"/>
        <family val="2"/>
      </rPr>
      <t>La organización no determina y proporciona suficientemente los recursos necesarios para asegurar la validez y fiabilidad de los resultados cuando se realiza el seguimiento o la medición para verificar la conformidad de los productos y servicios con los requisitos.</t>
    </r>
  </si>
  <si>
    <t>Incrementar la frecuencia del registro del avance de los proyectos en el Sistema de Seguimiento a Proyectos de Inversión SPI.</t>
  </si>
  <si>
    <t>Alirio Prada Peña
Profesional Especializado.</t>
  </si>
  <si>
    <t xml:space="preserve">Doce (12) reportes de avance registrados por proyecto en el SPI. </t>
  </si>
  <si>
    <t>Reportes de avance en el SPI.</t>
  </si>
  <si>
    <t>Número de reportes en el SPI.</t>
  </si>
  <si>
    <t>reportes en SPI</t>
  </si>
  <si>
    <t>Se evidencian 6 reportes  en SPI de los proyectos a cargo de la dependencia.</t>
  </si>
  <si>
    <t xml:space="preserve">Auditoría Interna. De la revisión del informe ejecutivo con corte 30 de junio de 2022 del proyecto de consolidación del sistema distrital de estímulos y el sistema distrital    de    concertación    de    proyectos    artísticos    y    culturales de Barranquilla, no se evidencia información de la ejecución presupuestal para los años 2020 y 2021.  </t>
  </si>
  <si>
    <r>
      <rPr>
        <b/>
        <sz val="12"/>
        <rFont val="Arial"/>
        <family val="2"/>
      </rPr>
      <t>7.1.5. Recursos de seguimiento y medición.</t>
    </r>
    <r>
      <rPr>
        <sz val="12"/>
        <rFont val="Arial"/>
        <family val="2"/>
      </rPr>
      <t xml:space="preserve"> La organización no determina y proporciona suficientemente los recursos necesarios para asegurar la validez y fiabilidad de los resultados cuando se realiza el seguimiento o la medición para verificar la conformidad de los productos y servicios con los requisitos.</t>
    </r>
  </si>
  <si>
    <t>Elaborar y reportar en el SPI el Resumen Ejecutivo RE del proyecto Consolidación del Sistema Distrital de Estímulos con resultados alcanzados en el periodo 2020 - 2022 y avances del 2023.</t>
  </si>
  <si>
    <t>Un (1) Resumen Ejecutivo RE del proyecto con resultados alcanzados en 2023.</t>
  </si>
  <si>
    <t>Documento Resumen Ejecutivo</t>
  </si>
  <si>
    <t>Número de Resumen Ejecutivo RE del proyecto con resultados alcanzados en 2023.</t>
  </si>
  <si>
    <t>1 resumen ejecutivo documentado</t>
  </si>
  <si>
    <t>Se evidenció 1 resumen ejecutivo de los resultados 2020- abril 2023</t>
  </si>
  <si>
    <t>Auditoría Externa. Es apropiado que se revise el diseño de instrumentos para recolección de información de la percepción de satisfacción del usuario alternos al documento oficial establecido, con el fin de poder utilizarlos en programas de corta duración donde no sea necesario la información de caracterización de usuarios establecidas en la encuesta oficial del SGC.</t>
  </si>
  <si>
    <r>
      <rPr>
        <b/>
        <sz val="12"/>
        <rFont val="Arial"/>
        <family val="2"/>
      </rPr>
      <t>9.1.2. Satisfacción con el cliente.</t>
    </r>
    <r>
      <rPr>
        <sz val="12"/>
        <rFont val="Arial"/>
        <family val="2"/>
      </rPr>
      <t xml:space="preserve"> La organización debe determinar los métodos para obtener, realizar el seguimiento y revisar esta información.</t>
    </r>
  </si>
  <si>
    <t>Recoger grabaciones en video testimoniales de información sobre percepción de la satisfacción del usuario de programas de corta duración en el proceso de gestión de cultura y patrimonio.</t>
  </si>
  <si>
    <t>Iván Movilla Díaz
Asesor - Supervisor
Ronald Chavarro Peña
Asesor - Supervisor
Valmiro Narváez
Asesor - Supervisor
Claudia Gelves
Asesora - Supervisora
Antony Rada
Comunicaciones</t>
  </si>
  <si>
    <t>Cuatro (4) videos testimoniales de registro de percepción de la satisfacción del usuario de programas de corta duración.</t>
  </si>
  <si>
    <t>Videos testimoniales grabados y puestos en curculación.</t>
  </si>
  <si>
    <t>Número de videos testimoniales.</t>
  </si>
  <si>
    <t>4 videos grabados</t>
  </si>
  <si>
    <t>videos realizados y publicados</t>
  </si>
  <si>
    <t>Auditoría Externa. Es recomendable que cuando se asocie a la medición de la eficacia de un riesgo la medición de un indicador, documentar en el seguimiento no solo que se midió dicho indicador, sino el análisis de los resultados, ya que podría correrse el riesgo de que se incumpla la meta, y esto no quede registrado en la medición de la eficacia.</t>
  </si>
  <si>
    <t xml:space="preserve">9.1.3. Seguimiento, medición, análisis y evaluación. </t>
  </si>
  <si>
    <t xml:space="preserve">Analizar y documentar los resultados de los indicadores que estén asociados a las mediciones de eficacia de los controles de riesgo relacionados con dicho indicador. </t>
  </si>
  <si>
    <t>Analizados los resultados de un (1) indicador asociado a la medición de eficacia de los controles de riesgo relacionado con dicho indicador.</t>
  </si>
  <si>
    <t>Documento de análisis de resultados del indicador.</t>
  </si>
  <si>
    <t>Número de documentos elaborados.</t>
  </si>
  <si>
    <t>No hay avances</t>
  </si>
  <si>
    <t>No se evidencia avances</t>
  </si>
  <si>
    <t>SECRETARÍA DISTRITAL DE CULTURA Y PATRIMONIO</t>
  </si>
  <si>
    <t>MARIA TERESA FERNANDEZ</t>
  </si>
  <si>
    <t>ELSY RADA</t>
  </si>
  <si>
    <t xml:space="preserve">                                                                      PLAN DE MEJORAMIENTO A LA GESTIÓN                                                                                                                       Codigo:EC-EC-F-011</t>
  </si>
  <si>
    <t>DEPENDENCIA Y PROCESO: Secretaría Distrital de Desarrollo Economico - Gestion del Desarrollo Economico y Gestion del Turismo</t>
  </si>
  <si>
    <t>OBSERVACIONES DE LA DEPENDENCIA
PRIMER SEGUIMIENTO 
ENERO - FEBRERO - MARZO</t>
  </si>
  <si>
    <t>% AVANCE DEPENDENCIA
PRIMER SEGUIMIENTO</t>
  </si>
  <si>
    <t>OBSERVACIONES DE LA DEPENDENCIA
SEGUNDO SEGUIMIENTO 
ABRIL - MAYO - JUNIO</t>
  </si>
  <si>
    <t>% AVANCE DEPENDENCIA
SEGUNDO SEGUIMIENTO</t>
  </si>
  <si>
    <t>Solicitar a la Secretaría Distrital de Planeacion, asistencia tecnica para la validacion y ajuste al plan de accion de la dependencia.</t>
  </si>
  <si>
    <t>Programacion de actividades no asociadas al cumplimiento de la meta producto.</t>
  </si>
  <si>
    <t>Socializar la formuacion del plan de accion ante la Secretaria Distrtial de Planeacion y la Gerencia de Control Interno de Gestion para recibir sus recomendaciones y observaciones</t>
  </si>
  <si>
    <t>Secretario distrital de desarrollo economico, jefes de oficina y equipo de mejora continua</t>
  </si>
  <si>
    <t>1 plan de accion formulado acorde a los lineamientos establecidos por planeacion distrital</t>
  </si>
  <si>
    <t>Plan de accion</t>
  </si>
  <si>
    <t>Plan de accion revisado y ajustado</t>
  </si>
  <si>
    <r>
      <t xml:space="preserve">El 02 de febrero de 2023 se realizo comite de mejora continua en puerta de oro, se conto con la participacion de Doris Casadiego por parte de la Gerencia de control interno de gestion, Juan Carlos llinas y Ernesto Toncel por parte de Planeacion Distrital, cuyo objetivo fue revisar la formulación del plan de acción de la Secretaría Distrital de Desarrollo Económico del período 2023, ante estas dos dependencias y recibir retroaliementacion de lo formualdo para proceder a cargar en la herramienta miplan.
Posteriormente, dentro de los terminos establecidos se cargo la formulacion del plan de accion 2023 (proyectos y MIPG) en la herramienta MIPLAN se socializo con los enlaces, jefes de oficina, secretario de desarrollo economico y demas miembros de mejoramiento continuo.
Se modifico el instrumento de los seguimientos al plan de accion para ejercer mayor control, con el propósito de lograr que las actividades vayan asociadas al cumplimiento de la meta producto establecida en el plan de desarrollo, se puedan colgar las evidencias y se cumplan con los tiempos establecidos por Planeación Distrital , tal instrumento se encuentra compartido en una carpeta del sharepoint de la  dependencia para posteriormente proceder a cargar en MIPLAN.
</t>
    </r>
    <r>
      <rPr>
        <b/>
        <sz val="10"/>
        <color theme="1"/>
        <rFont val="Arial"/>
        <family val="2"/>
      </rPr>
      <t>EVIDENCIA: PLAN DE ACCION 2023 Y ACTA DE COMITE</t>
    </r>
    <r>
      <rPr>
        <sz val="10"/>
        <color theme="1"/>
        <rFont val="Arial"/>
        <family val="2"/>
      </rPr>
      <t xml:space="preserve"> </t>
    </r>
  </si>
  <si>
    <t>No aplica se cumplio la meta en el primer trimestre</t>
  </si>
  <si>
    <t>Se evidencia la realizacion de las actividades programadas, pero en el primer trimestre del año 2023, debido al cumpliminto de meta</t>
  </si>
  <si>
    <t>Revisar y ajustar de manera articulada con la secretaría de Gestión Humana las actlviades formuladas en el plan de acion para el fortalecimiento de la gestion etica.</t>
  </si>
  <si>
    <t>Debilidades en la construccion de un plan de actividades de gestion etica articulado</t>
  </si>
  <si>
    <t xml:space="preserve">Enviar comunicación a la secreraia de gestion humana solicitando el plan de accion de la gestion etica con el proposito de conocerlo, socializarlo y determinar que se puede hacer desde la SDDE de manera transversal
</t>
  </si>
  <si>
    <t>Asesora administrativa  y promotora etica</t>
  </si>
  <si>
    <t xml:space="preserve">1  Plan de gestion etica institucional socializado </t>
  </si>
  <si>
    <t xml:space="preserve">Comunicación y plan de gestion etica </t>
  </si>
  <si>
    <t>1. Se envio comunicación a Linda Qant de la Secretaría de Gestion Humana el 23 de febrero de 2023, posteriormente se reunio con la gestora de integridad de la secretaría Nancy Angulo para tratar las actividades para formular en el plan de accion de la gestion etica.
2. Desarrollar estrategias de comunicación que utilicen como medios de difusión el correo electrónico, redes sociales y carteleras para motivar a los funcionarios a realizar el curso de integridad.  3. Participación en 5 reuniones con el equipo de promotores éticos. 4. Socialización mensual de mensajes eticos. 5. Reportes con avances de las acciones éticas cumplidas durante la vigencia por parte de los promotores éticos de la entidad. 6. Informe ejecutivo y socialización de ISO450001 - SST</t>
  </si>
  <si>
    <t>Se elaboro cronograma para la socializacion del plan de accion etico institucional, se realizo la crecacion y elaboracion del rincon etico en las oficinas de la SDDE, que tiene como objetivo promover los valores de la entidad y permanecera durante el año. 
Se elabora plan de de trabajo a seguir de julio a diciembre de 2023.</t>
  </si>
  <si>
    <t>Se evidencia la realización del cronograma para la realizacion de las actividades programadas durante el año.</t>
  </si>
  <si>
    <t xml:space="preserve">Participar en las actividades programadas Por la Secretaria de Gestion Humana ejecutados en el marco del plan de acción institucional de la gestión ética </t>
  </si>
  <si>
    <t>Promotores eticos</t>
  </si>
  <si>
    <t>100% de participacion en las actividades de la gestion etica</t>
  </si>
  <si>
    <t>Registros de participacion y divulgacion. (Fotos, correos…)</t>
  </si>
  <si>
    <t>No. De actividades de gestion etica  con participacion / No. De actividades de gestion etica programadas</t>
  </si>
  <si>
    <r>
      <rPr>
        <b/>
        <sz val="10"/>
        <color rgb="FF000000"/>
        <rFont val="Arial"/>
      </rPr>
      <t xml:space="preserve">Actividades realizadas en el marco de la gestion etica: 
</t>
    </r>
    <r>
      <rPr>
        <sz val="10"/>
        <color rgb="FF000000"/>
        <rFont val="Arial"/>
      </rPr>
      <t xml:space="preserve">1.  Reunión de gestores de integridad: Participación en la construcción y socialización del Plan de acción Etico, actividades, programación del mensajes éticos. (Enero- Marzo)
2. Impulso de iniciativa y reuníon con la secretaria de gestión humana y de comunicaciones para el diseño del podcast ético. El cual tiene como finalidad promoveer el código de integridad de la entidad entre sus colaboradores. 
3. Borrador de Podcast episodio #1
4.Elaboración de infografia de Valores Éticos - (rincon ético 2023)
5.Socialización de la norma ISO450001 SST 
6.Socialización mensual de msj ético                                                            7,Firma del acta de compromiso de integridad al interior de la dependencia.
</t>
    </r>
    <r>
      <rPr>
        <b/>
        <sz val="10"/>
        <color rgb="FF000000"/>
        <rFont val="Arial"/>
      </rPr>
      <t>EVIDENCIAS: REGISTRO FOTOGRAFICO Y ACTAS DE PARTICIPACION.</t>
    </r>
  </si>
  <si>
    <t>Actividades realizadas en el marco de la gestion etica: 
1. Se realizó convocatoria para elegir la voz del podcast de integridad 
2. Se solicitó a través del grupo de integridad el MSJ ético para los diferentes episodios del podcast de integridad.
3. Se socializó plan de acción ético a Eduardo Escorcia de la oficina de inclusión y desarrollo productivo, para la realización de actividades del plan ético.
4. Reunión con el comité de gestores de integridad para la implementación de la herramienta podcast como instrumento de promoción ético al interior de la entidad.
5.  Se realizó actividad virtual ¨SALTOS DE INTEGRIDAD¨ promovida por correo institucional y grupo de whats con los enlaces eticos de oficina. 
6. Participación en charla ¨Las mejores practicas del sector privado y el sector público¨. 
7. Promoción de resolución de conflictos. 
8. Socialización al interior del despacho Alianza estrategica con nueva ARL POSITIVA, linea y puntos de atención. 9.Se elaboró del plan de trabajo de Gestión Etica 10, Cronograma de actividades Etica. 11. Inaguración del Rincon Etico.  12. Charla sobre RESOLUCIÓN DE CONFLICTOS en las 3 sedes de la SDDE (PTO- CO- DESPACHO DE LA SECRETARIA). 13.  En la oficina de Inclusión y Desarrollo Productivo - Centro de oportunidades, se implementa acciones para mejorar el clima organizacional y fortalecer las competencias blandas de los equipos de trabajo. Diplomado de LIDERAZGO Y EMPODERAMIENTO PERSONAL, dictado por la Promotora de excelencia profesional (PEP), para 53 perticipantes con una intensidad de 140 horas, incluyendo el acompañamiento de coachees personales. 14. Charla sobre ¨CUIDADOS DEL CUIDADOR¨ 15. Jornada de VIVENDA DE INTERES SOCIAL con la entidad FONDO NACIONAL DEL AHORRO. 16. TALLER OUTDOOR TRINIG COMPETENCIAS BLANDAS.</t>
  </si>
  <si>
    <t>Se evidencia la realizacion de las actividades programadas.</t>
  </si>
  <si>
    <t>Continuar con la documentacion y registro de lecciones aprendidas para fortalecer el aprendizaje organizacional y la politica de gestion del conocimeinto en la entidad</t>
  </si>
  <si>
    <t>Fortalecer la Gestion del conocimiento al interior de la SDDE</t>
  </si>
  <si>
    <t>Identificar practicas o innovaciones replicables propias de la gestión administrativa de la secretaria con potencial de convertirse en una lección aprendida como parte del sistema de gestión del conocimiento</t>
  </si>
  <si>
    <t xml:space="preserve">Jefes de oficina y profesional especializado </t>
  </si>
  <si>
    <t>Lecciones aprendidas formuladas y socializadas</t>
  </si>
  <si>
    <t>Lecciones aprendidas</t>
  </si>
  <si>
    <t>No.  De Lecciones aprendidas registradas y socializadas</t>
  </si>
  <si>
    <t xml:space="preserve">Desde la la oficina de competitividad e innovacion en el año 2022, se  identificó la necesidad de disponer  de un instrumento eficiente de recolección unificado para la inscripcion, caracterización y autodiagnóstico de los empresarios y emprendedores del Distrito de Barranquilla, interesados en acceder a los servicios de la unidad de apoyo al empresario, para la construccion de esta herramienta propia, para lo cual se consideraron las directrices impartidas desde la Gerencia de las TIC´s, para la implementacion de formularios forms  instituciones utilizando la herramienta forms, se consideraron las variables que permitieran la identificacion, ubicación y contacto, estratificacion y clasificación del emprendimiento, Asi mismo identificar las necesidades  en temas de capacitacion y asesoria entre otras. Para la definicion de las variables se tuvo en cuenta el manejo de la informacion historica  desde el año 2016 hasta el 2021, el requerimiento de informacion tanto para los programas de la oficina de competitividad e innovación, como  informacion requeridas a la oficina por parte de otras dependencias. Todo lo anterior bajo el marco de la ley de proteccion de datos personales establecida en la Alcaldía de Barranquilla.  Esta leccion aprendida se encuentra en revisión por la Jefe de la oficina con el fin de poder compartir y publicar con el resto de dependencias de la Alcaldia como una buena práctica. 
</t>
  </si>
  <si>
    <t>Dentro de las actividades realizadas como complemento a la lección aprendida implementada en la oficina de competitividad e innovación, se participó en las mesas de trabajo prueba piloto, realizada por el DANE, que tienen como objetivo orientar técnicamente a los territorios en la estructuración y fortalecimiento de los registros administrativos de actividades económicas informales, estableciendo y revisando el apego a buenas prácticas enfocadas en el diseño, producción y difusión para tener uso administrativo y aprovechamiento estadístico. Resultado de estas mesas de trabajo realizadas permitió revisar e identificar las variables del registro de acuerdo a la Guía para el diseño de registros administrativos de actividades económicas Informales  para su aprovechamiento estadístico, permitiendo identificar fortalezas y oportunidades de mejora en los registros, el informe y los resultados de esta revisión fueron recopilados en un informe el cual será entregado a los jefes de oficina.
La leccion aprendida fué documentada y reportada al comite de mejora continua para su revision.
Se programará la difusion al interior de la Secretaría una vez sea revisada por el responsable del proceso.</t>
  </si>
  <si>
    <t>Establecer responsabilidades pare la ejecucion de las actividades de control y asegurar que personas competentes  y con autoridad suficiente, efectuen dichas actividades con
diligencia y oportunidad al interior de su dependencia.</t>
  </si>
  <si>
    <t>Acorde a las acciones correctivas y plan de mejora suscrito con la Contraloria Distrital de Barranquilla se hace necesario hacer un replanteamiento de funciones de control</t>
  </si>
  <si>
    <t>Se establece un comité interno de control al interior de la SDDE para fortalecer el cumplimiento de la gestion de la SDDE</t>
  </si>
  <si>
    <t>Secretario de desarrollo economcio, asesores proceso contractual, administrativo, de proyectos, profesional especializado  y tecnico operativo</t>
  </si>
  <si>
    <t xml:space="preserve">1 comité de control interno al interior de la SDDE
 </t>
  </si>
  <si>
    <t>Creacion de un comité interno de control</t>
  </si>
  <si>
    <t>No. De resoluciones</t>
  </si>
  <si>
    <t>30/05/2023
18/09/2023</t>
  </si>
  <si>
    <t>Se presento la  resolucion  por el cual se creo el comité de etica y transparencia del proceso contractual,  en la cual se incluiran funciones de control y autocontrol para elevar la gestion administrativa del proceso contractual, atendiendo asi lo propuesto por la Contraloria Distrtial.
Documento presentado a Patricia Agudelo asesora juridica - sin respuesta.</t>
  </si>
  <si>
    <t>Recordacion de la resolucion para poder cumplir con lo establecido en el plan de mejora suscrito con la Contraloria Distrital. 
En revision por parte de Patricia Agudelo, asesora juridica - sin respuesta.</t>
  </si>
  <si>
    <t>Se evidencia que s encuentra en revision</t>
  </si>
  <si>
    <t>Efectuar acciones concertadas con la Oficina de Gestion Documental  para la adecuada organizacion archivistica y la actualizacion del inventario documental conforme a la normatividad vigente y a los lineamientos del Archivo General de la Nacion.</t>
  </si>
  <si>
    <t>Tablas de retencion documental presentada a la oficina de gestion documental para su aprobacion (No se emitio respuesta)</t>
  </si>
  <si>
    <t>Solicitar reunion con el jefe de la oficina de gestion documental</t>
  </si>
  <si>
    <t>Secretario Distrtial de Desarrollo Economico, asesores y tecnico operativo</t>
  </si>
  <si>
    <t>1 solicitud de reunion</t>
  </si>
  <si>
    <t>Solicitud y reunion realizada</t>
  </si>
  <si>
    <t>No. De Solicitudes de reunion y reunion realizada</t>
  </si>
  <si>
    <t xml:space="preserve">Se realizo solicitud por medio de whatsapp el 16 de febrero de 2023, donde nos indicaron que se encuentran elaborando cronograma de trabajo y nos daran prioridad.
Reunion que finalmente se logro programar para el 30 de marzo de 2023 en la sala de juntas de la SDDE piso 6.
</t>
  </si>
  <si>
    <t>Se realizaron dos capacitaciones  dirigidas ala equipo de la SDDE sobre gestión documental de
Tablas de Retención documental en la cual se abordaron los siguientes
Conceptos sobre gestion documental:
 planeacion, organización, produccion , transferencia , Disposicion de documentos, Valoracion Documental.
Ademas se socializo el modelo de gestión documental y administración de archivos. Principios archivisticos, Organizacio documental y como se deben administrar los archivos</t>
  </si>
  <si>
    <t>Puesta en practica de los lineamientos establecidos por la oficina de gestion documental</t>
  </si>
  <si>
    <t>Secretario Distrtial de Desarrollo Economico, asesores y equipo de mejora continua</t>
  </si>
  <si>
    <t>1 tabla de retencion documental actualizada e implementada acorde a los lienamientos establecidos</t>
  </si>
  <si>
    <t>Tabla de retecion documental actualizada e implementada</t>
  </si>
  <si>
    <t>No. De tablas de retencion documental actualizadas</t>
  </si>
  <si>
    <r>
      <t xml:space="preserve">
Se realizo reunion con gestion documental el dia 30 de marzo de 2023 en la sala de juntas de la SDDE, en la cual se manifesto que la TRD se mantiene vigente, este tema se encuentra en  revision porque aun los contratos no se han dado. 
Se estableció plan de trabajo al interior de la Secretaria Distrital de Desarrollo Economico, acorde a los lineamientos establecidos por el Archivo General de la Nacion.
</t>
    </r>
    <r>
      <rPr>
        <b/>
        <sz val="10"/>
        <rFont val="Arial"/>
        <family val="2"/>
      </rPr>
      <t xml:space="preserve">
EVIDENCIA: REGISTRO FOTOGRAFICO Y ACTA DE REUNION.</t>
    </r>
  </si>
  <si>
    <t>Se realizo reunion con la oficna de gestion documental, presentaron los hallazgos interpuestos por el Archivo General de la Nacion, presentaron lineamientos para que la SDDE elaborara un plan de trabajo el cual ya fue enviado a gestion documental. Se nombro una coordinadora del proceso documental al interior de la SDDE para lograr la revision de las TRD y mantener los archivos fisicos y virtuales tal como los establece la normatividad. Cada oficina y el despacho revisaron los contenidos de la TRD algunos lo mantuvieron igual y otros realizaron ajustes.
Se actualizo la informacion clasificada, reservada, privada tal como lo solicito la oficina de Gestion Documental."</t>
  </si>
  <si>
    <t>Asignar a un asesor para que coordine tablas de retencion documental, archivo, inventario documental y solicitar capacitacion al personal de archivo</t>
  </si>
  <si>
    <t>Asesor (Cristina Zabarain), enlaces de oficina y tecnico operativo (Nelly Cuestas)</t>
  </si>
  <si>
    <t>Asignacion de 1 asesor para coordinar el proceso de gestion documental al interior de la SDDE</t>
  </si>
  <si>
    <t>1 asesor delegado para coodinar el proceso documental al interior de la SDDE</t>
  </si>
  <si>
    <t>Proceso de gestion documental coordinado</t>
  </si>
  <si>
    <r>
      <rPr>
        <sz val="10"/>
        <color rgb="FF000000"/>
        <rFont val="Arial"/>
        <family val="2"/>
      </rPr>
      <t xml:space="preserve">A traves de la concertación laboral del presente año se designó a  la asesora Cristina Zabarain de la Espriella, la funcion de coordinar el sistema de gestion documental al interior de la Secretaria Distrital de Desarrollo Economico, entregada y firmada por el secretario encargado,  Miguel Castillo Mosquera el 02 de febrero de 2023.
1. El 30 de marzo de 2023 se realizó capacitacion con gestion documental, en la sala de juntas de la SDDE, para socializar las tablas de retencion documental, y establecer un plan de trabajo.
</t>
    </r>
    <r>
      <rPr>
        <sz val="10"/>
        <color rgb="FFFF0000"/>
        <rFont val="Arial"/>
        <family val="2"/>
      </rPr>
      <t xml:space="preserve">                   </t>
    </r>
    <r>
      <rPr>
        <sz val="10"/>
        <color rgb="FF000000"/>
        <rFont val="Arial"/>
        <family val="2"/>
      </rPr>
      <t xml:space="preserve">  2. Se realizó capacitación sobre las etapas de gestión documental, Archivo Electrónico, Cuadro de clasificación, TRD (tabla de retención documental), Responsabilidad de los archivos, se presentaron los hallazgos detectados por el archivo general de la nación.  Lineamientos para realizar el Empalme relacionado con la gestión documental..  3. La SDDE implementó un plan de trabajo acorde a los lineamientos suministrados por la oficina de gestión documental.                                                                                                   4. Se solicitó capacitación en TRD (tabla de retención documental) para todo el equipo de la SDDE. 5. Se habilitó TRD (tabla de retención documental) en la herramienta SharePoint para la consolidación de toda la información digital de la SDDE. </t>
    </r>
    <r>
      <rPr>
        <b/>
        <sz val="10"/>
        <color rgb="FF000000"/>
        <rFont val="Arial"/>
        <family val="2"/>
      </rPr>
      <t xml:space="preserve"> </t>
    </r>
  </si>
  <si>
    <t xml:space="preserve">
De acuerdo a lo concertado con Gestion Documental, extenderemos el compromiso adquirido hasta septiembre de 2023.
A la concertacion laboral de Cristina Zbarain  se le agregó como una funcion principal la coordinación de Gestion documental al interior de la SDDE
</t>
  </si>
  <si>
    <t>se evidencia el reporte de la actividad desarrollada.</t>
  </si>
  <si>
    <t>Fortalecer las estrategias y acciones al interior de su dependencia para lograr el cumplimiento del 100°/o de las pqrsd a cargo.</t>
  </si>
  <si>
    <t>Mantener la estrategia de relación con el  ciudadano al interior de la SDDE a través de la atención a las peticiones de la ciudadanía en los términos de ley y políticas institucionales</t>
  </si>
  <si>
    <t>Presentar informes con la medicion del grado de satisfacion del cuidadano</t>
  </si>
  <si>
    <t>Asesora, (Cristina Zabarain), secretaria (Karen Hernandez), asesora externa (Paola Juliao), profesional unversitario  (Claudia Martinez), tecnicos operativos  (Katy Soleno, Susadry Valencia)</t>
  </si>
  <si>
    <t>12 informes pqrsd con la medicion del grado de satisfacion del ciudadano</t>
  </si>
  <si>
    <t xml:space="preserve">Informes pqrsd  con grado de satisfaccion ciudadano
</t>
  </si>
  <si>
    <t xml:space="preserve">No. De informes PQRSD </t>
  </si>
  <si>
    <t>20/06/2023
17/10/2023</t>
  </si>
  <si>
    <t>Se contestan a los usuarios antes de los 15 días estipulados, La alcaldía presenta una encuesta global para la atención al ciudadano y el centro de Oportunidades también presenta encuesta de todos los servicios ofrecidos empleabilidad, formación, desarrolo productivo, etc, adicional todos los servicios ofertados se encuentra en la página web actualizados. 
EVIDENCIA: Herramienta Sigob.</t>
  </si>
  <si>
    <t>Se realizo reunion con Ernesto Toncel de Planeacion, Ivan Ojito de Control Interno, Cristian Florez de Relacion con el Ciudadano y el equipo de mejora conitua de la SDDE, con el proposito de revisar las oportunidades de mejora interpuestas por el ICONTEC. La SDDE hace sus planteamientos indicando que las 4 oporutnidades de mejora (150 - 89 - 117 - 177) deberian ser responsabilidad de la Secretaria General, Planeacion Distrital y Control Interno, dado que el proceso es responsabilidad de ellos, sin embargo nos quedan dos (150 encuesta de satisfacion de los servicios - 89 proceso contractual) lo mantienen en la SDDE dado que segun el riesgo de corrupcion “Inadecuado seguimiento o supervisión de contratos y cumplimiento de requisitos contractuales.” se ha materializado. 
Claudia Martínez, realiza presentación de la encuesta de satisfacción que la Oficina de Competitividad está implementando en los servicios prestados de ferias, capacitaciones y asesorías. 
Se identifica que por ser servicios tan diferentes se requiere el diseño de una encuesta para cada servicio.
- Cristian Flores recomendó: Estandarizar objetivos generales y específicos, eliminar la caracterización de la encuesta, remover la consulta de los datos personales y solo dejar el enunciado de tratamiento de datos. 
Realizar ficha técnica de la encuesta con los siguientes ítems:
Universo, periodo de aplicación, metodología, escala empleada para la medición, tamaño de la muestra, nivel de confianza, Error muestral, Total  encuestas aplicadas.</t>
  </si>
  <si>
    <t>Presentar informes mensuales de PQRSD, con análisis estadísticos, con criterio y diagnósticos establecidos.</t>
  </si>
  <si>
    <t xml:space="preserve">12 informes de pqrsd mejorados </t>
  </si>
  <si>
    <t xml:space="preserve">Informes pqrs con analisis estadistico
</t>
  </si>
  <si>
    <r>
      <rPr>
        <sz val="10"/>
        <color rgb="FF000000"/>
        <rFont val="Arial"/>
        <family val="2"/>
      </rPr>
      <t xml:space="preserve"> Se brindan respuestas al ciudadano en los primeros días de la fecha de entrega de la solicitud, procurando que sean antes de los 15 días establecidos, por otra parte, se entrega un informe mensual de todas las PQRSD los primeros 10 días del mes a Control Interno y atención al ciudadano.      Por medio a lo estipulado en la ley 1755 de 2015,Art.14  brindamos respuesta dentro de los términos establecidos para las diferentes modalidades de peticiones.
</t>
    </r>
    <r>
      <rPr>
        <b/>
        <sz val="10"/>
        <color rgb="FFFF0000"/>
        <rFont val="Arial"/>
        <family val="2"/>
      </rPr>
      <t xml:space="preserve">
</t>
    </r>
  </si>
  <si>
    <r>
      <t xml:space="preserve">Se cumple con la entrega de los informes mensuales las PQRSD atendidas en la SDDE a Secretaria General y a Control Interno de Gestion.
Se brinda respuesta oportuna a las PQRS presentadas por los  ciudadanos.
</t>
    </r>
    <r>
      <rPr>
        <b/>
        <sz val="10"/>
        <rFont val="Arial"/>
        <family val="2"/>
      </rPr>
      <t xml:space="preserve">
EVIDENCIA: INFORMES PQRSD PRESENTADOS(se envian a secretaria general y a control interno)</t>
    </r>
  </si>
  <si>
    <t xml:space="preserve">Establecer estrategias de cumplimiento a  lo establecido en la certificacion del centro de oportunidades bajo la NTC 6175:2016
</t>
  </si>
  <si>
    <t>Adecuación operacional en la planificación, ejecución, seguimiento, control y evaluación de los servicios de la Agencia Pública de Gestión y Colocación de Empleo conforme a la Norma Técnica Colombiana 6175:2016.,</t>
  </si>
  <si>
    <t>Fotalecer los lineamientos establecidos por el ICONTEC</t>
  </si>
  <si>
    <t>Responsable: 
Jefe de oficina de inclusion (Oscar Peñuela) y el equipo de mejora continua</t>
  </si>
  <si>
    <t>1 estrategia de seguimiento y control a lo establecido en la certificacion del  centro de oportunidades bajo la NTC 6175:2016</t>
  </si>
  <si>
    <t xml:space="preserve">1 estrategia de seguimiento y control </t>
  </si>
  <si>
    <t xml:space="preserve">No. De estrategia de seguimiento y control </t>
  </si>
  <si>
    <t>30/06/2022
29/09/2022</t>
  </si>
  <si>
    <r>
      <rPr>
        <sz val="10"/>
        <color rgb="FF000000"/>
        <rFont val="Arial"/>
        <family val="2"/>
      </rPr>
      <t xml:space="preserve">Se esta coordinando con el ICONTEC la entrega formal de la certificacion y se esta haciendo todo lo posible para el registro de marca del Centro de Oportunidades.
Ademas se esta en permanente actualizacion del normograma y en cumplimiento de las recomendaciones planteadas por el auditor.
</t>
    </r>
    <r>
      <rPr>
        <b/>
        <sz val="10"/>
        <color rgb="FF000000"/>
        <rFont val="Arial"/>
        <family val="2"/>
      </rPr>
      <t xml:space="preserve">1. OBJETIVO: </t>
    </r>
    <r>
      <rPr>
        <sz val="10"/>
        <color rgb="FF000000"/>
        <rFont val="Arial"/>
        <family val="2"/>
      </rPr>
      <t xml:space="preserve">Verificar el cumplimiento de los requisitos expuestos en la NTC-6175:2016 en la 
prestación de los siguientes servicios: 1) Registro de buscadores de empleo, empleadores y 
vacantes; 2) Orientación ocupacional a buscadores de empleo y empleadores; 3) Preselección de 
buscadores de empleo y 4) Remisión de buscadores de empleo; evaluando del nivel de cumplimiento, 
retroalimentado a los actores claves involucrados y validando la aplicación de las recomendaciones 
de mejora. 
</t>
    </r>
    <r>
      <rPr>
        <b/>
        <sz val="10"/>
        <color rgb="FF000000"/>
        <rFont val="Arial"/>
        <family val="2"/>
      </rPr>
      <t xml:space="preserve">2. FASES DE PRESTACIÓN DEL SERVICIO EN LAS QUESE VA A REALIZAR EL 
SEGUIMIENTO, EVALUACIÓN Y CONTROL 
</t>
    </r>
    <r>
      <rPr>
        <sz val="10"/>
        <color rgb="FF000000"/>
        <rFont val="Arial"/>
        <family val="2"/>
      </rPr>
      <t xml:space="preserve">- Planificación del servicio de gestión y colocación de empleo. 
- Registro de buscadores de empleo 
- Registro de los empleadores 
- Orientación laboral-ocupacional para buscadores de empleo 
- Orientación laboral para empleadores 
- Preselección 
- Remisión 
- Medición y seguimiento del servicio 
</t>
    </r>
    <r>
      <rPr>
        <b/>
        <sz val="10"/>
        <color rgb="FF000000"/>
        <rFont val="Arial"/>
        <family val="2"/>
      </rPr>
      <t xml:space="preserve">3. ALCANCE DEL PROCESO DE SEGUIMIENTO, EVALUACIÓN Y CONTROL 
3.1 ACTIVIDADES DE SEGUIMIENTO 
</t>
    </r>
    <r>
      <rPr>
        <sz val="10"/>
        <color rgb="FF000000"/>
        <rFont val="Arial"/>
        <family val="2"/>
      </rPr>
      <t xml:space="preserve">- Actualización de los repositorios de datos donde se registra la actividad de la prestación de 
los cuatro (4) servicios descritos en el objetivo. Frecuencia: Diaria
- Depuración de los repositorios de datos para su posterior análisis. Frecuencia: Mensual. 
- Recopilación y análisis de los indicadores de gestión de empleo. Frecuencia: Mensual. 
- Validación del cumplimiento de los requisitos del servicio mediante la observación y con 
apoyo de los registros (evidencias). Frecuencia: Trimestral. 
- Evaluación de la pertinencia de las evidencias. Frecuencia: Trimestral. 
- Análisis de la eficacia de los procedimientos documentados, según la dinámica actual en la 
prestación del servicio y las necesidades reales de los buscadores de empleo y 
empleadores. Frecuencia: Trimestral. 
</t>
    </r>
    <r>
      <rPr>
        <b/>
        <sz val="10"/>
        <color rgb="FF000000"/>
        <rFont val="Arial"/>
        <family val="2"/>
      </rPr>
      <t>3.2 ACTIVIDADES DE EVALUACIÓN Y RETROALIMENTACIÓN</t>
    </r>
    <r>
      <rPr>
        <sz val="10"/>
        <color rgb="FF000000"/>
        <rFont val="Arial"/>
        <family val="2"/>
      </rPr>
      <t xml:space="preserve"> 
- Reuniones mensuales, dentro de los primeros 10 días hábiles de cada mes; con el Jefe de 
Oficina, el Coordinador de Empleabilidad y los lideres de los procesos de empleo, para la 
socialización y análisis del comportamiento de los indicadores del mes anterior. De estas 
reuniones, deben quedar recomendaciones y estrategias de mejora plasmadas en las Actas. 
- Reuniones trimestrales, dentro de los primeros 5 días hábiles posterior a la finalización de 
las actividades de seguimiento trimestral; con el Jefe de Oficina, el Coordinador de 
Empleabilidad y los líderes de los procesos de empleo, para presentar los hallazgos 
encontrados en la validación del cumplimiento de los requisitos en la prestación del servicio 
como Agencia Pública de Empleo. De estas reuniones, deben quedar registradas las 
retroalimentaciones y recomendaciones de ajuste en las respectivas actas. 
</t>
    </r>
    <r>
      <rPr>
        <b/>
        <sz val="10"/>
        <color rgb="FF000000"/>
        <rFont val="Arial"/>
        <family val="2"/>
      </rPr>
      <t xml:space="preserve">3.2 ACTIVIDADES DE EVALUACIÓN Y RETROALIMENTACIÓN 
</t>
    </r>
    <r>
      <rPr>
        <sz val="10"/>
        <color rgb="FF000000"/>
        <rFont val="Arial"/>
        <family val="2"/>
      </rPr>
      <t>- Dentro de los 15 días hábiles siguientes a las reuniones trimestrales, se validará el 
cumplimiento o ejecución del plan de mejora para efectuar los ajustes en el proceso 
específico que reportó inconsistencia con respecto a lo dispuesto en la NTC-6175:2016. Esta 
verificación debe quedar soportada en un acta.</t>
    </r>
  </si>
  <si>
    <r>
      <t xml:space="preserve">Se Continua coordinando con el ICONTEC la entrega formal de la certificacion y se esta haciendo todo lo posible para el registro de marca del Centro de Oportunidades.
Ademas se esta en permanente actualizacion del normograma y en cumplimiento de las recomendaciones planteadas por el auditor.
</t>
    </r>
    <r>
      <rPr>
        <b/>
        <sz val="10"/>
        <color rgb="FF000000"/>
        <rFont val="Arial"/>
        <family val="2"/>
      </rPr>
      <t xml:space="preserve">1. OBJETIVO: </t>
    </r>
    <r>
      <rPr>
        <sz val="10"/>
        <color rgb="FF000000"/>
        <rFont val="Arial"/>
        <family val="2"/>
      </rPr>
      <t xml:space="preserve">Verificar el cumplimiento de los requisitos expuestos en la NTC-6175:2016 en la 
prestación de los siguientes servicios: 1) Registro de buscadores de empleo, empleadores y 
vacantes; 2) Orientación ocupacional a buscadores de empleo y empleadores; 3) Preselección de 
buscadores de empleo y 4) Remisión de buscadores de empleo; evaluando del nivel de cumplimiento, 
retroalimentado a los actores claves involucrados y validando la aplicación de las recomendaciones 
de mejora. 
</t>
    </r>
    <r>
      <rPr>
        <b/>
        <sz val="10"/>
        <color rgb="FF000000"/>
        <rFont val="Arial"/>
        <family val="2"/>
      </rPr>
      <t xml:space="preserve">2. FASES DE PRESTACIÓN DEL SERVICIO EN LAS QUESE VA A REALIZAR EL 
SEGUIMIENTO, EVALUACIÓN Y CONTROL 
</t>
    </r>
    <r>
      <rPr>
        <sz val="10"/>
        <color rgb="FF000000"/>
        <rFont val="Arial"/>
        <family val="2"/>
      </rPr>
      <t xml:space="preserve">- Planificación del servicio de gestión y colocación de empleo. 
- Registro de buscadores de empleo 
- Registro de los empleadores 
- Orientación laboral-ocupacional para buscadores de empleo 
- Orientación laboral para empleadores 
- Preselección 
- Remisión 
- Medición y seguimiento del servicio 
</t>
    </r>
    <r>
      <rPr>
        <b/>
        <sz val="10"/>
        <color rgb="FF000000"/>
        <rFont val="Arial"/>
        <family val="2"/>
      </rPr>
      <t xml:space="preserve">3. ALCANCE DEL PROCESO DE SEGUIMIENTO, EVALUACIÓN Y CONTROL 
3.1 ACTIVIDADES DE SEGUIMIENTO 
</t>
    </r>
    <r>
      <rPr>
        <sz val="10"/>
        <color rgb="FF000000"/>
        <rFont val="Arial"/>
        <family val="2"/>
      </rPr>
      <t xml:space="preserve">- Actualización de los repositorios de datos donde se registra la actividad de la prestación de 
los cuatro (4) servicios descritos en el objetivo. Frecuencia: Diaria
- Depuración de los repositorios de datos para su posterior análisis. Frecuencia: Mensual. 
- Recopilación y análisis de los indicadores de gestión de empleo. Frecuencia: Mensual. 
- Validación del cumplimiento de los requisitos del servicio mediante la observación y con 
apoyo de los registros (evidencias). Frecuencia: Trimestral. 
- Evaluación de la pertinencia de las evidencias. Frecuencia: Trimestral. 
- Análisis de la eficacia de los procedimientos documentados, según la dinámica actual en la 
prestación del servicio y las necesidades reales de los buscadores de empleo y 
empleadores. Frecuencia: Trimestral. 
</t>
    </r>
    <r>
      <rPr>
        <b/>
        <sz val="10"/>
        <color rgb="FF000000"/>
        <rFont val="Arial"/>
        <family val="2"/>
      </rPr>
      <t>3.2 ACTIVIDADES DE EVALUACIÓN Y RETROALIMENTACIÓN</t>
    </r>
    <r>
      <rPr>
        <sz val="10"/>
        <color rgb="FF000000"/>
        <rFont val="Arial"/>
        <family val="2"/>
      </rPr>
      <t xml:space="preserve"> 
- Reuniones mensuales, dentro de los primeros 10 días hábiles de cada mes; con el Jefe de 
Oficina, el Coordinador de Empleabilidad y los lideres de los procesos de empleo, para la 
socialización y análisis del comportamiento de los indicadores del mes anterior. De estas 
reuniones, deben quedar recomendaciones y estrategias de mejora plasmadas en las Actas. 
- Reuniones trimestrales, dentro de los primeros 5 días hábiles posterior a la finalización de 
las actividades de seguimiento trimestral; con el Jefe de Oficina, el Coordinador de 
Empleabilidad y los líderes de los procesos de empleo, para presentar los hallazgos 
encontrados en la validación del cumplimiento de los requisitos en la prestación del servicio 
como Agencia Pública de Empleo. De estas reuniones, deben quedar registradas las 
retroalimentaciones y recomendaciones de ajuste en las respectivas actas. 
</t>
    </r>
    <r>
      <rPr>
        <b/>
        <sz val="10"/>
        <color rgb="FF000000"/>
        <rFont val="Arial"/>
        <family val="2"/>
      </rPr>
      <t xml:space="preserve">3.2 ACTIVIDADES DE EVALUACIÓN Y RETROALIMENTACIÓN 
</t>
    </r>
    <r>
      <rPr>
        <sz val="10"/>
        <color rgb="FF000000"/>
        <rFont val="Arial"/>
        <family val="2"/>
      </rPr>
      <t>- Dentro de los 15 días hábiles siguientes a las reuniones trimestrales, se validará el 
cumplimiento o ejecución del plan de mejora para efectuar los ajustes en el proceso 
específico que reportó inconsistencia con respecto a lo dispuesto en la NTC-6175:2016. Esta 
verificación debe quedar soportada en un acta.</t>
    </r>
  </si>
  <si>
    <t>Consolidar el equipo de trabajo para avanzar en las actividades proyectadas que se encuentren por debajo de lo esperado en el cuatrienio.</t>
  </si>
  <si>
    <t>Nuevas directrices derivadas de la actualización de las herramientas e instrumentos de seguimiento a la gestión de los proyectos y la gestión administrativa
(Mi plan - Secretaría Distrital de Planeación  - SPI - Departamento Nacional de Planeación)</t>
  </si>
  <si>
    <t>Aplicar las directrices definidas en la circular 0030-4 del DNP y Circular 001 SDP, respecto a la calidad y oportunidad de los reportes de seguimiento a los proyectos de inversión (Plan de Desarrollo) y la gestión administrativa de la entidad</t>
  </si>
  <si>
    <t xml:space="preserve">
Jefes de Oficina Adscritos a la SDDE,
 Asesora (Patricia Agudelo), asesor (Miguel Castillo) y profesional especialiado (Geovanny Manzano)
</t>
  </si>
  <si>
    <t>100% de los seguimientos de proyectos y gestión administrativa reportados con oportunidad y calidad</t>
  </si>
  <si>
    <t>Reportes de seguimiento con criterios de oportunidad y calidad solicitada</t>
  </si>
  <si>
    <t>(No. de reportes de seguimiento enviados con criterios aplicados/No. de reportes de seguimiento solicitados)*100</t>
  </si>
  <si>
    <r>
      <t xml:space="preserve">A corte 31 de marzo se realizaron tres (3) seguimientos : enero, febrero y marzo a los proyectos de inversión a cargo de la dependencia. Este seguimiento se realiza en el Sistema de Segumiento a Proyectos de Inversión  (SPI), dispuesto por el Departamento Nacional de Planeación (DNP) segun las fechas establecidas por esta entidad. En este sentido, se registra en el sistema los avances fisicos y presupuestales, acompañado con un docuemnto denominado Resumen Ejecutivo que es alimentado por los enlaces de las oficnas adscritas al despacho.
Como evidencia de ejecución de la actividad se encuentran los resumenes ejecutivos alojados en el Share Point de la dependencia, asi como los reportes que arroja el SPI.
Nota. Los avances del componente financiero no ha presentado movimiento en ejecución debido alas dinamicas del proceso de contratción para el periodo evaluado.
</t>
    </r>
    <r>
      <rPr>
        <b/>
        <sz val="10"/>
        <color theme="1"/>
        <rFont val="Arial"/>
        <family val="2"/>
      </rPr>
      <t xml:space="preserve">
EVIDENCIAS: REGISTRO ARROJADO POR SPI SOBRE EL CARGUE DE LA INFORMACION</t>
    </r>
  </si>
  <si>
    <r>
      <t xml:space="preserve">A corte 30 de junio se realizaron tres (3) seguimientos : Abril, mayo y junio  a los proyectos de inversión a cargo de la dependencia. Este seguimiento se realiza en el Sistema de Segumiento a Proyectos de Inversión  (SPI), dispuesto por el Departamento Nacional de Planeación (DNP) segun las fechas establecidas por esta entidad. En este sentido, se registra en el sistema los avances fisicos y presupuestales, acompañado con un docuemnto denominado Resumen Ejecutivo que es alimentado por los enlaces de las oficnas adscritas al despacho.
Como evidencia de ejecución de la actividad se encuentran los resumenes ejecutivos alojados en el Share Point de la dependencia, asi como los reportes que arroja el SPI.
Nota. Los avances del componente financiero no ha presentado movimiento en ejecución debido alas dinamicas del proceso de contratción para el periodo evaluado.
</t>
    </r>
    <r>
      <rPr>
        <b/>
        <sz val="10"/>
        <color theme="1"/>
        <rFont val="Arial"/>
        <family val="2"/>
      </rPr>
      <t xml:space="preserve">
EVIDENCIAS: REGISTRO ARROJADO POR SPI SOBRE EL CARGUE DE LA INFORMACION</t>
    </r>
  </si>
  <si>
    <t>Realizar seguimiento y ajuste a las desviaciones presentadas en las metas de los proyectos de inversión y la gestión administrativa en el marco del comité de mejora y comité directivo según amerite.</t>
  </si>
  <si>
    <t>3 comités de seguimiento realizados</t>
  </si>
  <si>
    <t xml:space="preserve">Actas de reunión
Análisis comparativos plan de desarrollo vs plan indicativo
Informes de seguimiento </t>
  </si>
  <si>
    <t>No. de comités realizados</t>
  </si>
  <si>
    <t>30/06/2023
30/09/2023</t>
  </si>
  <si>
    <t xml:space="preserve">
Se realizo reunión con el  nuevo secretario distrital de  Desarrollo Economico, en compañía del anterior secretario encargado, Miguel Castillo Mosquera, el jefe de oficina de asuntos portuarios, José Curvelo y las asesoras: Patricia Agudelo Ríos y Vilma Insignares Castilla, con el fin de presentarle la estructura organica de la secretaria, misión, visión, funciones del despacho, de las 5 oficinas. La funcionalidad de la oficina del despacho, ubicada en el centro, el uso de la herramienta ISOLUCION, procedimientos, riesgos, indicadores de gestión, acciones de mejoras y/o correctivas, informe de contratos 2022 y 2023,  y breve información del informe final de la contraloria vigencia fiscal 2021. Reunión realizada el 13 de febrero de 2023. </t>
  </si>
  <si>
    <t xml:space="preserve">Se realizaron dos  comites directivos dirigidos por el secretario distrital de desarrollo economico Juan Carlos Muñiz, el 31 de mayo y 13 de junio del 2023, para la revision de los proyectos 2023 haciendo especial enfasis en aquellos que no se alcanzaria cumplir la meta en el presente año y junto con los jefes de oficina definir que proyectos deben continuar en 2024. 
Se conformo equipo de trabajo con los enlaces de cada oficina, se ofrecio capacitacion en la Metodologia General Ajustada (MGA) con el acompañamiento de los profesionales: Antony Lozano y Edward Arrieta de planeacion distrital.
El equipo se encuentra en registro de proyectos que culminará el 30 de junio de 2023.
</t>
  </si>
  <si>
    <t>Incorporar al aplicativo SECOP II la información completa relacionada con la supervisión de los contratos dentro de los tiempos establecidos.</t>
  </si>
  <si>
    <t>Fortalecer los niveles de cumplimiento normativo descrito en el artículo 3 de la ley 1150 de 2007, la Ley 1712 de 2014, el Decreto 4170 de 2011, el Decreto 1082 de 2015 y el Decreto 1083 de 2015 relacionados con Colombia Compra Eficiente.
SECOP II</t>
  </si>
  <si>
    <t xml:space="preserve">Publicar en el Sistema Electrónico para la Contratación Pública SECOP II, la información del proceso contractual de la SDDE en sus diferentes modalidades para las etapas Precontractual, Contractual y Poscontratual conforme a la normatividad aplicable </t>
  </si>
  <si>
    <t xml:space="preserve">
Asesor ( Miguel Castillo),   Asesora (Patricia Agudelo), Apoyo Asesor Externo
(Hernando Moron) y Auxiliar administrativo
(Karen Hernández)
</t>
  </si>
  <si>
    <t xml:space="preserve">100% de los procesos contractuales publicados en el SECOP II </t>
  </si>
  <si>
    <t>Procesos contractuales publicados
Relación de la Gestión Contractual de la SDDE</t>
  </si>
  <si>
    <t>(No de  contractos de la SDDE publicados en SECOP II /No de contratos suscritos por la SDDE)*100</t>
  </si>
  <si>
    <t>28/02/2023 (fecha que sera modificada acorde a como vaya avanzando el proceso contractual)</t>
  </si>
  <si>
    <t>30/06/2023
29/09/2023</t>
  </si>
  <si>
    <t>Cada proceso contractual publicado en la plataforma Secop II lleva consigo los documentos que soportan la necesidad de la Secretaría, las actividades para su cuplimiento y los documentos que acreditan la idoneidad y experiencia del contratista.
A la fecha no todos los contratos solicitados no habian salido</t>
  </si>
  <si>
    <t>Cada proceso contractual publicado en la plataforma Secop II lleva consigo los documentos que soportan la necesidad de la Secretaría, las actividades para su cuplimiento y los documentos que acreditan la idoneidad y experiencia del contratista.
A la fecha van56 contratistas persona natural y 02 persona jurídica, se cumple con toda la información requerida y registrada en la plataforma en mención.
Se resalta que el comprmoiso de la SDDE es cumplir con los requisitos en la etapa postcontractual.</t>
  </si>
  <si>
    <t>Desarrollar acciones para la apropiacion de la politica de administracion de riesgo en su dependencia con el fin de fortalecer la cultura de gestion del riesgo en la entidad.</t>
  </si>
  <si>
    <t xml:space="preserve">Directrices derivadas de  de la política de administración de riesgos de la entidad
CICCI03/2021 </t>
  </si>
  <si>
    <t xml:space="preserve">Socializar los riesgos, establecer medida de control para el seguimiento y tratamiento de los riesgos </t>
  </si>
  <si>
    <t>Jefes de oficina y comité de mejora continua</t>
  </si>
  <si>
    <t xml:space="preserve">1 matriz de riesgos actualizada y socializada </t>
  </si>
  <si>
    <t>Matriz de riesgos</t>
  </si>
  <si>
    <t xml:space="preserve">No. De socializaciones </t>
  </si>
  <si>
    <t>07/05/2023
07/09/2023</t>
  </si>
  <si>
    <r>
      <rPr>
        <sz val="10"/>
        <color rgb="FF000000"/>
        <rFont val="Arial"/>
        <family val="2"/>
      </rPr>
      <t xml:space="preserve">
Se realizo reunion el 8 de marzo de 2023 en la sala de juntas de la SDDE, asistieron: Geovany Manzano, Vilma Insignares, Nancy Angulo, Claudia Martinez,Karen Hernandez y Maria Alejandra Valencia. Cuyo objetivo fue realizar revision de la matriz doffa, Matriz de riesgos operativos y plan de tratamientos establecidos para mitigar los riesgos del proceso Gestion del desarrollo economico, se realizaran ajustes en los documentos que seran presentados en el segundo trimestreDE 2023
 El 15 de marzo de 2023, en el salón real del hotel el prado se presentaron los riesgos de los procesos: Gestion del Turismo y Gestion del Desarrollo Economico ante todo el equipo de la secretaria.</t>
    </r>
    <r>
      <rPr>
        <b/>
        <sz val="10"/>
        <color rgb="FFFF0000"/>
        <rFont val="Arial"/>
        <family val="2"/>
      </rPr>
      <t xml:space="preserve"> 
</t>
    </r>
    <r>
      <rPr>
        <sz val="10"/>
        <color rgb="FF000000"/>
        <rFont val="Arial"/>
        <family val="2"/>
      </rPr>
      <t xml:space="preserve">
</t>
    </r>
  </si>
  <si>
    <t>Se realizo reunion con los enlaces de oficina, Jose Torres de planeacion distrital y Luis Fernando Consuegra de la Gerencia de control Interno, el dia 12 de mayo de 2023 en la sala de juntas de la SDDE cuyo proposito fue revisar la actualizacion de la matriz DOFA y los riesgos del proceso y asi conocer si los enlaces tenian alguna modificacion a lo propuesto o si aprobaban para posterior retroalmientacion a sus jefes y aprobacion por parte de ellos, lo cual fue aprobado por los enlaces.
Se realizo documento con el proposito de enviar aprobacion de los riesgos del proceso por parte de los jefes de oficina y el gerente de proyectos especiales, a la gerencia de control interno y a planeacion distrital, cominicacion que fue enviada por medio de sigob el 08 de junio de 2023.
Se realizará seguimiento a los controles de los riesgos en la herramienta isolucion en las fechas establecidas.</t>
  </si>
  <si>
    <t>Se fortalece el equipo de mejora continua con el ingreso de un asesor para que apoye con los controles y seguimientos.
Ademas elaborara un acta de compromiso para que cada jefe de oficina se comprometa a ejercer control sobre los riesgos y asi lograr mitigarlos</t>
  </si>
  <si>
    <t xml:space="preserve">4 seguimiento a los controles de los riesgos .
6 actas de compromiso </t>
  </si>
  <si>
    <t>Acta de compromiso y IV seguimiento a los controles de los riesgos</t>
  </si>
  <si>
    <t>N. de seguimientos
No. De actas de compromiso</t>
  </si>
  <si>
    <t>Una vez se realicen los ajustes en los en la matriz, y sea aprobado por el secretario, jefes de oficina y demas miembros del comité de mejoramiento se realizara seguimiento a los controles que  seran presentados en el segundo trimestre.</t>
  </si>
  <si>
    <t xml:space="preserve">Se realizo la sensibilizacion sobre los riesgos y los controles con los enlaces de oficina a su vez cada enlace  lo hace a su jefe de oficina.
Se elaboro carta con aprobacion de los riesgos por parte de los jefes de oficina y el gerente de proyectos especiales dirigida a Control interno de gestion y planeacion distrital por medio del sigob el dia 08 de junio de 2023. Para luego elaborar el acta de compromiso con relacion a los controles de los riesgos lo cual se manejara de manera transversal con la secretaria general y que seran enviadas a los jefes de oficina.
</t>
  </si>
  <si>
    <t>Aplicar las directrices de técnica normativa contenidas en el decreto 0096 de 2021 para la expedición de actos administrativos proyectados por su dependencia.</t>
  </si>
  <si>
    <t>Fortalecer el nivel cumplimiento del Decreto 0096 de 2021. Por el cual se establecen directrices de Técnica normativa para la expedición de actos administrativos en el Distrito Especial, Industrial y Portuario de Barranquilla.</t>
  </si>
  <si>
    <t>Revisar la memoria justificativa de los actos administrativos realizados y/o presentados por la Secretaria distrital de Desarrollo Económico</t>
  </si>
  <si>
    <t xml:space="preserve">
 Asesora (Patricia Agudelo) y 
Apoyo Asesor Externo (Hernando Morón)</t>
  </si>
  <si>
    <t>Compilar la Memoria justificativa de cada acto administrativo que presente la Secretaria Distrital de Desarrollo Económico para firma del Alcalde Distrital de Barranquilla.</t>
  </si>
  <si>
    <t>Documento ejecutivo
Actos Administrativos 
Socialización del Decreto  0096 de 2021.</t>
  </si>
  <si>
    <t>No. de Documentos ejecutivos
No. de Actos Administrativos.</t>
  </si>
  <si>
    <t xml:space="preserve">07/03/2023	</t>
  </si>
  <si>
    <t>Se presentó a la Asesora juridica la resolucion N. 002 de 2022: equipo de trabajo estructuración, formulación, evaluación y seguimiento de proyectos,  acorde a la normatividad establecida, según acuerdo No. 0096 de 2021 para la expedición de actos adminsitrativos, con el propósito de  verificar  el cumplimiento, además revise nuevas  consideraciones de ajustes para lograr un mayor cumplimiento del objetivo,  se requiere actualizar: fecha 2023, firma del secretario actual  y quede incluido las nuevas consideraciones que contribuirán a parte del  cumplimiento al  plan de mejora suscrito con la Contraloria Distrtital de Barranquilla. Estado: En revisión</t>
  </si>
  <si>
    <t xml:space="preserve">Se encuentra en estudio  la resolucion N. 002 de 2022: </t>
  </si>
  <si>
    <t>Se evidencia que la respectiva resolución Nº 002, se encuentra en estudio</t>
  </si>
  <si>
    <t>Realizar uso correcto de la imagen institucional por parte del proceso en los documentos, prendas de vestir y aplicaciones implementadas en la dependencia.</t>
  </si>
  <si>
    <t xml:space="preserve">
Mantener el adecuado uso y manejo de la imagen institucional como compromiso de todos los funcionarios de la Secretaria Distrital de Desarrollo Económico</t>
  </si>
  <si>
    <t xml:space="preserve">Adelantar reuniones para presentar la imagen institucional de la alcaldía y fortalecer el compromiso de todos los funcionarios de la Secretaria Distrital de Desarrollo Económico frente a la normatividad establecida para el uso de la imagen institucional (documentos, pendones, material POP, manillas, volantes y prendas de vestir, etc.)
</t>
  </si>
  <si>
    <t>Asesor de comunicaciónes (Melissa Segura)</t>
  </si>
  <si>
    <t xml:space="preserve">
Lograr que 100%  de los funcionarios de  la Secretaria Distrital de Desarrollo Económico conozcan la política institucional adecuada y tratamiento de la aplicación de la marca institucional y cumplan con la normatividad establecida.</t>
  </si>
  <si>
    <t xml:space="preserve">
1 Acta de compromiso de integridad 
1 Reunión de socialización </t>
  </si>
  <si>
    <t xml:space="preserve">
No. De actas de compromiso de integridad firmadas 
No. de reuniones de socialización </t>
  </si>
  <si>
    <t>15/06/2023
18/09/2023</t>
  </si>
  <si>
    <r>
      <rPr>
        <sz val="10"/>
        <color rgb="FF000000"/>
        <rFont val="Arial"/>
        <family val="2"/>
      </rPr>
      <t xml:space="preserve">El 15 de marzo de marzo de 2023, en el salón real del hotel el prado, Melissa Segura y Hugo Lázaro presentaron el logo actualizado de la alcaldía de Barranquilla y la normatividad establecida para el uso de la imagen institucional ante el equopo de la secretaría.
</t>
    </r>
    <r>
      <rPr>
        <sz val="10"/>
        <color rgb="FFDE6A19"/>
        <rFont val="Arial"/>
        <family val="2"/>
      </rPr>
      <t xml:space="preserve">
</t>
    </r>
    <r>
      <rPr>
        <sz val="10"/>
        <color rgb="FF000000"/>
        <rFont val="Arial"/>
        <family val="2"/>
      </rPr>
      <t xml:space="preserve">Ademas se realizan envíos frecuentes de mensajes vía WhatsApp sobre el uso de la imagen institucional (plantillas Power Point estandarizadas, membretes, logo actual…).  
Socialización a al secretario de Desarrollo Económico, jefes de oficina, asesores, profesionales, técnicos operativos, asistenciales y contratistas persona natural. sobre el uso de la imagen institucional. 
</t>
    </r>
    <r>
      <rPr>
        <b/>
        <sz val="10"/>
        <color rgb="FF000000"/>
        <rFont val="Arial"/>
        <family val="2"/>
      </rPr>
      <t xml:space="preserve">
EVIDENCIA: PRESENTACION DE LA REUNION Y CAPTURAS DEL ENVIO POR WHATSAPP</t>
    </r>
  </si>
  <si>
    <r>
      <rPr>
        <sz val="10"/>
        <color rgb="FF000000"/>
        <rFont val="Arial"/>
        <family val="2"/>
      </rPr>
      <t xml:space="preserve">Se realizan envíos frecuentes de mensajes vía WhatsApp sobre el uso de la imagen institucional (plantillas Power Point estandarizadas, membretes, logo actual…).  
Socialización a al secretario de Desarrollo Económico, jefes de oficina, asesores, profesionales, técnicos operativos, asistenciales y contratistas persona natural. sobre el uso de la imagen institucional. 
</t>
    </r>
    <r>
      <rPr>
        <b/>
        <sz val="10"/>
        <color rgb="FF000000"/>
        <rFont val="Arial"/>
        <family val="2"/>
      </rPr>
      <t xml:space="preserve">
EVIDENCIA: PRESENTACION DE LA REUNION Y CAPTURAS DEL ENVIO POR WHATSAPP</t>
    </r>
  </si>
  <si>
    <t>Promocionar con el apoyo de comunicaciones los trámites y otros procedimientos administrativos disponibles en línea y parcialmente en línea para incrementar su uso y fortalecer las estrategias de transparencia.</t>
  </si>
  <si>
    <t>Fortalecer la difusión de los tramites y servicios ofertados a la ciudadanía por la SDDE en forma presencial y en línea</t>
  </si>
  <si>
    <t xml:space="preserve">Solicitar apoyo a la Secretaria de Comunicaciones para la difusión de los tramites y servicios de la SDDE
</t>
  </si>
  <si>
    <t xml:space="preserve">
Jefe de Oficina (Oscar Peñuela), asesor externo (Alexander Reyes) y secretaria (Karen Hernandez)</t>
  </si>
  <si>
    <t>1 Solicitud de acompañamiento realizada</t>
  </si>
  <si>
    <t xml:space="preserve">Solicitud de acompañamiento </t>
  </si>
  <si>
    <t>No de solicitudes realizadas</t>
  </si>
  <si>
    <r>
      <rPr>
        <b/>
        <sz val="10"/>
        <rFont val="Arial"/>
        <family val="2"/>
      </rPr>
      <t xml:space="preserve">Twitter:
</t>
    </r>
    <r>
      <rPr>
        <sz val="10"/>
        <rFont val="Arial"/>
        <family val="2"/>
      </rPr>
      <t xml:space="preserve">
https://twitter.com/alcaldiabquilla/status/1620167450225676288
https://twitter.com/alcaldiabquilla/status/1620428941520666626 
https://twitter.com/alcaldiabquilla/status/1620798576577368064 
https://twitter.com/alcaldiabquilla/status/1621176083541553152 
https://twitter.com/alcaldiabquilla/status/1635334667992985601 
https://twitter.com/alcaldiabquilla/status/1636734110872875013
</t>
    </r>
    <r>
      <rPr>
        <b/>
        <sz val="10"/>
        <rFont val="Arial"/>
        <family val="2"/>
      </rPr>
      <t xml:space="preserve">Facebook:
</t>
    </r>
    <r>
      <rPr>
        <sz val="10"/>
        <rFont val="Arial"/>
        <family val="2"/>
      </rPr>
      <t xml:space="preserve">https://www.facebook.com/photo?fbid=634238112082301&amp;set=a.482334757272638
https://www.facebook.com/photo/?fbid=554980983341348&amp;set=pcb.554981016674678
https://www.facebook.com/photo/?fbid=10158773345184249&amp;set=pcb.10158773345269249
https://www.facebook.com/photo?fbid=634238058748973&amp;set=pcb.634238158748963
</t>
    </r>
    <r>
      <rPr>
        <b/>
        <sz val="10"/>
        <rFont val="Arial"/>
        <family val="2"/>
      </rPr>
      <t xml:space="preserve">Instagram:
</t>
    </r>
    <r>
      <rPr>
        <sz val="10"/>
        <rFont val="Arial"/>
        <family val="2"/>
      </rPr>
      <t xml:space="preserve">
https://www.instagram.com/p/Cry5PcIsdTR/
https://www.instagram.com/p/CqSxaC2jpMm/
</t>
    </r>
    <r>
      <rPr>
        <b/>
        <sz val="10"/>
        <rFont val="Arial"/>
        <family val="2"/>
      </rPr>
      <t xml:space="preserve">Comunicados:
</t>
    </r>
    <r>
      <rPr>
        <sz val="10"/>
        <rFont val="Arial"/>
        <family val="2"/>
      </rPr>
      <t>https://www.barranquilla.gov.co/mi-barranquilla/grandes-aliados-barranquilla-e-israel-ratifican-compromiso-conjunto-en-beneficio-de-poblacion-migrante
https://www.barranquilla.gov.co/desarrolloeconomico/barranquilla-la-ciudad-equitativa-que-le-apuesta-a-la-inclusion-laboral-de-poblacion-vulnerable</t>
    </r>
  </si>
  <si>
    <r>
      <rPr>
        <b/>
        <sz val="10"/>
        <rFont val="Arial"/>
        <family val="2"/>
      </rPr>
      <t xml:space="preserve">Twitter:
</t>
    </r>
    <r>
      <rPr>
        <sz val="10"/>
        <rFont val="Arial"/>
        <family val="2"/>
      </rPr>
      <t xml:space="preserve">
https://twitter.com/alcaldiabquilla/status/1620167450225676288
https://twitter.com/alcaldiabquilla/status/1620428941520666626 
https://twitter.com/alcaldiabquilla/status/1620798576577368064 
https://twitter.com/alcaldiabquilla/status/1621176083541553152 
https://twitter.com/alcaldiabquilla/status/1635334667992985601 
https://twitter.com/alcaldiabquilla/status/1636734110872875013
</t>
    </r>
    <r>
      <rPr>
        <b/>
        <sz val="10"/>
        <rFont val="Arial"/>
        <family val="2"/>
      </rPr>
      <t xml:space="preserve">Facebook:
</t>
    </r>
    <r>
      <rPr>
        <sz val="10"/>
        <rFont val="Arial"/>
        <family val="2"/>
      </rPr>
      <t xml:space="preserve">https://www.facebook.com/photo?fbid=634238112082301&amp;set=a.482334757272638
https://www.facebook.com/photo/?fbid=554980983341348&amp;set=pcb.554981016674678
https://www.facebook.com/photo/?fbid=10158773345184249&amp;set=pcb.10158773345269249
https://www.facebook.com/photo?fbid=634238058748973&amp;set=pcb.634238158748963
</t>
    </r>
    <r>
      <rPr>
        <b/>
        <sz val="10"/>
        <rFont val="Arial"/>
        <family val="2"/>
      </rPr>
      <t xml:space="preserve">Instagram:
</t>
    </r>
    <r>
      <rPr>
        <sz val="10"/>
        <rFont val="Arial"/>
        <family val="2"/>
      </rPr>
      <t xml:space="preserve">
https://www.instagram.com/p/Cry5PcIsdTR/
https://www.instagram.com/p/CqSxaC2jpMm/
</t>
    </r>
    <r>
      <rPr>
        <b/>
        <sz val="10"/>
        <rFont val="Arial"/>
        <family val="2"/>
      </rPr>
      <t xml:space="preserve">Comunicados:
</t>
    </r>
    <r>
      <rPr>
        <sz val="10"/>
        <rFont val="Arial"/>
        <family val="2"/>
      </rPr>
      <t>https://www.barranquilla.gov.co/mi-barranquilla/grandes-aliados-barranquilla-e-israel-ratifican-compromiso-conjunto-en-beneficio-de-poblacion-migrante
https://www.barranquilla.gov.co/desarrolloeconomico/barranquilla-la-ciudad-equitativa-que-le-apuesta-a-la-inclusion-laboral-de-poblacion-vulnerable  
Pagina web actualizada</t>
    </r>
  </si>
  <si>
    <t>Realizar una campaña de  la difusión de los tramites y servicios ofertados a la ciudadanía por la SDDE en medios digitales en articulación con la Secretaría de Comunicaciones</t>
  </si>
  <si>
    <t>Asesor de comunicación (Melissa Segura) y enlaces de oficina</t>
  </si>
  <si>
    <t>1 campaña de difusión realizada</t>
  </si>
  <si>
    <t>Informe resultados campaña</t>
  </si>
  <si>
    <t>No de informes elaborados</t>
  </si>
  <si>
    <t xml:space="preserve">Actualización de las noticias en la página web de la Alcaldía y el Micrositio de la Secretaría de Desarrollo Económico. 
Alimentarlas redes sociales de la Secretaría (@DeseconomicoBAQ) en Facebook, Instagram y Twitter. </t>
  </si>
  <si>
    <t>Actualización de las noticias en la página web de la Alcaldía y el Micrositio de la Secretaría de Desarrollo Económico. 
Alimentarlas redes sociales de la Secretaría (@DeseconomicoBAQ) en Facebook, Instagram y Twitter. 
Se mantiene pagina web dinamica y actualizada</t>
  </si>
  <si>
    <t>Revisar y actualizar los procedimientos de su dependencia acorde con la actualización de la cadena de valor por procesos y los ]ineamlentos de la Secretaria de Planeación.</t>
  </si>
  <si>
    <t>Mantener las nuevas disposiciones establecidas en el acuerdo 0202 del 20 de septiembre del 2021, mediante el cual se adopta la plataforma estratégica y el modelo de operación por procesaos de la administración central de la Alcaldía de Barranquilla,  Distrito Especial, Industrial y Portuario.</t>
  </si>
  <si>
    <t>Revisar y actualizar según aplique los procedimientos asociados a los tramites y servicios ofertados por la SDDE</t>
  </si>
  <si>
    <t xml:space="preserve">
Profesional Especializado (Geovanny Manzano), 
 Técnico Operativo (Maria Alejandra Valencia),
 Asesora (Vilma Insignares) y 
Enlaces Oficina adscritas al Despacho</t>
  </si>
  <si>
    <t>100% de los procedimientos  revisados y ajustados según aplique</t>
  </si>
  <si>
    <t>Procedimientos  revisados y ajustados según aplique</t>
  </si>
  <si>
    <t>No de procedimientos revisados y ajustados/No de procedimientos que requiere ajuste)*100</t>
  </si>
  <si>
    <t xml:space="preserve">
14/07/2023
17/10/2023</t>
  </si>
  <si>
    <t xml:space="preserve">Los procedimientos del proceso de gestión del desarrollo económico se encuentran en revisión y actualización.
</t>
  </si>
  <si>
    <t>Los jefes de oficina, con el apoyo de sus enlaces revisaron los procedimientos, formatos e instructivos que tienen cargados en ISOLUCION, los cuales consideraron continuar con los mismos, ya que cumplen con la necesidad y misionalidad de sus dependencias      
Por parte del Despacho de la SDDE, se identificó la necesidad de crear dos procedimientos acordes a la caracterización del proceso, los cuales se encuentran en proceso de elaboración, posteriormente se socializarán ante el comité de mejora continua, para así poder presentar al secretario de despacho para su Vo.Bo.</t>
  </si>
  <si>
    <t>Ajustar según aplique la información documentada de los procesos que conformar la SDDE ( caracterización, normograma, indicadores y riesgos  de los procesos)</t>
  </si>
  <si>
    <t>100% de la información documentada de los procesos que integran la SDDE</t>
  </si>
  <si>
    <t xml:space="preserve">Información documentada procesos SDDE
</t>
  </si>
  <si>
    <t xml:space="preserve">No de documentos creados y/o ajustados/No de documentos requeridos)*100 </t>
  </si>
  <si>
    <t>09/05/2023
18/07/2023</t>
  </si>
  <si>
    <t>Información en proceso de revisión para definir actualización.</t>
  </si>
  <si>
    <t xml:space="preserve">Los jefes de oficina, con el apoyo de sus enlaces, se encuentran revisando los normogramas y matriz de requisitos legales de los procesos de gestión del desarrollo económico y gestión del turismo, con el fin de actualizar lo que corresponda y posteriormente realizar la socialización correspondiente ante el equipo de mejora continua de la secretaría distrital de desarrollo económico y posteriormente presentar a la secretaría jurídica y gerencia de control interno para aprobación final.
Se cuenta con los indicadores de gestion del proceso actualizado.
Se diligencio formato elaborado por la gerencia de control interno para la solicitud de capacitaciones y asesorias en el cual se solicita capacitacion de riesgos e indicadores.
Se realizo seguimiento de los indicadores de gestion en la herramienta ISOLUCION, en las fechas establecidas.
Se realizo reunion con los enlaces de oficina, Jose Torres de planeacion distrital y Luis Fernando Consuegra de la Gerencia de control Interno, el dia 12 de mayo de 2023 en la sala de juntas de la SDDE cuyo proposito fue revisar la actualizacion de la matriz DOFA y los riesgos del proceso y asi conocer si los enlaces tenian alguna modificacion a lo propuesto o si aprobaban para posterior retroalmientacion a sus jefes y aprobacion por parte de ellos, lo cual fue aprobado por los enlaces.
Se realizo documento con el proposito de enviar aprobacion de los riesgos del proceso por parte de los jefes de oficina y el gerente de proyectos especiales, a la gerencia de control interno y a planeacion distrital, cominicacion que fue enviada por medio de sigob el 08 de junio de 2023.
Se realizará seguimiento a los controles de los riesgos en la herramienta isolucion en las fechas establecidas.
</t>
  </si>
  <si>
    <t>Verificar en su área el efectivo entrenamiento en puesto de trabajo al personal que ingresa.</t>
  </si>
  <si>
    <t xml:space="preserve">
Fortalecer los procesos de  inducción interna al personal que ingresa a la Secretaria distrital de Desarrollo Económico.</t>
  </si>
  <si>
    <t xml:space="preserve">Desarrollar una jornada de inducción a nuevos funcionarios y personal de apoyo contratista que ingresen a la SDDE
</t>
  </si>
  <si>
    <t xml:space="preserve">
Secretario distrital de desarrollo economico, jefes de oficina, Asesor (Miguel Castillo) y Asesora
(Vilma Insignares) </t>
  </si>
  <si>
    <t>Lograr que el  100% del personal de planta y contratistas recién vinculados a la SDDE participen en la jornada de inducción de la secretaría y se le entregue el manual de la dependencia.</t>
  </si>
  <si>
    <t>Jornadas de inducción realizadas
Manual de la SDDE actualizado.
Un manual de la SDDE actualizado.
Una base de datos del personal contratista y de planta, recién vinculados.
Una reunión de seguimiento.</t>
  </si>
  <si>
    <t>No de nuevos funcionarios y personal de apoyo contratista con inducción/No de nuevos funcionarios y personal de apoyo contratista que ingresaron en el periodo a la SDDE)*100</t>
  </si>
  <si>
    <r>
      <t xml:space="preserve">El 15 de marzo de 2023 en el Hotel El Prado se realizó jornada de inducción con todos los funcionarios adscritos a la dependencia y contratistas persona natural recién vinculados a la SDDE, cuyo proposito fue, que interactuaran con el nuevo secretario de desarrollo economico Dr. Juan Carlos Muñiz, conocieran las metas y y avances  según lo establecido en el plan de desarrollo 2020-2023, los compromisos formulados para el año 2023, cada jefe de oficina hizo la respectiva presentación,  además se presentaron los riesgos, indicadores  de gestion e indicaciones sobre el uso adecuado de la imagen institucional.  </t>
    </r>
    <r>
      <rPr>
        <b/>
        <sz val="10"/>
        <color rgb="FF000000"/>
        <rFont val="Arial"/>
        <family val="2"/>
      </rPr>
      <t xml:space="preserve">
</t>
    </r>
    <r>
      <rPr>
        <sz val="10"/>
        <color rgb="FF000000"/>
        <rFont val="Arial"/>
        <family val="2"/>
      </rPr>
      <t xml:space="preserve">
</t>
    </r>
  </si>
  <si>
    <t xml:space="preserve">El 08 de junio de 2023 en la oficina de Puerta de Oro se realizo solicalizacion de los  lineamientos que deben tener en cuenta los 
contratistas de la Secretaria para su contratación y para la radicación de sus cuentas de cobro, de acuerdo 
con la establecido en el manual de radicación de cuentas del Distrito de Barranquilla, reunion a cargo de la asesora juridica de la dependiencia, El manual de la secretaría se encuentra en proceso de revision por parte de la secretaria de comunicaciones para posteriormente socializarlo al interior de la SDDE.
</t>
  </si>
  <si>
    <t>Se llevo a cabo las actividades del caso</t>
  </si>
  <si>
    <t>Publicar la declaración de bienes y rentas y conflicto de interés en el aplicativo establecido por Función Pública, de conformidad con la Ley 2013 de 2019 y el Decreto 830 de 2021.</t>
  </si>
  <si>
    <t>Fortalecer el proceso de publicación de la declaración de bienes y rentas y conflicto de interés en el aplicativo establecido por Función Pública, de conformidad con la normatividad aplicable por parte de los funcionarios de la SDDE según aplique</t>
  </si>
  <si>
    <t xml:space="preserve">Socializar la Ley 2013 de 2019 y el Decreto 830 de 2021 con los funcionarios adscritos a la SDDE
</t>
  </si>
  <si>
    <t xml:space="preserve">
 Asesoras (Vilma Insignares - Nancy Angulo) y  Técnico Operativo (Maria Alejandra Valencia)</t>
  </si>
  <si>
    <t>1 socialización del Ley 2013 de 2019 y el Decreto 830 de 2021 realizada</t>
  </si>
  <si>
    <t xml:space="preserve">Correo y/o comunicación
</t>
  </si>
  <si>
    <t xml:space="preserve">
No de socializaciones realizadas</t>
  </si>
  <si>
    <t xml:space="preserve">Se envio comunicacion por medio de correo electronico el mes de febrero a los funcionarios adscritos a la SDDE para cumplir con la actualizacionn de la hoja de vida en la herramienta sigep y la declaracion de bienes y rentas.
En abril, se les enviará recordatorio a los funcionarios de planta para lograr el cumplimiento de la actualización de sus hojas de vida en la plataforma SIGEP.
</t>
  </si>
  <si>
    <t>Se evidencia las comunicaciones de la actividad realizada</t>
  </si>
  <si>
    <t>Programar acorde a lo establecido por la Dian y la Función Publica para la presentación de bienes y rentas y la actualización de hojas de vida  en la herramienta Sigep</t>
  </si>
  <si>
    <t>No. De Declaración de bienes y rentas y conflicto de interés realizadas conforme a la normatividad aplicable y No. De hojas de vidas actualizadas en el sigep</t>
  </si>
  <si>
    <t>Declaración de bienes y rentas y conflicto de interés realizadas y actualizacion de hojas de vida</t>
  </si>
  <si>
    <t>No de declaraciones de bienes y rentas y conflicto de interés realizadas conforme a la normatividad aplicable</t>
  </si>
  <si>
    <t xml:space="preserve">Los conrtatistas - persona natural - vinculados en 2023, cuentan con su hoja de vida actualizada
</t>
  </si>
  <si>
    <t>Se enviaron dos comunicaciones (a través de info y correo electrónico de recordatorio, con fecha junio 20/2023) a todos los funcionarios adscritos de la secretaría distrital de desarrollo económico, solicitando la actualización de las hojas de vida y la declaración de bienes y rentas en la plataforma SIGEP, se han realizado tres seguimientos.
Los contratistas persona natural que ingresaron en 2023, todos cuentan con su hoja de vida y declaración de bienes y rentas cargadas en SIGEP. Número total: 50
Fecha de cumplimiento:  julio 31 de 2023, cabe resaltar que la plataforma SIGEP actualmente se encuentra caída, por arreglos tecnológicos, información suministrada previamente por la función pública.</t>
  </si>
  <si>
    <t>Se realizo ala catividad del caso</t>
  </si>
  <si>
    <t>Impulsar acciones para alcanzar el cumplimiento en las metas que se encuentran en 0 y/o por debajo de la meta proyectada para el cuatrienio.</t>
  </si>
  <si>
    <t>Mejorar la consecución de recursos para la ejecución de proyectos en los cuales no se haya alcanzado la meta establecida en el plan de desarrollo 2020- 2023.</t>
  </si>
  <si>
    <t>Establecer el nivel actual de cumplimiento de las metas fijadas por la SDDE relacionadas al Plan de Desarrollo</t>
  </si>
  <si>
    <t>Secretario Distrital de Desarrollo Economico y Equipo de mejora continua</t>
  </si>
  <si>
    <t xml:space="preserve">1 Informe de resultados
</t>
  </si>
  <si>
    <t>Informe cumplimiento las metas</t>
  </si>
  <si>
    <t>No de Informes de cumplimiento las metas</t>
  </si>
  <si>
    <t>17/04/2023
15/05/2023</t>
  </si>
  <si>
    <t xml:space="preserve">Se realizó reunión el 7 de marzo de 2023 con el secretario distrital de desarrollo económico, Juan Carlos Muñiz Pacheco para definir el cumplimiento de las metas del plan de desarrollo 2020-2023. Se presentó el plan indicativo y proyectos que no tienen avances significativos: 1. Telefonia móvil 4G: Lograr dos acuerdos de gestión. 2. Proyecto estudios económicos y territoriales para la productividad: Lograr l a Formulación y adopción de la política pública de desarrollo económico. 3. Posicionamiento de ciudad: Una casa Barranquilla implementada (secretaría de desarrollo económico), Alcanzar el 100% en el diseño y ejecución de la estrategia de promoción de la marca de la ciudad Barranquilla. 4.  Gestión de Barranquilla como  ciudad energética: Lograr el 100 del  cumplimientode la estrategia Barranquilla como ciudad energética. 5. Fábricas de internacionalización. Lograr que 100 empresas estén en proceso de internacionalización. 6. Fortalecimiento de la cadena de valor de la industria de turismo y eventos de negocios - TEN: Una estrategia de apoyo a fortalecer la cadena de valor TEN realizada (Definir si el proyecto se debe cerrar o permanecerá abierto). Se propone revisar detalladamente la información en próxima reunión para definir estrategias de cumplimiento. </t>
  </si>
  <si>
    <t>Se revisaron cada uno de los proyectos pendiente por cumplir la meta. Con relación al proyecto 4G José Cúrvelo jefe de la oficina de asuntos portuarios se reúne con el Dr. Julián Duarte Gerente Regional de Movistar con el propósito de lograr al menos un acuerdo de gestión con esta empresa de telefonía móvil, no se logró teniendo en cuenta las directrices del gobierno nacional ya que  no se encontraría actualizado acorde a lo indicado por las Tics y comunicaciones. 
Se enviará comunicación a planeación Distrital justificando los porque no se pueden lograr las metas establecidas en el plan de desarrollo.
En cuanto al proyecto de Barranquilla como ciudad energética, se elaborará informe ejecutivo para determinar el cierre del proyecto, se presentará a Camilo Morales, Miguel Castillo y Jorge Saad.
El 31 de mayo se decide que el proyecto debe continuar abierto teniendo en cuenta la problemática que existe en el país sobre energía y especialmente en Barranquilla, además el alcalde distrital Jaime Pumarejo está haciendo una serie de actividades relacionadas al tema, que podrían servir para el desarrollo de este proyecto, Jose Curvelo decide apoyar este proyecto con la condición que generen recursos para ampliar así el cumplimento de la meta.
Proyecto promoción de ciudad: se solicita a la secretaría de comunicaciones la estrategia que ellos elaboraron para darle cumplimiento a la meta producto, alcanzar el 100% en el diseño y ejecución de la estrategia de promoción de la marca de ciudad.
El secretario Juan Carlos Muñiz y la jefe de oficina de turismo Katy López se encuentran revisando esta estrategia para definir qué hacer con el indicador de producto una casa Barranquilla implementada.
Con relación a la política de desarrollo económico se nombró un director del proyecto se conformó un equipo de trabajo apoyo para la formulación de la política,  se elaboró tabla de contenido que será tenida en cuenta para la formulación de la política y se socializará el 28 de junio el informe preliminar, además cada jefe de oficina se encuentra revisando los contenidos que consideran relevantes tener en cuenta para el documento que se presentará en el tercer seguimiento al plan de acción y la nueva administración.
Además, se solicita que cada uno de los supervisores presente informe ejecutivo para proceder con el cierre de proyectos tal como lo establece Planeación Nacional e indicaciones de Planeación Distrital.</t>
  </si>
  <si>
    <t>Se llevo a cabo dicha actividad.</t>
  </si>
  <si>
    <t>Presentar alternativas de financiación de proyectos sin asignación presupuestal tendiente al cumplimiento de las metas del Plan de Desarrollo</t>
  </si>
  <si>
    <t>Secretario Distrital de Desarrollo Economico y jefes de oficina</t>
  </si>
  <si>
    <t xml:space="preserve"> 1 propuesta de alternativas de financiación a proyectos</t>
  </si>
  <si>
    <t>Propuesta alternativas de financiación</t>
  </si>
  <si>
    <t>No de . Propuesta alternativas de financiación presentadas</t>
  </si>
  <si>
    <t>14/04/2023
24/07/2023</t>
  </si>
  <si>
    <t>Nuevas alianzas y hermanamientos, se lograron siente (7) y acuerdos de coopración (Málaga, Aberdeen, Nanjing, Salvador Bahia, santo domingo, doral y Portal. Participación en diplomacia internacional, tal como Bruselas, Urban Summit, Cities Summit of the americas en Denver, UN biodiversity conference COP 15 Montreal, word urban Forum en Katowice, Polonia, entre otros.</t>
  </si>
  <si>
    <t xml:space="preserve">
Se han movilizado USD21 no reembolsables de cooperación internacional. Se ingresó a 11 redes internacionales de ciudades, en las que se encuentran: Red de biodiverciudades de America Latina y el Caribe, ICLEI, Race To Zero, Pacto global de alcaldes, cities with  nature, UEBELAC, IURC, entre otras. </t>
  </si>
  <si>
    <t>Se evidencia el cumplimiento de la actividad.</t>
  </si>
  <si>
    <t xml:space="preserve">
Solicitar la asignación de recursos financieros para la ejecución de los proyectos de la SDDE con el fin de cumplir las metas  del Plan de Desarrollo a cargo de la dependencia</t>
  </si>
  <si>
    <t>Secretario Distrital de Desarrollo Economico, jefes de oficina y asesor de proyectos (Miguel Castillo)</t>
  </si>
  <si>
    <t xml:space="preserve"> 1 Solicitud de recursos realizada</t>
  </si>
  <si>
    <t>Comunicación de solicitud de recursos</t>
  </si>
  <si>
    <t>Se inició el proceso contratctual corrspondioente al año 2023.</t>
  </si>
  <si>
    <t xml:space="preserve">Se continua con el proceso contractual :
Se gestionaron 50 contratos, 48 persona natural y 2 persona jurídica
</t>
  </si>
  <si>
    <t>Se evidencia el cumpliemito de la actividad.</t>
  </si>
  <si>
    <t>DEPENDENCIA Y PROCESO: Secretaría Distrital de Desarrollo Economico</t>
  </si>
  <si>
    <t xml:space="preserve"> PLAN DE MEJORAMIENTO A LA GESTIÓN       </t>
  </si>
  <si>
    <r>
      <rPr>
        <b/>
        <sz val="14"/>
        <color theme="1"/>
        <rFont val="Arial"/>
      </rPr>
      <t xml:space="preserve">                                                                     </t>
    </r>
    <r>
      <rPr>
        <b/>
        <sz val="22"/>
        <color theme="1"/>
        <rFont val="Arial"/>
      </rPr>
      <t xml:space="preserve"> PLAN DE MEJORAMIENTO A LA GESTIÓN </t>
    </r>
    <r>
      <rPr>
        <b/>
        <sz val="14"/>
        <color theme="1"/>
        <rFont val="Arial"/>
      </rPr>
      <t xml:space="preserve">                                                                                                                      Codigo:EC-EC-F-011</t>
    </r>
  </si>
  <si>
    <t>DEPENDENCIA Y PROCESO: GESTIÓN DEL SERVICIO EDUCATIVO</t>
  </si>
  <si>
    <t>Es importante concertar y evaluar oportunamente el 100% de los funcionarios a cargo, asi como socializar a los rectores de las IEDs la imporlancia de su participación en
el proceso de evaluación de desempeño laboral de los funcionarios qua apoyan en la gestión administrativa de las instituciones.</t>
  </si>
  <si>
    <r>
      <rPr>
        <b/>
        <sz val="12"/>
        <color theme="1"/>
        <rFont val="Arial"/>
      </rPr>
      <t xml:space="preserve">ME:  </t>
    </r>
    <r>
      <rPr>
        <sz val="12"/>
        <color theme="1"/>
        <rFont val="Arial"/>
      </rPr>
      <t>En el proceso de evaluación de desempeño laboral de los funcionarios de la SED asignados a las Instituciones Educativas Distritales, se involucra a los rectores y la retroalimentación de ellos en algunos caso no se recibe oportunamente por la oficina de la Secretaría de Educación encargada de reportar la EDL de estos funcionarios.</t>
    </r>
    <r>
      <rPr>
        <b/>
        <sz val="12"/>
        <color theme="1"/>
        <rFont val="Arial"/>
      </rPr>
      <t xml:space="preserve">  
MO:</t>
    </r>
    <r>
      <rPr>
        <sz val="12"/>
        <color theme="1"/>
        <rFont val="Arial"/>
      </rPr>
      <t xml:space="preserve">  Desconocimiento de los rectores de las IEDs acerca de la importancia de su participación en el proceso de evaluación de desempeño laboral de los funcionarios que apoyan en la gestión administrativa de las instituciones.</t>
    </r>
  </si>
  <si>
    <t>Revisar reporte de la Secretaría de Gestión Humana de los funcionarios pendientes por evaluación de desempeño laboral, corresponente al segundo semestre 2022.</t>
  </si>
  <si>
    <t>Responsable: Zully Oñate Zapata
Cargo: Profesional Universitario G. Organizacional</t>
  </si>
  <si>
    <t>1 Reporte</t>
  </si>
  <si>
    <t xml:space="preserve">Reporte </t>
  </si>
  <si>
    <t>N° de Reportes</t>
  </si>
  <si>
    <t xml:space="preserve">Se solicitó a talento humano reporte de funcionarios pendientes por evaluación correspondiente al periodo 2022-2023.
Se revisó internamente con las áreas de la secretaría que reportaron EDL pendientes.
</t>
  </si>
  <si>
    <t>Se evidencia el cumplimiento de la misma, revisando el respectivo listado sobre el reporte de las calificaciones</t>
  </si>
  <si>
    <t xml:space="preserve">Enviar correo electrónico a los Jefes de Oficina recordando el plazo para reporte de la EDL definitiva y seguimiento a acuerdos de gestión 2022 - 2023, y para la concertación de compromisos y suscripción de los acuerdos de gestión 2023 - 2024.  </t>
  </si>
  <si>
    <t>1 Correo electrónico</t>
  </si>
  <si>
    <t>Correo electrónico</t>
  </si>
  <si>
    <t>N° de Correo electrónico</t>
  </si>
  <si>
    <t xml:space="preserve">Se envió correo electrónico el 6/02/2023 a los jefes de oficina recordando el plazo para reportar la EDL Definitiva de sus funcionarios y realizar seguimiento a sus acuerdos de gestión, correspondientes al período 2022-2023.  
Así mismo, se divulgó cápsula informativa recordando el plazo para la concertación de compromisos y acuerdos de gestión para el período 2023-2024. </t>
  </si>
  <si>
    <t>Se evidencia el cumplimiento del envio de lo respectivos correos y el seguimeinto realizado y el recoderis del plazo que tienen para realizar las respectiva calificacion</t>
  </si>
  <si>
    <t>Socializar a los rectores de las IEDs la importancia de su participación en el proceso de evaluación de desempeño laboral de los funcionarios que apoyan en la gestión administrativa de las instituciones.</t>
  </si>
  <si>
    <t>Responsable: Marco Venegas
Cargo: Jefe de Oficina</t>
  </si>
  <si>
    <t>N°de Correo electrónico</t>
  </si>
  <si>
    <t>Se envió Correo INFO dirigido a Funcionarios en IEDs por parte de la oficina de Cobertura, sobre la Concertación de compromisos EDL período 2023-2024.
Se proyectó oficio para enviar en el mes de Julio a Directivos Docentes IEDs  recordandoles su compromiso con la EDL de los Funciarios en las IEDs.</t>
  </si>
  <si>
    <t>Se evidencia el envio de correos dirigidos a los distintos funcionarios sobre la importancia de diligenciar las calificaciones.</t>
  </si>
  <si>
    <t>Verificar con las diferentes oficinas de la SED los funcionarios con EDL reportada dentro del plazo estipulado.</t>
  </si>
  <si>
    <t>1 Reporte de funcionarios de la SED con EDL reportada</t>
  </si>
  <si>
    <t>Reporte de funcionarios de la SED con EDL reportada</t>
  </si>
  <si>
    <t xml:space="preserve">Se envió a las diferentes oficinas de la SED correo electrónico con fecha 14/03/2023 informando los funcionarios con EDL definitiva 2022-2023 pendientes por reportar en el aplicativo correspondiente. 
</t>
  </si>
  <si>
    <t>Se evidencia el envio por correo dea alas respectivas ofininas la informacion de los funcionarios pendientes por reportar</t>
  </si>
  <si>
    <t>Reportar EDL a los funcionarios de la SED a los que aún les aparezcan pendientes.</t>
  </si>
  <si>
    <t>Jefes de Oficina - Secretaria Distrital de Educación</t>
  </si>
  <si>
    <t>100% de funcionarios de la SED con EDL reportada</t>
  </si>
  <si>
    <t>(N° de Funcionarios de la SED con EDL)
/
(N° de Funcionarios de la SED)</t>
  </si>
  <si>
    <t xml:space="preserve">Se envió a las diferentes oficinas de la SED correo electrónico con fecha 14/03/2023 informando los funcionarios con EDL definitiva 2022-2023 pendientes por reportar en el aplicativo correspondiente. 
No es posible reportar EDLs extemporáneas, estos funcionari@s quedaron con puntaje mínimo satisfactorio. </t>
  </si>
  <si>
    <t>Se evidencia el envió a las diferentes oficinas de la SED correo electrónico con fecha 14/03/2023 informando los funcionarios con EDL definitiva 2022-2023 pendientes por reportar en el aplicativo.</t>
  </si>
  <si>
    <t>Es importante efectuar oportunamente la concertación y seguimiento de los acuerdos de gestión de su dependencia</t>
  </si>
  <si>
    <r>
      <rPr>
        <b/>
        <sz val="12"/>
        <color theme="1"/>
        <rFont val="Arial"/>
      </rPr>
      <t>MO:</t>
    </r>
    <r>
      <rPr>
        <sz val="12"/>
        <color theme="1"/>
        <rFont val="Arial"/>
      </rPr>
      <t xml:space="preserve">  Desconocimiento de los nuevos Gerentes Públicos acerca de la suscripción y seguimiento de los Acuerdos de Gestión.
</t>
    </r>
    <r>
      <rPr>
        <b/>
        <sz val="12"/>
        <color theme="1"/>
        <rFont val="Arial"/>
      </rPr>
      <t>ME:</t>
    </r>
    <r>
      <rPr>
        <sz val="12"/>
        <color theme="1"/>
        <rFont val="Arial"/>
      </rPr>
      <t xml:space="preserve">  Falta de planificación de la actividad de suscripción y seguimiento de los Acuerdos de Gestión.</t>
    </r>
  </si>
  <si>
    <t>Socializar a los Gerentes Públicos de la SED el plazo establecido para enviar la suscripción y seguimiento de los Acuerdos de Gestión a la Secretaría Distrital de Talento Humano.</t>
  </si>
  <si>
    <t>Correo electrónico.</t>
  </si>
  <si>
    <t>N°de Correos electrónicos</t>
  </si>
  <si>
    <t>Se envió correo electrónico a los jefes de oficina recordando el plazo para reportar seguimiento primer semestre de acuerdos de gestión período 2023-2024.</t>
  </si>
  <si>
    <t>Se evidencia el envió correo electrónico a los jefes de oficina recordando el plazo para reportar seguimiento primer semestre de acuerdos de gestión período 2023-2024.</t>
  </si>
  <si>
    <t>Divulgar importancia del cumplimiento del plazo estipulado para reportar la suscripción y seguimiento de los acuerdos de gestión.</t>
  </si>
  <si>
    <t>N° de Correos electrónicos</t>
  </si>
  <si>
    <t>Se divulgó cápsula informativa recordadno el cumplimiento del plazo de reporte de suscrpción y seguimiento de los acuerdos de gestión, el 16 de febero de 2023.</t>
  </si>
  <si>
    <t>Se evidencia por medio de correos electronicos el recordatorio del cumplimiento de los acuerdos de gestion.</t>
  </si>
  <si>
    <t>Verificar reporte de la suscripción y seguimiento de los acuerdos de gestión por parte de los Gerentes Públicos de la SED.</t>
  </si>
  <si>
    <t>1 Reporte de gerentes públicos de la SED con acuerdos de gestión suscritos y con seguimiento</t>
  </si>
  <si>
    <t>Reporte de gerentes públicos de la SED con acuerdos de gestión suscritos y con seguimiento.</t>
  </si>
  <si>
    <t>Se verificó el cargue de los acuerdo de gestión de los Jefes de Oficina.</t>
  </si>
  <si>
    <t>Reportar suscripción y seguimiento de los acuerdos de gestión de los Gerentes Públicos de la SED que aún les aparezca pendiente.</t>
  </si>
  <si>
    <t>100% de gerentes públicos de la SED con acuerdos de gestión suscritos y con seguimiento.</t>
  </si>
  <si>
    <t>(N° de Gerentes Públicos de la SED con acuerdos de gestión suscritos y con seguimiento)
/
(N° de Gerentes Públicos de la SED)</t>
  </si>
  <si>
    <t>Los acuerdos de gestión se suscribieron dentro del plazo establecido.</t>
  </si>
  <si>
    <t>Se envidencia el cumplimeinto del mismo</t>
  </si>
  <si>
    <t>Retroalimentar a las diferentes oficinas de la Secretarla de Educación el informe del analisis de Quejas lEDs con el fin de mitigarlas.</t>
  </si>
  <si>
    <r>
      <rPr>
        <b/>
        <sz val="12"/>
        <color theme="1"/>
        <rFont val="Arial"/>
      </rPr>
      <t>ME:</t>
    </r>
    <r>
      <rPr>
        <sz val="12"/>
        <color theme="1"/>
        <rFont val="Arial"/>
      </rPr>
      <t xml:space="preserve"> La oficina de IVC emite informe trimestral de quejas contra IED, y se envía para que sea incluido en el informe de gestión de la sed que es socializado a traves de la pagina web de la sed, si n embargo en dicho informe solo se proyecta el consolidado de quejas contra IED por cantidad por mes y por tipo de establecimiento educativo, información que no es suficiente para tomar acciones que conlleven a realizar analisis de causa. </t>
    </r>
  </si>
  <si>
    <t xml:space="preserve">Revisar y analizar las estadisticas de las quejas contra Instituciones educativas y enviar informe a las diferentes procesos de la secretaría de educación  </t>
  </si>
  <si>
    <t>Responsable: Vanessa Gutierrez
Cargo: Profesional Universitario IVC</t>
  </si>
  <si>
    <t>100% de  informes de quejas IED elaborados</t>
  </si>
  <si>
    <t>4 Infomes de quejas IED</t>
  </si>
  <si>
    <t>N° de informes de quejas IE</t>
  </si>
  <si>
    <t>Se realizó Informe de quejas del segundo trimestre del 2023 y se envia copia de este a cada uno de los jefes de oficina de la SED</t>
  </si>
  <si>
    <t>Solicitar al  proceso correspondiente el plan de acción que  mitigue los ejes tematicos con mayor número de quejas en el trimestre</t>
  </si>
  <si>
    <t>Responsable: Julian Cuenta
Cargo: Jefe Oficiana IVC</t>
  </si>
  <si>
    <t>100% de los planes de acción elaborados</t>
  </si>
  <si>
    <t>Correo eléctronico
Planes de acción elaborados</t>
  </si>
  <si>
    <t>N° de planes de acción</t>
  </si>
  <si>
    <t>Para el mes de agosto del presente año se programa socialización de los informes correspondientes al primer y segundo trimestre del 2023,  con los jefes de oficina de la SED y de esta manera podamos tener una mayor muestra de las quejas radicadas haciendo un comparativo entre el primer y segundo trimestre y poder realizar un mejor analisis y determinar causas y toma de  acciones.</t>
  </si>
  <si>
    <t>Se evidencia que aun no como no se tiene el informe no se puede socializar el mismo.</t>
  </si>
  <si>
    <t>Con los resultados obtenidos en el informe se focalizan las IE  con mayor numero de quejas por eje tematico para requerirles el plan de acción que sirva para  mitigarlas y se realiza seguimiento  a través de plan operativo de inspección y vigilancia.</t>
  </si>
  <si>
    <t>1 Plan operativo de IVC</t>
  </si>
  <si>
    <t>Plan operativo inspección  y vigilancia (POAIV)</t>
  </si>
  <si>
    <t>Plan  Operativo</t>
  </si>
  <si>
    <t>Se envió Circular # 0007 Oficiales y # 0006 Privados donde aparecen IE con mayor número de quejas en el 2022.
Se recibieron planes de mejoramiento por parte de las IE con mayor número de quejas, a los cuales se le realizará seguimiento a través de plan operativo de inspección y vigilancia.</t>
  </si>
  <si>
    <t>Verificar las tendencias de las quejas contra IE de las vigencias 2022 - 2023.</t>
  </si>
  <si>
    <t>1 informe consolidado de las quejas contra IE</t>
  </si>
  <si>
    <t>Informe consolidado de quejas IE</t>
  </si>
  <si>
    <t>N° de informe de quejas</t>
  </si>
  <si>
    <t>A la espera de informe de quejas del año 2023 para ejecutar la actividad</t>
  </si>
  <si>
    <t>Se esta a la espera del respectivo informe de PQRSD</t>
  </si>
  <si>
    <t>Impulsar acciones para alcanzar el cumplimiento de las metas que puedan estar presentando deficiencias</t>
  </si>
  <si>
    <t>Responsable: Margarita Jacquin
Cargo: Profesional Universitario IVC</t>
  </si>
  <si>
    <t>100% Acciones documentadas</t>
  </si>
  <si>
    <t>Acción documentada</t>
  </si>
  <si>
    <t>Es conveniente impulsar acciones para alcanzar el cumplimiento en las metas que se encuentran en 0 y/o por debajo de la meta proyectada para el cuatrienio.</t>
  </si>
  <si>
    <r>
      <rPr>
        <b/>
        <sz val="12"/>
        <color theme="1"/>
        <rFont val="Arial"/>
      </rPr>
      <t>MA:</t>
    </r>
    <r>
      <rPr>
        <sz val="12"/>
        <color theme="1"/>
        <rFont val="Arial"/>
      </rPr>
      <t xml:space="preserve"> Afectación de metas vigencia 2022 de programas y estrategias de la SED establecidas en el plan de desarrollo, retroceso en proceso educativo de los estudiantes por cierre de los colegios durante la pandemia.
</t>
    </r>
    <r>
      <rPr>
        <b/>
        <sz val="12"/>
        <color theme="1"/>
        <rFont val="Arial"/>
      </rPr>
      <t>MA:</t>
    </r>
    <r>
      <rPr>
        <sz val="12"/>
        <color theme="1"/>
        <rFont val="Arial"/>
      </rPr>
      <t xml:space="preserve">  No se puedieron alcanzar las metas establecidas durante las vigencia 2020 y 2021 debido a la emergencia por covid - 19.
</t>
    </r>
  </si>
  <si>
    <t>Revisar plan de acción de la vigencia 2022 para determinar los proyectos 0 y/o por debajo de la meta proyectada para el cuatrienio.</t>
  </si>
  <si>
    <t>Responsable:Valeria Criales
 Cargo: Contratista</t>
  </si>
  <si>
    <t xml:space="preserve">1 plan de acción </t>
  </si>
  <si>
    <t>Plan de accion vigencia 202</t>
  </si>
  <si>
    <t>N° Plan de acción</t>
  </si>
  <si>
    <t xml:space="preserve">Se identificaron y socializaron a traves del informe de revisión por la dirección tres proyectos que no alcanzaron la meta para la vigencia 2022:
- Clasificación de planteles
- Matrícula oficial
- Número de niños por computador
</t>
  </si>
  <si>
    <t>Reunión con los procesos que tuvieron las metas por debajo de lo esperado para definr estrategias o planes de acción.</t>
  </si>
  <si>
    <t xml:space="preserve">Responsable:Profesional a cargo
</t>
  </si>
  <si>
    <t>1 reunión realizada</t>
  </si>
  <si>
    <t>Listado de Asistencia</t>
  </si>
  <si>
    <t>N° de reuniones realizadas</t>
  </si>
  <si>
    <t>En revisión por la dirección realizada en abril de 2023 se socializó el tema con los diferentes procesos internos de la SED.</t>
  </si>
  <si>
    <t>Documentar estrategías o planes de acción con los procesos que se encuentren por debajo de la meta esperada en el cuatrenio, en caso de requerirlo.</t>
  </si>
  <si>
    <t>Responsable:Profesional a cargo</t>
  </si>
  <si>
    <t>100% planes de acción documentados</t>
  </si>
  <si>
    <t>Planes de acción documentados</t>
  </si>
  <si>
    <t>(N° de planes de acción Documentdos/total de planes de acción requeridos)*100</t>
  </si>
  <si>
    <t>Se documentaron planes de acción en los procesos de Calidad (Clasificación de planteles) y Cobertura (Matrícula oficial), los cuales están en curso.  
En cuanto al proyecto "Número de niños por computador" se analizó que la meta de "5 estudiantes por computador" implica un inventario en las IED de 38.000 equipos (Matrícula actual: 190.214), respecto al inventario actual que asciende a 25.059 equipos, lo que da una diferencia de 12.941.  Lo anterior a pesar de entregas significativas realizadas en el periodo 2020-2022 por CPE, Distrito de Barranquilla y donaciones de terceros.</t>
  </si>
  <si>
    <t>Verificar avances de los proyectos en los seguimientos trimestrales.</t>
  </si>
  <si>
    <t>100% de los segumientos</t>
  </si>
  <si>
    <t>Reportes de Seguimientos del plan de acción.</t>
  </si>
  <si>
    <t>N° de seguimentos realizados</t>
  </si>
  <si>
    <t xml:space="preserve">Se realizó segundo seguimiento trimestral al avance de los proyectos de la Secretaría Distrital de Educación.  Sobre los proyectos que tuvieron resultados por debajo de lo esperado en este trimestre, se identifican como causas los retrasos en los procesos de contratación durante el primer trimestre y replantamiento de actividades debido a  insuficiencia de recursos económicos.  </t>
  </si>
  <si>
    <t>Responsable:Zully Oñate
Cargo: Profesional Externo</t>
  </si>
  <si>
    <t>Se ajustaron los tiempos de ejecución de las actividades planteadas en los proyectos con el fin de lograr su cumplimiento antes de finalizar la vigencia.  Desde las estrategias de acceso y permanencia se están contactando a los estudiantes retirados para incentivar su reintegro al sistema educativo oficial distrital, se emitió una circular a los rectores habilitándoles acceso de estudiantes sin presentación de notas, y se está trabjando en conjunto con las alcaldías locales para realizar ferias de oferta de cupos.</t>
  </si>
  <si>
    <t>Es pertinente realizar la revisión y evaluación de los riesgos y controles de su dependencia acorde con la metodotogía establecida en la guía de administración de
riesgos y revisar la descripción de riesgos según los lineamientos de la Politica de Administración de Riesgos de Ia Alcaldía.</t>
  </si>
  <si>
    <r>
      <rPr>
        <b/>
        <sz val="12"/>
        <color theme="1"/>
        <rFont val="Arial"/>
      </rPr>
      <t>ME:</t>
    </r>
    <r>
      <rPr>
        <sz val="12"/>
        <color theme="1"/>
        <rFont val="Arial"/>
      </rPr>
      <t xml:space="preserve">  Mejorar la Matriz de riesgos de conformidad con la nueva politica de administración de Riesgos</t>
    </r>
  </si>
  <si>
    <t>Revisar la descripción de los riesgos y controles de la dependencia, con base en la metodología establecida en la guía de administración de riesgos.</t>
  </si>
  <si>
    <t>1 Reunión</t>
  </si>
  <si>
    <t>Acta de reunión</t>
  </si>
  <si>
    <t>N° de Reuniones</t>
  </si>
  <si>
    <t>Se realizaron mesas de trabajo con los procesos internos de la SED para realizar la actualización de los riesgos y controles, de acuerdo a la guía.</t>
  </si>
  <si>
    <t>Ajustar la descripción de los riesgos y controles que lo requieran.</t>
  </si>
  <si>
    <t>100% Matriz de riesgo actualizada</t>
  </si>
  <si>
    <t>Matriz de Riesgos Actualizada</t>
  </si>
  <si>
    <t>100% Matriz de Riesgo Actualizada</t>
  </si>
  <si>
    <t>Se continuó con la actualización de descripción de riesgos y controles con los procesos internos de la SED.
Matriz de riesgo de ISOLUCION</t>
  </si>
  <si>
    <t>Enviar mapa de riesgos de la dependencia actualizado a la Secretaría Distrital de Planeación para verificación del cumplimiento de los lineamientos establecidos en la Política de Administración de Riesgos de la Alcaldía.</t>
  </si>
  <si>
    <t>Se reportó en Isolucion la nueva versión de los reisgos del procesos y los seguimientos correspondientes a primer y segundo trimestre.</t>
  </si>
  <si>
    <t>Modificar los riesgos y controles que lo requieran, en caso de recibir recomendaciones al respecto por parte de la Secretaría Distrital de Planeación.</t>
  </si>
  <si>
    <t>Se asistió a la socialización presencial sobre la nueva versión de la guía de administración de riesgos de la Alcaldía, realizada por la Secretaría de Planeación.
Se participó en la socialización virtual realizada por la Sec. Planeación sobre Riesgos de Corrupción.</t>
  </si>
  <si>
    <t>Es conveniente revisar y actualizar los procedimientos de su dependencia acorde con la actualización de la cadena de valor por procesos y los lineamientos de la
Secretaria de Planeación.</t>
  </si>
  <si>
    <r>
      <rPr>
        <b/>
        <sz val="12"/>
        <color theme="1"/>
        <rFont val="Arial"/>
      </rPr>
      <t>ME:</t>
    </r>
    <r>
      <rPr>
        <sz val="12"/>
        <color theme="1"/>
        <rFont val="Arial"/>
      </rPr>
      <t xml:space="preserve"> Cambio en la cadena de valor de la alcaldía por el cambio de la estructura organizanica de la administración.</t>
    </r>
  </si>
  <si>
    <t xml:space="preserve"> Revisar y actualizar de ser necesario  los procedimientos del proceso acorde con la actualización de la cadena de valor por procesos y los lineamientos de la Secretaría de Planeación.</t>
  </si>
  <si>
    <t>Nombre: Margarita Jacquin
Cargo: Técnico Operativo</t>
  </si>
  <si>
    <t xml:space="preserve">100% de actualizacón de  procedimientos que lo requieran </t>
  </si>
  <si>
    <t>Formato de solicitud de actualización de documentos
Procedimiento actualizado</t>
  </si>
  <si>
    <t xml:space="preserve">N° de procedimiento con solicitud de actualización </t>
  </si>
  <si>
    <t>Se conitnuó con la actualización de los procedimientos del proceso Gestión del Servicio Educativo</t>
  </si>
  <si>
    <t>Realizar los cambios en los porcedimientos que sean necesarios en el aplicativo isolución</t>
  </si>
  <si>
    <t>Nombre: Zully Oñate
Cargo: Profesional Universitario</t>
  </si>
  <si>
    <t xml:space="preserve">100%   procedimientos enviados para aprobación en aplicativo Isolucion de aquellos que lo requieran </t>
  </si>
  <si>
    <t>Procedimientos actualizados en Isolucion</t>
  </si>
  <si>
    <t>N° de procedimientos con solicitud de aprobación</t>
  </si>
  <si>
    <t>Fueron actualizados en Isolucion los procedimientos modificados.</t>
  </si>
  <si>
    <t xml:space="preserve">Enviar para aprobación de los procedimientos en Isolucion a control interno </t>
  </si>
  <si>
    <t>A la espera de la  revisión y aprobación de las actualizaciones en ISOLUCION</t>
  </si>
  <si>
    <t>Revisar en el aplicativo Isolución que esten aprobados las actualizaciones solicitas</t>
  </si>
  <si>
    <t>N° de procedimientos actualizados en Isolucion</t>
  </si>
  <si>
    <t>Realizar analisis de las tutelas recibidas en la Secretarla de Educación con el fin de identificar acciones.</t>
  </si>
  <si>
    <r>
      <rPr>
        <b/>
        <sz val="12"/>
        <color theme="1"/>
        <rFont val="Arial"/>
      </rPr>
      <t>ME:</t>
    </r>
    <r>
      <rPr>
        <sz val="12"/>
        <color theme="1"/>
        <rFont val="Arial"/>
      </rPr>
      <t xml:space="preserve"> Clasificar por eje tematico  y analizar las tutelas que ingresan a la Secretaría de Educación con la finalidad de poder realizar analisis de causa y adelantar activides que conlleven a disminuir el numero de tutelas que ingresan a la Secretaría de Educación</t>
    </r>
  </si>
  <si>
    <t>Revisar relación de tutelas que ingresaron  a la secretaría de educación en la vigencia anterior</t>
  </si>
  <si>
    <t xml:space="preserve">1 Relación de tutelas </t>
  </si>
  <si>
    <t>Relación de tutelas ingresadas a la secretaría de educación.</t>
  </si>
  <si>
    <t>N° de relación</t>
  </si>
  <si>
    <t>Se encuentra informe de relación de tutelas de la secretaría de educación, donde esta clasificado por  eje tematico y oficina encargada de dar respuesta</t>
  </si>
  <si>
    <t xml:space="preserve">Clasificar por eje temático las tutelas ingresadas a la secretaría de educación </t>
  </si>
  <si>
    <t>Informe de tutelas ingresadas a la secretaría de educación por eje tematico.</t>
  </si>
  <si>
    <t>N° de informe de tutelas</t>
  </si>
  <si>
    <t>Se analizaron estadística sobre tutelas recibidas en el segundo semestre de la vigencia anterior.</t>
  </si>
  <si>
    <t>Enviar la relación de la clasificación a las dependencias encargadas de dar respuesta.</t>
  </si>
  <si>
    <t>1 correo electrónico</t>
  </si>
  <si>
    <t>N° de correo electrónico</t>
  </si>
  <si>
    <t>Se socializará en el segunto semestre para poder realizar estadísticas comparativas 2022 - 2023</t>
  </si>
  <si>
    <t>Se evidencia que durante el segundo semestre se llevara a acboa esta actividad</t>
  </si>
  <si>
    <t>Realizar análisis de causa de las tutelas ingresadas y plan de mejoramiento</t>
  </si>
  <si>
    <t>Nombre:Margarita Jacquin Lascarro
Cargo: Técnico Operativo</t>
  </si>
  <si>
    <t>100% Plan de mejoramiento</t>
  </si>
  <si>
    <t>Plan de mejoramiento</t>
  </si>
  <si>
    <t>N° plan de mejoramiento</t>
  </si>
  <si>
    <t>En espera de reporte de tutelas del primer semestre del 2023 por parte de equipo de juridica de la SED</t>
  </si>
  <si>
    <t>Realizar informe donde se pueda  comparar la candidad de tutelas ingresadas a corte tercer trimestre 2023</t>
  </si>
  <si>
    <t>1 Informe analisis de tutelas</t>
  </si>
  <si>
    <t>Informe de analisis de tutelas</t>
  </si>
  <si>
    <t xml:space="preserve">N° informe </t>
  </si>
  <si>
    <t>N/A</t>
  </si>
  <si>
    <t>Acción se realizará en el cuarto trimeste del 2023.</t>
  </si>
  <si>
    <t>Se evidencia que esta accion se realizara en el cuarto trimestre del año 2023.</t>
  </si>
  <si>
    <t>Es pertinente concertar con Secretaria Juridica un plan de mejoramiento para disminuir el indice de tutelas al interior de la dependencia.</t>
  </si>
  <si>
    <t>1 Relación de tutelas</t>
  </si>
  <si>
    <t>N° de relación de tutelas</t>
  </si>
  <si>
    <t>1 Informe de tutelas</t>
  </si>
  <si>
    <t>N° correo electrónico</t>
  </si>
  <si>
    <t>Se evidencia la socializacion para el otro semestre</t>
  </si>
  <si>
    <t>Enviar a secretaría de plan de jurídica mejoramiento</t>
  </si>
  <si>
    <t>1 informe de análisis de tutelas</t>
  </si>
  <si>
    <t>Se realizara esta accion se realizara en el cuarto trimestre del año 2023.</t>
  </si>
  <si>
    <t>La Alcaldia Distrital de Barranquilla presuntamente incumple con lo reglamentado en el articulo 7° del Acuerdo 042 de 2002 y Articulo 13 de la Ley 1712 de 2014 al no
contar con la totalidad de los inventarios de la producción documental en los archivos de gestión desde qua se apertura los expedientes.</t>
  </si>
  <si>
    <r>
      <rPr>
        <b/>
        <sz val="12"/>
        <color theme="1"/>
        <rFont val="Arial"/>
      </rPr>
      <t>MO:</t>
    </r>
    <r>
      <rPr>
        <sz val="12"/>
        <color theme="1"/>
        <rFont val="Arial"/>
      </rPr>
      <t xml:space="preserve"> Desconocimiento de todos los lineamientos dictados por archivo general de la nación por parte del personal que se encuentra en archivo para el cumplimiento de lo establecido.
</t>
    </r>
    <r>
      <rPr>
        <b/>
        <sz val="12"/>
        <color theme="1"/>
        <rFont val="Arial"/>
      </rPr>
      <t>MO:</t>
    </r>
    <r>
      <rPr>
        <sz val="12"/>
        <color theme="1"/>
        <rFont val="Arial"/>
      </rPr>
      <t xml:space="preserve"> Falta de entrenamiento al personal que ingresa.
</t>
    </r>
  </si>
  <si>
    <t>Planificar actividades teniendo en cuenta las recomendaciones dadas por gestión documental</t>
  </si>
  <si>
    <t xml:space="preserve">
Cargo: Jefes de oficina </t>
  </si>
  <si>
    <t>1 Plan de trabajo</t>
  </si>
  <si>
    <t>Plan de trabajo
Correo Electrónico</t>
  </si>
  <si>
    <t>N° plan de trabajo</t>
  </si>
  <si>
    <t>Se elaboró plan de trabajo de gestión Documental, de acuerdo a las recomendaciones de la oficina de Gestión Documental y el resultado de la visita de inspección, vigilancia y control, que realizó el Archivo General de la Nación.</t>
  </si>
  <si>
    <t>Realizar actividades que surjan de las recomendaciones dadas por gestión documental</t>
  </si>
  <si>
    <t>2 Plan de trabajo</t>
  </si>
  <si>
    <t>Plan de trabajo</t>
  </si>
  <si>
    <t xml:space="preserve">Capacitación de gestión documental de la alcaldía de barranquilla.
visita de inspección de las condiciones de los espacios físicos, donde se encuentran ubicados los documentos que tienen poco movimiento
Reunión con gestión documental para recibir orientaciones para la organización y control adecuado de los documentos de la Secretaría Distrital de Educación
Mesas de trabajo para la revisión de las series y subseries que se encuentran en las tablas de retención documental con las oficinas de SED 
Capacitación organización de archivos y tabla de retención documental
Depuración de documentos en archivos de gestión. 
</t>
  </si>
  <si>
    <t>Realizar seguimiento periódico al cumplimiento de las actividades planteadas</t>
  </si>
  <si>
    <t>Nombre:Mailin  Claro
Cargo: Profesional Externo</t>
  </si>
  <si>
    <t>100% seguimientos</t>
  </si>
  <si>
    <t>N° de seguimientos</t>
  </si>
  <si>
    <t xml:space="preserve">
En busca de mejorar el proceso de Gestión documental en la secretaría Distrital de Educación, se envía solicitud mediante correo electrónico a la oficina de Gestión Documental.
Se recibe capacitación de Gestión Documental.
Se realiza visita de Inspección al archivo del tercer piso de la Secretaría Distrital de Educación. 
Se realiza reunión con el funcionario de la oficina de gestión Documental para recibir orientaciones para la organización y control de los documentos. 
</t>
  </si>
  <si>
    <t>Nombre: Mailin Claro
Cargo: Profesional Externo</t>
  </si>
  <si>
    <t>Al realizar seguimiento se observo que se está cumplido con las metas establecidas para cada acción.</t>
  </si>
  <si>
    <t>La Alcaldia de Barranquilla presuntamente incumple lo establecido en el artlículo 6 del acuerdo 060 de 2001. artículo 7 del Acuerdo 042 de 2002, los Acuerdos N° 042 de
2002: Acuerdo N° 005 de 2013, Acuerdo N° 002 de 2014, teniendo en cuenta que los Archivos de Gestión no estan debidamente conformando y organizando Ios expedientes. Cada
Dependencia y grupo de trabajo deberá conformar un plan de Trabajo lntemo que evidencie el desglose de actividades previas con las que deben contar en un proceso de
organización documental: retiro de material abrasivo, clasificación, ordenación, foliación, hoja de control, rotulación, inventarios documentales; permitir evidenciar la integridad fisica de
los documenlos. teniendo en cuenta las normas archivisticas.(Acuerdo 042 de 2002. -Parágrafo del articulo 12 del Acuerdo No. 002 de 2014. Acuerdo No. 005 de 15 de marzo de
2013)</t>
  </si>
  <si>
    <t>Se elaboró plan de trabajo de gestión Documental, de acuerdo con las recomendaciones de la oficina de Gestión Documental y el resultado de la visita de inspección, vigilancia y control, que realizó el Archivo General de la Nación.</t>
  </si>
  <si>
    <t xml:space="preserve">Capacitación de gestión documental de la alcaldía de barranquilla.
visita de inspección de las condiciones de los espacios físicos, donde se encuentran ubicados los documentos que tienen poco movimiento
Reunión con la oficina de gestión documental para recibir orientaciones para la organización y control adecuado de los documentos de la Secretaría Distrital de Educación
Mesas de trabajo para la revisión de las series y subseries que se encuentran en las tablas de retención documental con las oficinas de SED 
Capacitación organización de archivos y tabla de retención documental
Depuración de documentos en archivos de gestión. 
Transferencia de fondos acumulados
</t>
  </si>
  <si>
    <t>Se evidencia el cumpliemntode la misma</t>
  </si>
  <si>
    <t>Realizar seguimiento periódico al cumplimineto de las actividades planteadas</t>
  </si>
  <si>
    <t>Nombre: Margarita Jacquin
Cargo: Profesional Externo</t>
  </si>
  <si>
    <t xml:space="preserve">En busca de mejorar el proceso de Gestión documental en la secretaría Distrital de Educación, se envía solicitud mediante correo electrónico a la oficina de Gestión Documental.
Se recibe capacitación de Gestión Documental.
Se realiza visita de Inspección al archivo del tercer piso de la Secretaría Distrital de Educación. 
Se realiza reunión con el funcionario de la oficina de gestión Documental para recibir orientaciones para la organización y control de los documentos. 
</t>
  </si>
  <si>
    <t xml:space="preserve">La Alcaldía de Barranquilla presuntamente incumple las nomas relacionadas con organización de expedientes, al no estar aplicados los criterios de organización y control a la totalidad de los expedientes de las historias laborales docentes en la Secretaria Distrital de Educación. No tienen un inventario dcoumental-FUID constituido, ni hoja de control. En la Secretaría Gestión Humana se evidenció que los expedientes de las historias laborales del personal administrativo no están siendo  conformados por el primer documento que generó el vínculo laboral con la entidad.  </t>
  </si>
  <si>
    <t xml:space="preserve">Nombre: Gianny Warff
Cargo: Jefe de oficina </t>
  </si>
  <si>
    <t>Se elaboró plan de mejoramiento Archivistico de acuerdo  con los resultados de la visita de inspección, vigilancia y control, que realizó el Archivo General de la Nación.</t>
  </si>
  <si>
    <t xml:space="preserve">Ajuste de las tablas de retención documental de acuerdo con la actualización de los procedimientos de Gestión Administrativa Docente. 
Organización de 800 Historias Laborales conforme a las normas vigentes del Archivo General de la Nación. 
Realizar ajuste al inventario documental - FUID de Docentes y Directivos docentes activos e inactivos de la Secretaria Distrital de Educación de Barranquilla.
Solicitar y llevar a cabo mesas de asistencia técnica con el Archivo General de la Nación. </t>
  </si>
  <si>
    <t xml:space="preserve">Se evidencia avances en el ajuste al inventario documental - FUID de Docentes y Directivos docentes activos e inactivos de la Secretaría Distrital de Educación de Barranquilla, a la fecha llevan inventariados 6190 expedientes.
A partir del mes de Julio del presente año se dará inicio a la organización de Historias laborales así como la inclusión de la hoja de control en cada expediente.
Avances significativos en la revisión de las tablas de retención documentales de la oficina de gestión administrativa docente donde se realizó una revisión exhaustiva de cada una de las actividades y se encuentran a la espera de revisión por parte de Gestión Documental de la alcaldía validar los ajustes y así dar inicio a su implementación.
Solicitudes de Asistencia técnica al archivo general de la Nación en temas archivísticos. 
</t>
  </si>
  <si>
    <t xml:space="preserve">SECRETARIA DISTRITAL DE EDUCACION </t>
  </si>
  <si>
    <t>BIBIANA RINCON</t>
  </si>
  <si>
    <t>HUGO RODRIGUEZ</t>
  </si>
  <si>
    <t>SECRETARÍA DISTRITAL DE DESARROLLO ECONOMICO</t>
  </si>
  <si>
    <t>KATHERINE DIARTT</t>
  </si>
  <si>
    <t xml:space="preserve">DEPENDENCIA Y PROCESO: Secretaria Distrital de Hacienda- </t>
  </si>
  <si>
    <t xml:space="preserve">Desarrollar acciones para la apropiación de la política de administración de riesgo en  su dependencia con el fin de fortalecer la cultura de gestión del riesgo en la entidad. </t>
  </si>
  <si>
    <r>
      <rPr>
        <b/>
        <sz val="12"/>
        <rFont val="Arial"/>
        <family val="2"/>
      </rPr>
      <t xml:space="preserve">MO: </t>
    </r>
    <r>
      <rPr>
        <sz val="12"/>
        <rFont val="Arial"/>
        <family val="2"/>
      </rPr>
      <t>Desconocimiento de la política de administración de riesgo de la entidad</t>
    </r>
  </si>
  <si>
    <t>Socialización de la política de riesgo, de los procedimientos y sus controles</t>
  </si>
  <si>
    <t>Agentes de cambio</t>
  </si>
  <si>
    <t>Hacer 4 socializaciones relacionadas con el tema de la administración del riesgo</t>
  </si>
  <si>
    <t>Fotografías, capturas de pantalla, email</t>
  </si>
  <si>
    <t>#  de actividades realizadas/ # de actividades programadas</t>
  </si>
  <si>
    <t>Nos encontramos en la etapa de planeación de los brochure que se estarán distribuyendo en el segundo semestre para la socialización de la politica de riesgos</t>
  </si>
  <si>
    <t xml:space="preserve">Conclusión: Se constató actividades de planeación para la realización de las actividades de capacitación 
Evidencias: Mesas de trabajo realizadas  </t>
  </si>
  <si>
    <t>Fortalecer el seguimiento y control de la supervisión de los contratos a cargo de su dependencias.</t>
  </si>
  <si>
    <r>
      <rPr>
        <b/>
        <sz val="12"/>
        <rFont val="Arial"/>
        <family val="2"/>
      </rPr>
      <t xml:space="preserve">M: </t>
    </r>
    <r>
      <rPr>
        <sz val="12"/>
        <rFont val="Arial"/>
        <family val="2"/>
      </rPr>
      <t>Falta de socialización de las responsabilidades de los supervisores</t>
    </r>
  </si>
  <si>
    <t>Socialización de las funciones de los supervisores</t>
  </si>
  <si>
    <t>Funcionario responsable de la contratación en cada una de las áreas de la Secretaria Distrital de Hacienda</t>
  </si>
  <si>
    <t>Realizar una socialización con los supervisores de la Secretaria Distrital de Hacienda</t>
  </si>
  <si>
    <t>Citación, emails, fotos</t>
  </si>
  <si>
    <t>Se le dio a conocer las responsabilidadaes a los supervisores de la Secretaria Distrital de Hacienda</t>
  </si>
  <si>
    <t xml:space="preserve">Conclusión: Se constató actividades de socialización con los supervisores de la dependencia 
Evidencias: Listas de asistencia </t>
  </si>
  <si>
    <t>Concertar con Secretaría Jurídica Distrital un plan de mejoramiento para disminuir el índice de tutelas al interior de la dependencia.</t>
  </si>
  <si>
    <r>
      <rPr>
        <b/>
        <sz val="12"/>
        <rFont val="Arial"/>
        <family val="2"/>
      </rPr>
      <t>MO:</t>
    </r>
    <r>
      <rPr>
        <sz val="12"/>
        <rFont val="Arial"/>
        <family val="2"/>
      </rPr>
      <t xml:space="preserve"> Falta de conciencia sobre la importancia de responder a tiempo las PQRSD</t>
    </r>
  </si>
  <si>
    <t>Análisis estadísticos de la causas que originan el incumplimiento en los tiempos de respuesta para la toma de decisiones</t>
  </si>
  <si>
    <t>Líder jurídico de cada área</t>
  </si>
  <si>
    <t>Realizar un análisis de las causas que dieron origen a la recomendación y priorizar las acciones de mayor impacto</t>
  </si>
  <si>
    <t>Análisis estadístico de causas, elaboración y seguimiento de las acciones a implementar</t>
  </si>
  <si>
    <t>Análisis del informe estadístico realizado</t>
  </si>
  <si>
    <t xml:space="preserve">Se realizó el informe del primer semestre del 2023. </t>
  </si>
  <si>
    <t xml:space="preserve">Conclusión: Se constató informe de tutelas del I semestre de 2023  
Evidencias: Infoeme elaborado </t>
  </si>
  <si>
    <r>
      <rPr>
        <b/>
        <sz val="12"/>
        <rFont val="Arial"/>
        <family val="2"/>
      </rPr>
      <t>M:</t>
    </r>
    <r>
      <rPr>
        <sz val="12"/>
        <rFont val="Arial"/>
        <family val="2"/>
      </rPr>
      <t xml:space="preserve"> Incumplimiento de los procedimientos estipulados</t>
    </r>
  </si>
  <si>
    <t>Socialización de los procedimientos</t>
  </si>
  <si>
    <t>Socializar aquellos procedimientos en los que se están presentando el mayor numero de tutelas</t>
  </si>
  <si>
    <t>Emails o fotografías</t>
  </si>
  <si>
    <t>1. Se solicitó capacitación en el procedimeinto de PQRSD, la cual quedo programada para el 12 de julio del 2023. 2. Se está trabajndo  en la etapa de planeación del brochure que se estarán distribuyendo en el segundo semestre para la socialización de los procedimientos</t>
  </si>
  <si>
    <t>Fortalecer las estrategias y acciones al interior de su dependencia para lograr el cumplimiento del 100% de las pqrsd a cargo.</t>
  </si>
  <si>
    <r>
      <rPr>
        <b/>
        <sz val="12"/>
        <rFont val="Arial"/>
        <family val="2"/>
      </rPr>
      <t>M:</t>
    </r>
    <r>
      <rPr>
        <sz val="12"/>
        <rFont val="Arial"/>
        <family val="2"/>
      </rPr>
      <t xml:space="preserve"> SIGOB limitado en el manejo de los tiempos establecidos para las respuestas</t>
    </r>
  </si>
  <si>
    <t>Enviar oficio a SIGOB solicitando modificar los tiempos de respuestas de tramites según los lineamientos establecidos por la ley</t>
  </si>
  <si>
    <t>Enlace de SIGOB</t>
  </si>
  <si>
    <t>Identificación de aquellas PQRSD que los tiempos de respuesta NO están parametrizados de acuerdo a la normatividad vigente</t>
  </si>
  <si>
    <t>Email, oficios y reportes de seguimiento de PQRSD</t>
  </si>
  <si>
    <t>95% de respuesta a tiempo</t>
  </si>
  <si>
    <t>1.Se solicitó a SIGOB la parametrización de los tiempos. De respuestas de peticiones, 2. Se solicito tener en cuenta los dias no habiles para el vencimiento de la petición</t>
  </si>
  <si>
    <t xml:space="preserve">Conclusión: Se constató oficio enviado a la Oficina de Gestión Documental solicitando modificar los tiempos de respuestas de tramites según los lineamientos establecidos por la ley 
Evidencias: Correo electrónico enviado   </t>
  </si>
  <si>
    <t>Es pertinente implementar de manera articulada con la Secretaría de Planeación las estrategias para lograr la alineación de la ejecución física y la ejecución presupuestal de los proyectos de inversión con el fin de asegurar confiabilidad en el reporte de avance que emite.</t>
  </si>
  <si>
    <r>
      <rPr>
        <b/>
        <sz val="12"/>
        <rFont val="Arial"/>
        <family val="2"/>
      </rPr>
      <t>M:</t>
    </r>
    <r>
      <rPr>
        <sz val="12"/>
        <rFont val="Arial"/>
        <family val="2"/>
      </rPr>
      <t xml:space="preserve"> Homologación incompleta entre los proyectos del banco de proyectos y los códigos presupuestales</t>
    </r>
  </si>
  <si>
    <t>Realizar mesas de trabajo con la Secretaria de Planeación para la articulación entre los proyectos y el presupuesto</t>
  </si>
  <si>
    <t>Secretaria de planeación y Oficina de presupuesto</t>
  </si>
  <si>
    <t>Depurar los códigos presupuestales asignados a los proyectos</t>
  </si>
  <si>
    <t>Matriz de Homologación</t>
  </si>
  <si>
    <t>Matriz de homologación realizada</t>
  </si>
  <si>
    <t>Se realizo la matriz de homologación para el presupuesto 2024, la cual se ve reflaja en el CUIPO.</t>
  </si>
  <si>
    <t xml:space="preserve">Conclusión: Se constató elaboración matriz de homologación para el presupuesto 2024, 
Evidencias: Matriz elaborada </t>
  </si>
  <si>
    <t>La Alcaldía de Barranquilla presuntamente incumple lo establecido en el artículo 6 del acuerdo 060 de 2001, artículo 7 del Acuerdo 042 de 2002, los Acuerdos N° 042 de 2002, Acuerdo N° 005 de 2013, Acuerdo N° 002 de 2014, teniendo en cuenta que los Archivos de Gestión no están debidamente conformando y organizando los expedientes. Cada Dependencia y grupo de trabajo deberá conformar un Plan de Trabajo Interno que evidencie el desglose de actividades previas con las que deben contar en un proceso de organización documental: retiro de material abrasivo, clasificación, ordenación, foliación, hoja de control, rotulación, inventarios documentales; permitir evidenciar la integridad física de los documentos, teniendo en cuenta las normas archivísticas.</t>
  </si>
  <si>
    <r>
      <rPr>
        <b/>
        <sz val="12"/>
        <rFont val="Arial"/>
        <family val="2"/>
      </rPr>
      <t>M:</t>
    </r>
    <r>
      <rPr>
        <sz val="12"/>
        <rFont val="Arial"/>
        <family val="2"/>
      </rPr>
      <t xml:space="preserve"> Falta de directriz y controles por parte de la oficina de gestión documental sobre la gestión documental</t>
    </r>
  </si>
  <si>
    <t>Implementar las directrices impartidas por la oficina de gestión documental</t>
  </si>
  <si>
    <t>Enlaces de gestión documental</t>
  </si>
  <si>
    <t>Ejecución de las directrices impartidas por la oficina de gestión documental</t>
  </si>
  <si>
    <t>Archivos gestionados</t>
  </si>
  <si>
    <t>Documentos archivados teniendo en cuenta la ley  general de archivo</t>
  </si>
  <si>
    <t>1. Se realizó capacitación con la Oficina de atención al ciudadano sobre los parametros que se deben tener en cuenta para la correcta gestión de los archivos de la secretaria 2. Se elaboró plan de mejoramiento de gestión documental 3. Se realizó reunion para corregir inconsistencias en la tabla de retención</t>
  </si>
  <si>
    <t>Conclusión: Se constató formuación acciones de mejora que tienen fecha de vencimiento el 23 de agosto de 2023 
Evidencias: Aplicativo ISOLUCION</t>
  </si>
  <si>
    <t xml:space="preserve">Secretaria Distrital de Hacienda </t>
  </si>
  <si>
    <t xml:space="preserve">Lanny Quintero </t>
  </si>
  <si>
    <t xml:space="preserve">Ivan Dario Ojito Castro </t>
  </si>
  <si>
    <t>PERIODO/VIGENCIA:  VIGENCIA 2023: DE ENERO 1 A DICIEMBRE 31 DE 2023.</t>
  </si>
  <si>
    <t>DEPENDENCIA Y PROCESO: SECRETARÍA DISTRITAL DE OBRAS PÚBLICAS - GESTIÓN DEL DISEÑO Y CONTROL DE OBRAS.</t>
  </si>
  <si>
    <t>1.Es conveniente impulsar acciones para alcanzar el cumplimiento en las metas que se encuentran en 0 y/o por debajo de la meta proyectada para el cuatrienio.</t>
  </si>
  <si>
    <t>ME: Por la falta de recursos para los proyectos en referencia, recursos que se han solicitado en varias ocasiones para los estudios y diseños, ejecución de obras, entre otros.</t>
  </si>
  <si>
    <t>Impulsar y documentar  las acciones de mejoramiento necesarias para el avance de los proyectos en los cuales el cumplimiento de las metas se encuentren en cero y/o esten por debajo de la meta proyectada para el cuatrienio, proyectos tales como: Conectividad Isla de Salamanca, Drenaje Pluvial Efectivo (ML Canalización de Arroyos), Mejoramiento de vivienda y Recuperación Integral de la Cienaga de Mallorquin.</t>
  </si>
  <si>
    <t>Despacho, Oficina de Programación y Control de Obras y EMC de la Secretaría de Obras Públicas.</t>
  </si>
  <si>
    <t>Impulsar y Documentar en un 100%  las acciones de mejoramiento necesarias para el avance de los proyectos en los cuales las metas esten por debajo de lo esperado en el cuatrienio.</t>
  </si>
  <si>
    <t>1. Plan de Acción 2023 de la Secretaría. 2. Seguimientos trimestrales del Plan de Acción 2023.                                          3. Informes mensuales de avance gestión supervisor de los proyectos referenciados.                                        4. Oficio nuevamente solicitud de recursos.</t>
  </si>
  <si>
    <t>No. de Informes realizados / No. de Informes programados.</t>
  </si>
  <si>
    <t>En el primer y segundo seguimiento trimestral de 2023, se realizaron las siguientes actividades:                                                              1.Se elaboró Plan de Acción 2023 de la Secretaría y se envió oprtunamente a la Secretaría de Planeación antes de enero 30.                                                   2.Se realizó oportunamente el primer y segundo  seguimiento trimestral del Plan de Acción 2023 de la dependencia en el aplicativo MiPLAN.                                                                3.Los funcionarios de apoyo en la supervisión de los contratos de obras, están entregando oportunamente los informes mensuales de supervisión y de interventoría para su escaneo y digitalización en las carpetas de los contratos de obras.                                                                                                         4.Se realizaron reuniones del Equipo de Mejoramiento Continuo de la Secretaría en el primer y segundo trimestre 2023 para tratar los temas en referencia.                            5. Se realizó reunión en marzo 9 de 2023 con los funcionarios supervisores de contratos y convenios, para tratar los temas relacionados con avances y recibos de obras y procedimiento de planes parciales. 6. Se envió oficio en junio de 2023 a las secretarías de Planeación y Hacienda con el asunto: Acciones para avanzar en las metas del Plan de Desarrollo.</t>
  </si>
  <si>
    <t>Se evidencia el cumplimiento de las actividadades desarrolladas durante el semestre</t>
  </si>
  <si>
    <t>ME: Por la demora en el proceso de contratación y legalización de los contratos de obra e interventoría para iniciar la ejecución de las obras.</t>
  </si>
  <si>
    <t>Realizar los ajustes necesarios y adicionar actividades administrativas para los proyectos referenciados en el Plan de Acción 2023 de la Secretaría, con el fin de aumentar la gestión, seguimiento y avance de los mismos.</t>
  </si>
  <si>
    <t>Realizar los ajustes necesarios y adicionar actividades administrativas en un 100% para los proyectos referenciados en el Plan de Acción 2023 de la Secretaría.</t>
  </si>
  <si>
    <t>1. Plan de Acción 2023 de la Secretaría. 2. Seguimientos trimestrales del Plan de Acción 2023.                                          3. Informes mensuales de avance gestión supervisor de los proyectos referenciados.                                         4. Actas de reuniones del EMC.</t>
  </si>
  <si>
    <t>2.Es pertinente realizar la revisión y evaluación de los riesgos y controles de su dependencia acorde con la metodología establecida en la guía de administración de riesgos y revisar la descripción de riesgos según los lineamientos de la Politica de Administración de Riesgos de la Alcaldía.</t>
  </si>
  <si>
    <t>MO: Por la baja cultura institucional en la Alcaldía de Barranquilla para elaborar el Mapa de Riesgos con las descripciones, seguimientos, monitoreos y controles de los riesgos establecidos.</t>
  </si>
  <si>
    <t>Realizar  la revisión y ajustes en el Mapa de Riesgos actual de la Secretaría y posterior a ello, hacer  trimestralmente el seguimiento respectivo al Mapa de Riesgos establecido en la Dependencia.</t>
  </si>
  <si>
    <t>Nombre: Néstor Paternina  Cargo: Profesional Universitario.                     CON EL AVAL DEL EQUIPO DE MEJORAMIENTO CONTINÚO.</t>
  </si>
  <si>
    <t>Realizar  cuatro (4)  Seguimientos trimestrales del Mapa de Riesgos en la Secretaría.</t>
  </si>
  <si>
    <t>1. Mapa de Riesgos 2023.                      2. Cuatro (4) seguimientos trimestrales del Mapa de Riesgos.</t>
  </si>
  <si>
    <t>No. de seguimiento trimestral del Mapa de Riesgos realizado / No. de seguimiento trimestral del Mapa de Riesgos programado.</t>
  </si>
  <si>
    <t>1.Se realizó reunión en la Secretaría de Planeación en marzo 6 de 2023 para revisión del Mapa de Riesgos de la Dependencia (Ver acta reunión).                                                   2.Se envió por correo electronico en marzo 6 a la Secretaría de Planeación el Mapa de Riesgos 2023 para su revisión y aval.                                             3.La Secretaría de Planeación en marzo 7 aprobó el Mapa de Riesgos 2023 de la Dependencia.                                                  4. En marzo 23 se realizó reunión en Planeación con la Gerencia de Control Interno, para asesoría cargue de Riesgos 2023 del proceso, el cual quedó publicado en isolución.                                                                     5.En abril 2023 se realizó el primer seguimiento trimestral de los Riesgos en la Dependencia, con un porcentaje de cumplimiento positivo.                              6. En julio 2023 se rrealizó segundo seguimiento trimestral de Riesgos en la Dependencia, con un porcentaje de cumplimiento positivo.</t>
  </si>
  <si>
    <t>SECRETARÍA DISTRITAL DE OBRAS PÚBLICAS</t>
  </si>
  <si>
    <t>RAFAEL LAFONT DE SALES - SECRETARIO DE DESPACHO</t>
  </si>
  <si>
    <t>DEPENDENCIA Y PROCESO:  SECRETARIA PRIVADA.</t>
  </si>
  <si>
    <t>Concertar y evaluar al 100% de sus funciones a cargo</t>
  </si>
  <si>
    <t xml:space="preserve"> MO: Medir objetivamente las competencias, destrezas, actitudes, aptitudes y rendimiento de los empleados durante el periodo respectivo.</t>
  </si>
  <si>
    <t xml:space="preserve">1. Realizar concertacion de objetivos para la vigencia 2023 antes del 21 de febrero                                              2. Realizar dos evaluaciones al año correspondienes a dos semestres. </t>
  </si>
  <si>
    <t>Asesor de Despacho</t>
  </si>
  <si>
    <t>100% funcionarios conertados y evaluados</t>
  </si>
  <si>
    <t>Concertaciones y calificaciones mediante las herramientas establecidas en el G+</t>
  </si>
  <si>
    <t xml:space="preserve">funcionarios concertados y evaluados/total de funcionarios </t>
  </si>
  <si>
    <t>Sefectuaron  las concertaciones de los funcionarios adscritos a la dependencia mediante la herramienta MIPG</t>
  </si>
  <si>
    <t>De acuerdo al reporte de SD gestion humana, 2 funcionarios se encuentran sin concertacion de objetivos</t>
  </si>
  <si>
    <t>Efectuar oportunamente la concertacion y seguimiento de los acuerdos de gestion de su dependencia</t>
  </si>
  <si>
    <t>Metodo: Es necesario efectuar las concertaciones y seguimientos en el tiempo establecido por la Secretaria de Gestion humana</t>
  </si>
  <si>
    <t>2 evaluaciones parciales, así:
Primer semestre: del 1 de febrero al 31 de julio de 2023.
Segundo semestre: del 1 de agosto de 2023 al 31 de enero de 2024.</t>
  </si>
  <si>
    <t xml:space="preserve">100% funcionarios conertados y evaluados en los tiempos estipulados </t>
  </si>
  <si>
    <t>se efectuo las concertaciones de los funcionarios de la planta de la secretaria privada correspondiente al primer trimestre.</t>
  </si>
  <si>
    <t>La evaluacion del primer semestre se realiza a corte de Agosto</t>
  </si>
  <si>
    <t>Revisar y ajustar de manera articulada con la secretaria de Gestion Humana las actividades formuladas en el plan de accion para el fortalecimeinto d e la gestion etica</t>
  </si>
  <si>
    <t xml:space="preserve">Materiales: falta de programacion, capacitacion y actividades para el fortalecimiento de la gestion etica de la entidad </t>
  </si>
  <si>
    <t xml:space="preserve">Participar activamente en la programacin de gestion etica formuladas en el plan de accion para el fortalecimiento de la gestion etica </t>
  </si>
  <si>
    <t xml:space="preserve">Equipo de trabajo                Agente de cambio             Gestor etico </t>
  </si>
  <si>
    <t xml:space="preserve">100% funcionarios capacitados </t>
  </si>
  <si>
    <t>Evidencias fotograficas-listado de asistencia</t>
  </si>
  <si>
    <t xml:space="preserve">funcionarios capacitados/total de funcionarios </t>
  </si>
  <si>
    <t>se realizaron reuniones con los gestores eticos y  ambiental, donde se entregaron las capacitaciones y las charlas del codigo de etica, correspondiente al primer trimestre, teniendo encuanta las actividades, ludicas y entrega de folletos por los gestores.</t>
  </si>
  <si>
    <t xml:space="preserve">Se verifica el cumplimiento de la meta </t>
  </si>
  <si>
    <t>Desarrollar acciones para la politica de adminsitracion del riesgo en su dependencia con el fin de fortalecer la cultura de gestion del riesgo de la entidad.</t>
  </si>
  <si>
    <t xml:space="preserve">Metodo: Se debe establecer criterios para la identificacion y priorizacion de los riesgos correspondientes al proceso que pertenece.                                 </t>
  </si>
  <si>
    <t xml:space="preserve">1. Solicitar apoyo a la secretaria de planeacion como segunda linea de defensa para la ididenticacion y priorizacion de riesgos según la nueva politica de riesgos                                            2. participar activamente de las reuniones convocadas por la Secretaria de planeacion                             3. Identificar las actividades para los riesgos.                                                         </t>
  </si>
  <si>
    <t xml:space="preserve">1 mapa de riesgo </t>
  </si>
  <si>
    <t xml:space="preserve">Riesgos identificados y priorizados </t>
  </si>
  <si>
    <t>se enviaron a la Secretaria de Planeacion, los riesgos concerniente a esta secretaria que corresponde al primer trimestre</t>
  </si>
  <si>
    <t>Establecer responsabilidades para la ejecucion de actividades de control y asegurar que las personas competetntes y con autoridad suficiente efectuen  actividades con diligencia y oportunidad al interior de la dependencia</t>
  </si>
  <si>
    <t xml:space="preserve">MO: Se hace necesario identificar las responsabilidades de cada miembro del equipo </t>
  </si>
  <si>
    <t>1. Implementar acciones de autocontrol                                                                2. Identificar las responsabilidas de cada mienbro del equipo de trabajo estableciendo competencias y contro sobre las funciones de la Secretaria.      3. implementar reuniones de equipo e mejoramiento para revisar los avances en las responsabilidades identificadas</t>
  </si>
  <si>
    <t>Asesor de Despacho-Secretaria Privada</t>
  </si>
  <si>
    <t>100% de cumpliemiento en las actividades de control implementadas</t>
  </si>
  <si>
    <t xml:space="preserve">Actas de reuniones - listado de asistencia- evidencias fotograficas-correos electronicos </t>
  </si>
  <si>
    <t>Activdades realizadas/actividades programadas</t>
  </si>
  <si>
    <t>se realizaron las capacitaciones concernientes a las actividades que realiza cada uno en funcion de sus competencias; efectuandose reunines con el equipo de trabajo.</t>
  </si>
  <si>
    <t>Se verifica el cumplimiento de la meta - se presenta una leccion aprendida</t>
  </si>
  <si>
    <t>Fortalecer las estrategias y acciones al interiuor de su dependencia para lograr el cumplimiento del 100% de los PQRS  a cargo</t>
  </si>
  <si>
    <t>MO: Hallazgo PQRSD (debajo de 90%) Incumplimiento del la Ley 1755 de 2015 en cuanto a oportunidad en las repuestas a las PQRSD. Evidencia reporte oficina de relación con el ciudadano a dic 31 de 2022.</t>
  </si>
  <si>
    <t xml:space="preserve">1.Solicitar capacitacion -asesoria a la  oficina de gestion documental para el manejo eficiiente de los PQRSD que reciba Secretaria privada.                                                      2.  Implementar acciones para la vigilancia del tiempo de respuestas de las PQRSD                                                               3. Asegurar que las peticiones sean finalizadas efectivamente como lo indica el procedimiento de gestion documental                                                                 4. Diseñar alertas mensuales para el cumplimiento del 100% </t>
  </si>
  <si>
    <t xml:space="preserve">100% de cumplimiento PQRSD </t>
  </si>
  <si>
    <t xml:space="preserve">Informe mensual de cumpliemiento  de PQRSD </t>
  </si>
  <si>
    <t xml:space="preserve">PQRSD contestados/PQRSD recibidos </t>
  </si>
  <si>
    <t>se lleva a cabo la respectiva contestacion y traslado de los PQRSD concerniente a esta secretaria con un rendimiento mayor del 95% como se verifica en los informes entregados por Gestion Documental.</t>
  </si>
  <si>
    <t xml:space="preserve">Se verifica el cumplimiento de la meta- % cumplimiento del 99, %100 de respuesta  </t>
  </si>
  <si>
    <t>Secretaria Privada del Distrito</t>
  </si>
  <si>
    <t>Juliana Solano</t>
  </si>
  <si>
    <t>DEPENDENCIA Y PROCESO:  GESTIÓN DE LA SALUD</t>
  </si>
  <si>
    <t>1.Desarrollar acciones para la apropiación de la política de administración de riesgo en  su dependencia con el fin de fortalecer la cultura de gestión del riesgo en la entidad.</t>
  </si>
  <si>
    <t>Nueva política de riesgos implementada, ha generado procesos y métodos para seguimiento, en el momento las dependencias se encuentran en proceso de apropiación</t>
  </si>
  <si>
    <t>Continuar con el proceso de actualización de la política de administración de riesgos, Socializando los formatos y métodos acordes a los nuevos lineamientos</t>
  </si>
  <si>
    <t>Gestión Estratégica</t>
  </si>
  <si>
    <t>Política de riesgos implementada</t>
  </si>
  <si>
    <t>4 Seguimientos a la implementación de la política de riesgos</t>
  </si>
  <si>
    <t>No. De seguimientos en el periodo</t>
  </si>
  <si>
    <t>Trimestral</t>
  </si>
  <si>
    <t>Se continuó el proceso de acoger las directrices de la política de administración de riesgos</t>
  </si>
  <si>
    <t xml:space="preserve">Se reviso matriz de riesgos. </t>
  </si>
  <si>
    <t xml:space="preserve">2. Es pertinente realizar la revisión y evaluación de los riesgos y controles de su dependencia acorde con la metodología establecida en la guía de administración de riesgos </t>
  </si>
  <si>
    <t>Nueva guía de administración de riesgos
Generación nueva metodología para revisión, evaluación y control,
Dependencias se encuentran en proceso de apropiación de la guía</t>
  </si>
  <si>
    <t>Continuar con el proceso de actualización de la metodología para la administración de riesgos
Socializar los formatos y métodos acordes a la nueva guía de administración de riesgos</t>
  </si>
  <si>
    <t>Guía de administración de riesgos implementada</t>
  </si>
  <si>
    <t>4 Seguimientos a la implementación de la guía de administración de riesgos</t>
  </si>
  <si>
    <t>Basado en la guía se ha identificado y proyectado 4 riesgos de gestión y un riesgo de corrupción bajo la nueva metodología de administración de riesgos</t>
  </si>
  <si>
    <t>Se verifica actividad</t>
  </si>
  <si>
    <t>Se requiere verificar que los contratistas  de prestación de servicio o suministros presenten a tiempo la documentación contractual y se cumpla con los establecido en las Circulares 06 y 07 para las condiciones de trámites antes el aplicativo SECOP II</t>
  </si>
  <si>
    <t>Fortalecer las actividades de supervisión de contratos delegados a los funcionarios, llevando a cabo procesos de capacitación y acompañamiento jurídico en la plataforma SECOP II</t>
  </si>
  <si>
    <t>Asesores Jurídicos Secretaría de Salud para contratación</t>
  </si>
  <si>
    <t>Mantener actualizada la información de los Procesos contractuales de la Secretaría Distrital de Salud, dentro de los tiempos establecidos en la plataforma SECOP II</t>
  </si>
  <si>
    <t>Informe de ejecución contractual de la SDS</t>
  </si>
  <si>
    <t>Número de procesos contractuales informados a tiempo / Total de procesos contractuales</t>
  </si>
  <si>
    <t>Mensual</t>
  </si>
  <si>
    <t>Se ha fortalecido la supervisión con actualización de procesos SECOP II y SIA Observa, manteniendo sus evidencias completas</t>
  </si>
  <si>
    <t>4. Fortalecer las acciones y gestiones administrativas que permitan dar respuesta oportuna al 100% de las PQRSD recibidas por la dependencia, en cumplimiento de las normas legales vigentes</t>
  </si>
  <si>
    <t>Se requiere llegar al nivel óptimo en respuestas de las PQRSD</t>
  </si>
  <si>
    <t>Dar respuesta al 100% de las PQRSD recibidas por la dependencia	Seguimiento, medición, análisis y evaluación periódica de PQRSD de los clientes/ ciudadanos y partes interesadas</t>
  </si>
  <si>
    <t>Líder del Sistema de Atención a la Comunidad (SAC)</t>
  </si>
  <si>
    <t>100% de PQRSD gestionadas de la dependencia</t>
  </si>
  <si>
    <t>Informe de seguimiento PQRSD oficina SAC</t>
  </si>
  <si>
    <t>Numero de PQRSD Gestionada y respondida oportunamente/ Total de PQRSD recibida</t>
  </si>
  <si>
    <t>Se ha realizado la gestión del 100% de las PQRSD con la presentación periodica de los informes de seguimiento</t>
  </si>
  <si>
    <t>Se presenta un 96% de cumplimiento en PQRSD</t>
  </si>
  <si>
    <t>5. Documentar y registrar lecciones aprendidas para fortalecer el aprendizaje organizacionacional y la política de gestión del conocimiento en la entidad.</t>
  </si>
  <si>
    <t>En el Manual Operativo del MIPG, la gestión
del conocimiento fomenta el desarrollo de acciones para compartir el
conocimiento entre  servidores públicos
y demás colaboradores de las entidades, La Gerencia de Control Interno viene documentado cada año las lecciones aprendidas de las dependencias en un compendio sobre formas y modos para satisfacer la solución de problemas que aportan al mejor
bienestar de la ciudad y sus ciudadanos</t>
  </si>
  <si>
    <t>Apropiar las guías para la implementación de la gestión del conocimiento de la dependencia</t>
  </si>
  <si>
    <t>Todas las dependencias</t>
  </si>
  <si>
    <t>Documentar y registrar lecciones aprendidas de las dependencias de salud según el formato establecido por la Gerencia de Control Interno de gestión</t>
  </si>
  <si>
    <t>Soporte de registro de lecciones aprendidas</t>
  </si>
  <si>
    <t>Número de lecciones aprendidas documentadas en la vigencia</t>
  </si>
  <si>
    <t>Semestral</t>
  </si>
  <si>
    <t>Se ha identificado y registrados una lección aprendida del área de la secretaría de salud, en la correspondiente guía para la implementación de la gestión del conocimiento</t>
  </si>
  <si>
    <t>Se encuentra en etapa de identicacion, aun no se encuentra registrada leccion aprendida</t>
  </si>
  <si>
    <t>6. Actualizar la información de preguntas frecuentes en la página web de la entidad, relacionadas con trámites y servicios prestados por la dependencia</t>
  </si>
  <si>
    <t>La Secretaría de Salud dispone de 18 trámites para ciudadanos a través de la página institucional de internet 
Los trámites se encuentran registrados ante el SUIT para su gestión
Las preguntas frecuentes orientan a los ciudadanos sobre la forma de realizar trámites de manera virtual o presencial</t>
  </si>
  <si>
    <t>Mantener información actualizada de la sección “preguntas frecuentes” relacionada con los trámites realizados a través de la página de internet de la SDS</t>
  </si>
  <si>
    <t>Actualizar con la respectiva periodicidad la sección de preguntas frecuentes en los trámites dispuestos en la página de internet de la Secretaría de Salud</t>
  </si>
  <si>
    <t>Revisión de trámites SUIT</t>
  </si>
  <si>
    <t>Número de revisiones a preguntas frecuentes de trámites SUIT</t>
  </si>
  <si>
    <t>Se solicitó la actualización de la sección preguntas frecuentes de la página de internet, segín lineamientos del SUIT</t>
  </si>
  <si>
    <t xml:space="preserve">Se verifico junto al informe enviado por la SD de planeacion </t>
  </si>
  <si>
    <t>7. Realizar de manera oportuna el reporte de seguimiento de los proyectos de inversión en la plataforma SPI  acorde con lineamientos de la Secretaría Distrital de Planeación.</t>
  </si>
  <si>
    <t xml:space="preserve">Proyectos en MGA requieren el seguimiento de su ejecución en la plataforma SPI
Se deben realizar el seguimiento físico y financiero en periodos determinados
</t>
  </si>
  <si>
    <t xml:space="preserve">Informar oportunamente el seguimiento físico y financiero de los proyectos de inversión MGA	
Registrar en la plataforma SPI del DNP según los lineamientos de la Secretaría Distrital de Planeación </t>
  </si>
  <si>
    <t>100% de los proyectos de inversión en MGA con seguimiento en el SPI</t>
  </si>
  <si>
    <t>Informe de seguimiento en plataforma SPI</t>
  </si>
  <si>
    <t>Número de proyectos de inversión con seguimiento / Total proyectos de inversión en SPI</t>
  </si>
  <si>
    <t>Se mantiene actualizada la inforMación SPI con la periodicidad respectiva</t>
  </si>
  <si>
    <t>Se reviso esctrutura de informe ejecutivo y cumple con los lineamientos</t>
  </si>
  <si>
    <t>8. Describir el avance de las actividades en el aplicativo Miplan de acuerdo con la siguiente estructura de preguntas, sin importar el orden en que se diligencie: ¿Qué se hizo?, ¿Cómo se hizo?, ¿Quién lo hizo?, ¿Cuándo lo hizo?, ¿Qué soporta la ejecución de la actividad?</t>
  </si>
  <si>
    <t>MIPLAN organiza la información de las actividades del Plan de Acción y MIPG, 
Deben contener una estructura ¿Qué se hizo?, ¿Cómo se hizo?, ¿Quién lo hizo?, ¿Cuándo lo hizo?, ¿Qué soporta la ejecución de la actividad? 
Para realizar una correcta supervisión en el avance o cumplimiento de sus metas de resultado o de producto</t>
  </si>
  <si>
    <t>Reportar de forma óptima el avance en las actividades en el aplicativo MIPLAN Estableciendo la estructura del informe dada en las recomendaciones del auditor</t>
  </si>
  <si>
    <t>100% reportado el avance de las activindades en el aplicativo MIPLAN</t>
  </si>
  <si>
    <t>Informe de seguimiento de las actividades en el aplicativo MiPlan</t>
  </si>
  <si>
    <t>Número de actividades reportadas / Total de actividades MiPlan</t>
  </si>
  <si>
    <t>Se mantiene actualizada la información MIPLAN con la periodicidad respectiva</t>
  </si>
  <si>
    <t xml:space="preserve">Se mantiene el seguimiento sin el cargue de evidencias </t>
  </si>
  <si>
    <t>9. Es pertinente concertar con Secretaría jurídica un plan de mejoramiento para disminuir el índice de tutelas al interior de la dependencia</t>
  </si>
  <si>
    <t>Las tutelas presentadas involucran a la Secretaría de Salud en temas de atención en servicio</t>
  </si>
  <si>
    <t>Establecer plan de mejoramiento concertado con Secretaría Jurídica para disminución del índice de tutelas</t>
  </si>
  <si>
    <t xml:space="preserve">Asesores Jurídicos Secretaría de Salud </t>
  </si>
  <si>
    <t>Un plan de mejoramiento concertado</t>
  </si>
  <si>
    <t>Informe de tutelas</t>
  </si>
  <si>
    <t>Relación del Número de tutelas periodo anterior con el periodo actual</t>
  </si>
  <si>
    <t>Se ha agendado la concertación con el área respectiva de la secretaría jurídica para la gestión en la disminución de tutelas</t>
  </si>
  <si>
    <t>Se ha logrado disminuir el volumen de tutelas en la vigencia 2023</t>
  </si>
  <si>
    <t xml:space="preserve">10. Es conveniente revisar y actualizar los procedimientos de su dependencia acorde con la actualización de la cadena de valor por procesos y los lineamientos de la Secretaría Distrital de Planeación.  </t>
  </si>
  <si>
    <t>Existe una cadena de valor de procesos para la dependencia
Se cuenta con diferentes procedimientos dentro de la cadena de valor
Es necesario revisar y actualizar los procedimientos acordes con los requerimientos de usuarios o clientes</t>
  </si>
  <si>
    <t>Revisar y actualizar procedimientos de la cadena de valor, realizando la validación de los requerimientos en el sistema de calidad acorde a las necesidades de usuario, cliente o normatividad</t>
  </si>
  <si>
    <t>100% de los procedimientos de la cadena de valor revisados y actualizados</t>
  </si>
  <si>
    <t>Informe de revisión y actualización de procedimiento aplicativo ISOLUCION</t>
  </si>
  <si>
    <t>Número de procedimientos revisados /Total procedimientos cadena de valor</t>
  </si>
  <si>
    <t>Se ha solicitado la creación de nuevos usuarios aplicativo ISOLUCION con el fin de revisar y actualizar los procedimientos de la cadena de valor</t>
  </si>
  <si>
    <t xml:space="preserve">Se mantiene actualizada documentacion en aplicativo ISOLUCION </t>
  </si>
  <si>
    <t>SECRETARÍA DE SALUD</t>
  </si>
  <si>
    <t>HUMBERTO MENDOZA CH</t>
  </si>
  <si>
    <t>KARINA CUELLO</t>
  </si>
  <si>
    <t>DEPENDENCIA Y PROCESO: SECRETARÍA DISTRITAL DE GESTIÓN SOCIAL / GESTIÓN Y DESARROLLO SOCIAL</t>
  </si>
  <si>
    <t xml:space="preserve"> Impulsar acciones para alcanzar el cumplimiento en las metas que se encuentran en 0 y/o por debajo de la meta proyectada para el cuatrienio.</t>
  </si>
  <si>
    <r>
      <rPr>
        <b/>
        <sz val="12"/>
        <rFont val="Arial"/>
        <family val="2"/>
      </rPr>
      <t>MO:</t>
    </r>
    <r>
      <rPr>
        <sz val="12"/>
        <rFont val="Arial"/>
        <family val="2"/>
      </rPr>
      <t xml:space="preserve"> No asignacion de recursos para la ejecucion del proyecto de Construcción de Nuevos  CDIs</t>
    </r>
  </si>
  <si>
    <t>Gestion para asignacion de recursos para la ejecucion</t>
  </si>
  <si>
    <t>Programa Primera Infancia</t>
  </si>
  <si>
    <t>Construir y/o adecuar nuevo CDI como estrategias prácticas para aumentar la oferta del modelo exitoso del distrito.</t>
  </si>
  <si>
    <t>Soportes de gestiones efectuadas frente a la ejecucion del proyecto. Según aplique: (Correo electronicos, oficios, actas)</t>
  </si>
  <si>
    <t># CDI construido/ #  CDI proyectado</t>
  </si>
  <si>
    <t>30/06/2023</t>
  </si>
  <si>
    <r>
      <rPr>
        <b/>
        <sz val="12"/>
        <rFont val="Arial"/>
        <family val="2"/>
      </rPr>
      <t xml:space="preserve">Conclusiones: </t>
    </r>
    <r>
      <rPr>
        <sz val="12"/>
        <rFont val="Arial"/>
        <family val="2"/>
      </rPr>
      <t xml:space="preserve">No se evidencian avances en la ejecucion de estas actividades.
</t>
    </r>
    <r>
      <rPr>
        <b/>
        <sz val="12"/>
        <rFont val="Arial"/>
        <family val="2"/>
      </rPr>
      <t>Evidencia:</t>
    </r>
    <r>
      <rPr>
        <sz val="12"/>
        <rFont val="Arial"/>
        <family val="2"/>
      </rPr>
      <t xml:space="preserve"> N/A
</t>
    </r>
    <r>
      <rPr>
        <b/>
        <sz val="12"/>
        <rFont val="Arial"/>
        <family val="2"/>
      </rPr>
      <t>Observaciones:</t>
    </r>
    <r>
      <rPr>
        <sz val="12"/>
        <rFont val="Arial"/>
        <family val="2"/>
      </rPr>
      <t xml:space="preserve"> Se deben tomar acciones para avanzar en la ejecucion de esta actividad.</t>
    </r>
  </si>
  <si>
    <r>
      <rPr>
        <b/>
        <sz val="12"/>
        <rFont val="Arial"/>
        <family val="2"/>
      </rPr>
      <t>MET:</t>
    </r>
    <r>
      <rPr>
        <sz val="12"/>
        <rFont val="Arial"/>
        <family val="2"/>
      </rPr>
      <t xml:space="preserve"> por la asignación presupuestal para ejecutar el 100% del proyecto,solo se logra la meta del 30% en la vigencia 2022. 
</t>
    </r>
    <r>
      <rPr>
        <i/>
        <sz val="12"/>
        <rFont val="Arial"/>
        <family val="2"/>
      </rPr>
      <t>Proyecto: Puesta en Marcha de la Escuela de Liderazgo:</t>
    </r>
  </si>
  <si>
    <t>Realizar solicitud de CDP y seguimiento del proceso contractual</t>
  </si>
  <si>
    <t>Programa Juventud</t>
  </si>
  <si>
    <t xml:space="preserve">220 jovenes en liderazgo y ciudadania juvenil </t>
  </si>
  <si>
    <t>Contrato 
Informe de gestion de las actividades</t>
  </si>
  <si>
    <t>No. De jóvenes en liderazgo y ciudadanía juvenil/Total de Jóvenes en liderazgo y ciudadanía juvenil*100</t>
  </si>
  <si>
    <t>01/08/2023</t>
  </si>
  <si>
    <r>
      <rPr>
        <b/>
        <sz val="12"/>
        <rFont val="Arial"/>
        <family val="2"/>
      </rPr>
      <t>MET</t>
    </r>
    <r>
      <rPr>
        <sz val="12"/>
        <rFont val="Arial"/>
        <family val="2"/>
      </rPr>
      <t xml:space="preserve">: por la asignación presupuestal para ejecutar el 100% del proyecto,solo se logra la meta del 50% en la vigencia 2022.
</t>
    </r>
    <r>
      <rPr>
        <i/>
        <sz val="12"/>
        <rFont val="Arial"/>
        <family val="2"/>
      </rPr>
      <t>Proyecto: Espacios para la Juventud.</t>
    </r>
  </si>
  <si>
    <t>Firma del contrato e inicio de las actividades.
Realizar solicitud de CDP y seguimiento del proceso contractual</t>
  </si>
  <si>
    <t>5 espacios creados y/o adecuados.</t>
  </si>
  <si>
    <t>No. De espacios creados y/o adecuados/Total De espacios creados y/o adecuados*100</t>
  </si>
  <si>
    <r>
      <rPr>
        <b/>
        <sz val="12"/>
        <rFont val="Arial"/>
        <family val="2"/>
      </rPr>
      <t>MO</t>
    </r>
    <r>
      <rPr>
        <sz val="12"/>
        <rFont val="Arial"/>
        <family val="2"/>
      </rPr>
      <t xml:space="preserve">: Por falta de asignación de </t>
    </r>
    <r>
      <rPr>
        <i/>
        <sz val="12"/>
        <rFont val="Arial"/>
        <family val="2"/>
      </rPr>
      <t>recursos.
Proyecto: Construcción y/o adecuación de centros de vida</t>
    </r>
  </si>
  <si>
    <t>Gestionar la asignación de cdp</t>
  </si>
  <si>
    <t>Programa Adulto Mayor</t>
  </si>
  <si>
    <t>Construir y/o adecuar nuevos CDV</t>
  </si>
  <si>
    <t>Correos y actas de reuniones realizadas relacionadas con la gestión sobre la ejecución del proyecto</t>
  </si>
  <si>
    <t># CDV construido y/o adecuación vs #CDV proyectado</t>
  </si>
  <si>
    <t xml:space="preserve">Se inició en este período reunión con junta de acción comunal del barrio 7 de abril para socializar obras a ejecutar en articulación con Edubar en predio del Distrito ubicado en el barrio. </t>
  </si>
  <si>
    <r>
      <rPr>
        <b/>
        <sz val="12"/>
        <rFont val="Arial"/>
        <family val="2"/>
      </rPr>
      <t xml:space="preserve">Conclusiones: </t>
    </r>
    <r>
      <rPr>
        <sz val="12"/>
        <rFont val="Arial"/>
        <family val="2"/>
      </rPr>
      <t xml:space="preserve">Se inició con la ejecucion de la actividad, sin embargo no cuenta con el avance requerido a corte del primer semestre.
</t>
    </r>
    <r>
      <rPr>
        <b/>
        <sz val="12"/>
        <rFont val="Arial"/>
        <family val="2"/>
      </rPr>
      <t>Evidencia:</t>
    </r>
    <r>
      <rPr>
        <sz val="12"/>
        <rFont val="Arial"/>
        <family val="2"/>
      </rPr>
      <t xml:space="preserve"> N/A
</t>
    </r>
    <r>
      <rPr>
        <b/>
        <sz val="12"/>
        <rFont val="Arial"/>
        <family val="2"/>
      </rPr>
      <t>Observaciones:</t>
    </r>
    <r>
      <rPr>
        <sz val="12"/>
        <rFont val="Arial"/>
        <family val="2"/>
      </rPr>
      <t xml:space="preserve"> Se deben tomar acciones para avanzar en la ejecucion de esta actividad.</t>
    </r>
  </si>
  <si>
    <r>
      <rPr>
        <b/>
        <sz val="12"/>
        <rFont val="Arial"/>
        <family val="2"/>
      </rPr>
      <t xml:space="preserve">MET: </t>
    </r>
    <r>
      <rPr>
        <sz val="12"/>
        <rFont val="Arial"/>
        <family val="2"/>
      </rPr>
      <t>el documento técnico se encuentra en el despacho de Jurídica para la aprobación y posterior presentación al Concejo Distrital de Barranquilla
Proyecto: Formulación e implementación de la política pública de los habitantes de calle del distrito de Barranquilla</t>
    </r>
  </si>
  <si>
    <t>Solicitar al área Jurídica de la secretaría, realizar seguimiento al despacho jurídico para la aprobación del documento</t>
  </si>
  <si>
    <t>Área Jurídica</t>
  </si>
  <si>
    <t>1 Documento aprobado</t>
  </si>
  <si>
    <t>Correos electrónico
Listado de asistencia</t>
  </si>
  <si>
    <t>No. de documento formulado/Total documento aprobado</t>
  </si>
  <si>
    <t>30/04/2023</t>
  </si>
  <si>
    <t>Durante el mes de mayo se realizó una consulta de seguimiento, a través del correo electrónico, a la revisión del documento de la Política Pública de Apoyo al Fortalecimiento de Familia, que se encuentra radicado en la Secretaría Jurídica desde Mayo de 2022 y hasta la fecha no se ha obtenido ninguna respuesta formal, lo cual ha impedido continuar con el proceso que busca la presentación y aprobación por parte del Concejo Distrital, para la entrada en vigor de la Política</t>
  </si>
  <si>
    <r>
      <t xml:space="preserve">Conclusiones: </t>
    </r>
    <r>
      <rPr>
        <sz val="12"/>
        <rFont val="Arial"/>
        <family val="2"/>
      </rPr>
      <t>Se han desarrollado acciones para cumplir con esta actividad sin embargo, no cumple con el porcentaje de avance esperado a corte del primer semestre.</t>
    </r>
    <r>
      <rPr>
        <b/>
        <sz val="12"/>
        <rFont val="Arial"/>
        <family val="2"/>
      </rPr>
      <t xml:space="preserve">
Evidencia: N/A
Observaciones: </t>
    </r>
    <r>
      <rPr>
        <sz val="12"/>
        <rFont val="Arial"/>
        <family val="2"/>
      </rPr>
      <t>Tomar las acciones pertinentes para avanzar con la ejecucion y cumplimiento de la actividad.</t>
    </r>
  </si>
  <si>
    <t>Realizar de manera oportuna el reporte de seguimiento de los proyectos de inversión en la plataforma SPI  acorde con lineamientos de la Secretaría Distrital de Planeación.</t>
  </si>
  <si>
    <r>
      <rPr>
        <b/>
        <sz val="12"/>
        <rFont val="Arial"/>
        <family val="2"/>
      </rPr>
      <t>MET</t>
    </r>
    <r>
      <rPr>
        <sz val="12"/>
        <rFont val="Arial"/>
        <family val="2"/>
      </rPr>
      <t>: en algunos meses se realizaba el último día de cierre debido a que la oficina encargada no enviaba la ejecución presupuestal con anticipación.</t>
    </r>
  </si>
  <si>
    <t>Solicitar a la secretaría de Hacienda con días de anticipación al cierre límite del reporte en el SPI, el registro presupuestal, y/o realizar un control interno de la ejecución presupuestal de la dependencia.</t>
  </si>
  <si>
    <t>Secretaría Distrital de Gestión Social</t>
  </si>
  <si>
    <t>Presentar durante los 12 meses el reporte a la plataforma SPI</t>
  </si>
  <si>
    <t>Resumen ejecutivo de cada proyecto
Captura del reporte en la plataforma SPI</t>
  </si>
  <si>
    <t>No. De reportes presentados en la plataforma SPI/Total de reportes presentados en la plataforma SPI</t>
  </si>
  <si>
    <t>07/02/2023</t>
  </si>
  <si>
    <t>31/01/2023</t>
  </si>
  <si>
    <t>Se realiza  reporte mensual en la plataforma con respecto al resumen ejecutivo y el cargue en la plataforma SPI</t>
  </si>
  <si>
    <r>
      <t xml:space="preserve">Conclusiones: </t>
    </r>
    <r>
      <rPr>
        <sz val="12"/>
        <rFont val="Arial"/>
        <family val="2"/>
      </rPr>
      <t>Se evidencia cumplimiento en la ejecucion de la actividad.</t>
    </r>
    <r>
      <rPr>
        <b/>
        <sz val="12"/>
        <rFont val="Arial"/>
        <family val="2"/>
      </rPr>
      <t xml:space="preserve">
Evidencia: </t>
    </r>
    <r>
      <rPr>
        <sz val="12"/>
        <rFont val="Arial"/>
        <family val="2"/>
      </rPr>
      <t>Informes cargados en la plataforma SPI.</t>
    </r>
    <r>
      <rPr>
        <b/>
        <sz val="12"/>
        <rFont val="Arial"/>
        <family val="2"/>
      </rPr>
      <t xml:space="preserve">
Observaciones: </t>
    </r>
    <r>
      <rPr>
        <sz val="12"/>
        <rFont val="Arial"/>
        <family val="2"/>
      </rPr>
      <t>N/A</t>
    </r>
  </si>
  <si>
    <t xml:space="preserve">Para la vigencia 2023, se recomienda realizar revisión de los riesgos de conformidad, con lo establecido en la Política de Administración de Riesgos adoptada por la Entidad, y en caso de ser necesario realizar ajustes. </t>
  </si>
  <si>
    <r>
      <rPr>
        <b/>
        <sz val="12"/>
        <rFont val="Arial"/>
        <family val="2"/>
      </rPr>
      <t>MET</t>
    </r>
    <r>
      <rPr>
        <sz val="12"/>
        <rFont val="Arial"/>
        <family val="2"/>
      </rPr>
      <t>: consecución de lineamientos establecidos en la política pública de Administración de Riestos adoptada por la Entidad.</t>
    </r>
  </si>
  <si>
    <t>1. Revisar, identificar, valorar, evaluar y actualizar los riesgos que 
pueden afectar los objetivos asociados al proceso y realizar seguimiento al mapa de riesgo.
2. Solicitar a la Secretaría de Planeación apoyo y orientación para la aprobación y actualización de los riesgos identificados.</t>
  </si>
  <si>
    <t>1 Mapa de riesgo actualizado</t>
  </si>
  <si>
    <t>Matriz de mapa de riesgos
Módulo de administraciòn de riesgos en ISOLUCION</t>
  </si>
  <si>
    <t>No. De mapa de riesgo actualizado
No. De reunion solicitada/total reunión realizada</t>
  </si>
  <si>
    <t>01/04/2023</t>
  </si>
  <si>
    <t xml:space="preserve">50%
</t>
  </si>
  <si>
    <t>Se realiza actualización de los riesgos y se carga en el aplicativo ISOLUCION. Así mismo se recibe acompañamiento por  parte de la oficna de planeación y administrador de ISOLUCION para el registro y seguimiento de la matriz.</t>
  </si>
  <si>
    <r>
      <t xml:space="preserve">Conclusiones: </t>
    </r>
    <r>
      <rPr>
        <sz val="12"/>
        <rFont val="Arial"/>
        <family val="2"/>
      </rPr>
      <t>Se evidencia cumplimiento en la ejecucion de la actividad.</t>
    </r>
    <r>
      <rPr>
        <b/>
        <sz val="12"/>
        <rFont val="Arial"/>
        <family val="2"/>
      </rPr>
      <t xml:space="preserve">
Evidencia: </t>
    </r>
    <r>
      <rPr>
        <sz val="12"/>
        <rFont val="Arial"/>
        <family val="2"/>
      </rPr>
      <t>Riesgos registrados en el aplicativo ISOLUCION.</t>
    </r>
    <r>
      <rPr>
        <b/>
        <sz val="12"/>
        <rFont val="Arial"/>
        <family val="2"/>
      </rPr>
      <t xml:space="preserve">
Observaciones: </t>
    </r>
    <r>
      <rPr>
        <sz val="12"/>
        <rFont val="Arial"/>
        <family val="2"/>
      </rPr>
      <t>N/A</t>
    </r>
  </si>
  <si>
    <t xml:space="preserve">Es conveniente revisar y ajustar de manera articulada con la Secretaría de Gestión Humana las actividades formuladas en el plan de acción para el fortalecimiento de la gestión ética. </t>
  </si>
  <si>
    <r>
      <rPr>
        <b/>
        <sz val="12"/>
        <rFont val="Arial"/>
        <family val="2"/>
      </rPr>
      <t>MET:</t>
    </r>
    <r>
      <rPr>
        <sz val="12"/>
        <rFont val="Arial"/>
        <family val="2"/>
      </rPr>
      <t xml:space="preserve"> fortalecimiento del código de integridad en la dependencia.</t>
    </r>
  </si>
  <si>
    <t xml:space="preserve">1. Asistir a las reuniones con los promotores de integridad
2. Socializar en la dependencia las diferentes actividades lideradas por la secretaría de Gestión Humana
</t>
  </si>
  <si>
    <t>Promotora de integridad de la secretaría Distrital de Gestión Social</t>
  </si>
  <si>
    <t>12 reuniones
100% de socializaciones ejecutadas</t>
  </si>
  <si>
    <t xml:space="preserve">Listado de asistencias
Registros fotográficos
</t>
  </si>
  <si>
    <t>No. De reuniones / total reuniones asistidas
No. De socializaciones programadas(Total socializaciones ejecutadas</t>
  </si>
  <si>
    <t>01/01/2023</t>
  </si>
  <si>
    <t>31/12/2023</t>
  </si>
  <si>
    <t>Se realizan distintas actividades con respecto al código de integridad, y el gestor ético asiste a las reuniones establecidas por control interno.</t>
  </si>
  <si>
    <r>
      <t xml:space="preserve">Conclusiones: </t>
    </r>
    <r>
      <rPr>
        <sz val="12"/>
        <rFont val="Arial"/>
        <family val="2"/>
      </rPr>
      <t>Se evidencia cumplimiento en la ejecucion de la actividad.</t>
    </r>
    <r>
      <rPr>
        <b/>
        <sz val="12"/>
        <rFont val="Arial"/>
        <family val="2"/>
      </rPr>
      <t xml:space="preserve">
Evidencia: </t>
    </r>
    <r>
      <rPr>
        <u/>
        <sz val="12"/>
        <rFont val="Arial"/>
        <family val="2"/>
      </rPr>
      <t>Actas de asistencia y correos electronicos.</t>
    </r>
    <r>
      <rPr>
        <b/>
        <sz val="12"/>
        <rFont val="Arial"/>
        <family val="2"/>
      </rPr>
      <t xml:space="preserve">
Observaciones: </t>
    </r>
    <r>
      <rPr>
        <sz val="12"/>
        <rFont val="Arial"/>
        <family val="2"/>
      </rPr>
      <t>N/A</t>
    </r>
  </si>
  <si>
    <r>
      <rPr>
        <b/>
        <sz val="12"/>
        <rFont val="Arial"/>
        <family val="2"/>
      </rPr>
      <t>MET</t>
    </r>
    <r>
      <rPr>
        <sz val="12"/>
        <rFont val="Arial"/>
        <family val="2"/>
      </rPr>
      <t>: garantizar que los riesgos de gestión afecten el cumplimiento de la misión y objetivos institucionales de la entidad.</t>
    </r>
  </si>
  <si>
    <t>Socializar la polìtica de administración de riesgos y compartir de manera mensual un capitulo del mismo.</t>
  </si>
  <si>
    <t>10 socializaciones</t>
  </si>
  <si>
    <t>Correos electrónicos
Registros fotográficos</t>
  </si>
  <si>
    <t>No. De socializaciones/Total socializaciones realizadas</t>
  </si>
  <si>
    <t>30/03/2023</t>
  </si>
  <si>
    <t>Se realiza socialización al equipo de enlaces sobre los riesgos que se actualizaron</t>
  </si>
  <si>
    <r>
      <rPr>
        <b/>
        <sz val="12"/>
        <rFont val="Arial"/>
        <family val="2"/>
      </rPr>
      <t>MET</t>
    </r>
    <r>
      <rPr>
        <sz val="12"/>
        <rFont val="Arial"/>
        <family val="2"/>
      </rPr>
      <t>: 1. no se está cumpliendo con las fechas estipuladas de entrega de informes.
2. La consecución de los lineamientos del manual de contratación no se está implementando en su totalidad.</t>
    </r>
  </si>
  <si>
    <t>1. Socializar a los contratistas las fechas de presentación de cuentas y sus anexos como requerimiento para la supervisión de los contratos en los tiempos establecidos.
2. Revisar y cargar debidamente la documentación de cada contratista en el SECOP II.</t>
  </si>
  <si>
    <t>Jurídicos y Supervisores de contrato</t>
  </si>
  <si>
    <t>100% en el cumplimiento de la revisión y seguimiento de los contratos</t>
  </si>
  <si>
    <t>Correos electrónicos
Carpetas con los contratos y anexos</t>
  </si>
  <si>
    <t>% de cumplimiento de la revisión y seguimiento de los contratos</t>
  </si>
  <si>
    <t>Cada supervisor conserva una carpeta con las interventorias y sus anexos y verifica que los documentos se carguen correctamente al SECOP en cada cuenta para la posterior aprobación.</t>
  </si>
  <si>
    <r>
      <t xml:space="preserve">Conclusiones: </t>
    </r>
    <r>
      <rPr>
        <sz val="12"/>
        <rFont val="Arial"/>
        <family val="2"/>
      </rPr>
      <t>Se evidncia cumplimiento en el porcentaje de avance de la actividad.</t>
    </r>
    <r>
      <rPr>
        <b/>
        <sz val="12"/>
        <rFont val="Arial"/>
        <family val="2"/>
      </rPr>
      <t xml:space="preserve">
Evidencia: </t>
    </r>
    <r>
      <rPr>
        <sz val="12"/>
        <rFont val="Arial"/>
        <family val="2"/>
      </rPr>
      <t>Carpetas de los supervisores.</t>
    </r>
    <r>
      <rPr>
        <b/>
        <sz val="12"/>
        <rFont val="Arial"/>
        <family val="2"/>
      </rPr>
      <t xml:space="preserve">
Observaciones: </t>
    </r>
    <r>
      <rPr>
        <sz val="12"/>
        <rFont val="Arial"/>
        <family val="2"/>
      </rPr>
      <t>N/A</t>
    </r>
  </si>
  <si>
    <r>
      <rPr>
        <b/>
        <sz val="12"/>
        <rFont val="Arial"/>
        <family val="2"/>
      </rPr>
      <t>MET:</t>
    </r>
    <r>
      <rPr>
        <sz val="12"/>
        <rFont val="Arial"/>
        <family val="2"/>
      </rPr>
      <t xml:space="preserve"> aumento de tutelas en la vigencia 2022 para la dependencia.</t>
    </r>
  </si>
  <si>
    <t>1. Tramitar dos veces al mes las novedades de activación de beneficiarios suspendidos. 2. Tramitar mensualmente las novedades de retiro de beneficiarios conforme a las causales previstas por las normas del programa.</t>
  </si>
  <si>
    <t>Área Jurìdica</t>
  </si>
  <si>
    <t>Lo que se busca que haya por un lado mayor agilidad en el trámite de activación de los beneficiarios, y por el otro que se liberen cupos para nuevos de beneficiarios, y de esta manera reducir el riego de que se interpongan tutelas.</t>
  </si>
  <si>
    <t>1.- Actas de Comité del Programa Colombia Mayor mediante las cuales se estudia y aprueba la activación de beneficiarios suspndidos. 2.- Actas de Comité del Programa Colombia Mayor medinate las cuales se estudia y aprueban los retiros de beneficiarios.</t>
  </si>
  <si>
    <t>( Total Tutelas Contestadas / Total Tutelas Recibidas ) * 100</t>
  </si>
  <si>
    <t>Para este mes, se le dieron respuesta a 2 Tutelas recibidas por parte de la Secretaría Distrital de Gestión Social</t>
  </si>
  <si>
    <r>
      <t xml:space="preserve">Conclusiones: </t>
    </r>
    <r>
      <rPr>
        <sz val="12"/>
        <rFont val="Arial"/>
        <family val="2"/>
      </rPr>
      <t>Se evidncia cumplimiento en el porcentaje de avance de la actividad.</t>
    </r>
    <r>
      <rPr>
        <b/>
        <sz val="12"/>
        <rFont val="Arial"/>
        <family val="2"/>
      </rPr>
      <t xml:space="preserve">
Evidencia: </t>
    </r>
    <r>
      <rPr>
        <sz val="12"/>
        <rFont val="Arial"/>
        <family val="2"/>
      </rPr>
      <t>Tutelas recibidas y contestadas.</t>
    </r>
    <r>
      <rPr>
        <b/>
        <sz val="12"/>
        <rFont val="Arial"/>
        <family val="2"/>
      </rPr>
      <t xml:space="preserve">
Observaciones: </t>
    </r>
    <r>
      <rPr>
        <sz val="12"/>
        <rFont val="Arial"/>
        <family val="2"/>
      </rPr>
      <t>N/A</t>
    </r>
  </si>
  <si>
    <r>
      <rPr>
        <b/>
        <sz val="12"/>
        <rFont val="Arial"/>
        <family val="2"/>
      </rPr>
      <t>MET</t>
    </r>
    <r>
      <rPr>
        <sz val="12"/>
        <rFont val="Arial"/>
        <family val="2"/>
      </rPr>
      <t>: el cumplimiento del 100% de las pqrsd.</t>
    </r>
  </si>
  <si>
    <t xml:space="preserve">1. Solicitar una reunión con secretaría general y que socialice lineamientos sobre la generación de reportes de gestión de las PQRSD realizados mes a mes.
2. Desde el Enlace de Gestión Documental de la Secretaría de Gestión Social se hará seguimiento semanal al cumplimiento de la PQRSD. </t>
  </si>
  <si>
    <t>100% del cumplimiento de las PQRSD</t>
  </si>
  <si>
    <t xml:space="preserve">1.- Reportes generados y correos electrónicos enviados por el Enlace de Gestión Documental a los abogados encargados de responder las PQRSD. </t>
  </si>
  <si>
    <t>(No. de PQRSD respondidas en el tiempo / Total PQRSD Recibidas ) * 100</t>
  </si>
  <si>
    <t xml:space="preserve">Para el 2°  trimestre, el 45,97% de las PQRSD recibidas por la Secretaría Distrital de Gestión Social han sido respondidas.  </t>
  </si>
  <si>
    <r>
      <t xml:space="preserve">Conclusiones: </t>
    </r>
    <r>
      <rPr>
        <sz val="12"/>
        <rFont val="Arial"/>
        <family val="2"/>
      </rPr>
      <t>Se evidencia cumplimiento en el porcentaje de avance de la actividad.</t>
    </r>
    <r>
      <rPr>
        <b/>
        <sz val="12"/>
        <rFont val="Arial"/>
        <family val="2"/>
      </rPr>
      <t xml:space="preserve">
Evidencia: </t>
    </r>
    <r>
      <rPr>
        <sz val="12"/>
        <rFont val="Arial"/>
        <family val="2"/>
      </rPr>
      <t>Informe PQRSD Oficina Relacion con el Ciudadano.</t>
    </r>
    <r>
      <rPr>
        <b/>
        <sz val="12"/>
        <rFont val="Arial"/>
        <family val="2"/>
      </rPr>
      <t xml:space="preserve">
Observaciones: </t>
    </r>
    <r>
      <rPr>
        <sz val="12"/>
        <rFont val="Arial"/>
        <family val="2"/>
      </rPr>
      <t>Continuar con las actividades necesarias para cumplir con el 100% de las PQRSD de la dependencia.</t>
    </r>
  </si>
  <si>
    <t>Continuar con la documentación y registro de lecciones aprendidas para fortalecer el aprendizaje organizacional y la política de gestión del conocimeinto en la entidad.</t>
  </si>
  <si>
    <r>
      <rPr>
        <b/>
        <sz val="12"/>
        <rFont val="Arial"/>
        <family val="2"/>
      </rPr>
      <t>MET</t>
    </r>
    <r>
      <rPr>
        <sz val="12"/>
        <rFont val="Arial"/>
        <family val="2"/>
      </rPr>
      <t>: seguimiento para formular las lecciones aprendidas de la dependencia.</t>
    </r>
  </si>
  <si>
    <t>Identificar lecciones aprendidas en los programas de la entidad</t>
  </si>
  <si>
    <t>Secretaría Distrital. de Gestión Social</t>
  </si>
  <si>
    <t>Lecciones identificadas</t>
  </si>
  <si>
    <t>Documento de lecciones aprendidas</t>
  </si>
  <si>
    <t># de Lecciones identificadas /Total de Lecciones documentadas</t>
  </si>
  <si>
    <t>31/03/2022</t>
  </si>
  <si>
    <t>31/12/2022</t>
  </si>
  <si>
    <t>Los proyectos iniciaron operación iniciando el segundo semestre, por tal motivo no presentamos lecciones aprendidas en este seguimiento.</t>
  </si>
  <si>
    <r>
      <t xml:space="preserve">Conclusiones: </t>
    </r>
    <r>
      <rPr>
        <sz val="12"/>
        <rFont val="Arial"/>
        <family val="2"/>
      </rPr>
      <t>No se evidencia avance en la documentacion de las lecciones aprendidas en la dependencia.</t>
    </r>
    <r>
      <rPr>
        <b/>
        <sz val="12"/>
        <rFont val="Arial"/>
        <family val="2"/>
      </rPr>
      <t xml:space="preserve">
Evidencia: N/A
Observaciones: </t>
    </r>
    <r>
      <rPr>
        <sz val="12"/>
        <rFont val="Arial"/>
        <family val="2"/>
      </rPr>
      <t>Establecer acciones de corto plazo desglosadas con el fin de avanzar en el segundo semestre de la vigencia 2023.</t>
    </r>
  </si>
  <si>
    <t>1.  (implementación archivo de gestión): "La Alcaldía de Barranquilla presuntamente incumple lo establecido en el artículo 6 del acuerdo 060 de 2001, artículo 7 del Acuerdo 042 de 2002, los Acuerdos N° 042 de 2002, Acuerdo N° 005 de 2013, Acuerdo N° 002 de 2014, teniendo en cuenta que los Archivos de Gestión no están debidamente conformando y organizando los expedientes. Cada Dependencia y grupo de trabajo deberá conformar un Plan de Trabajo Interno que evidencie el desglose de actividades previas con las que deben contar en un proceso de organización documental: retiro de material abrasivo, clasificación, ordenación, foliación, hoja de control, rotulación, inventarios documentales; permitir evidenciar la integridad física de los documentos, teniendo en cuenta las normas archivísticas".</t>
  </si>
  <si>
    <r>
      <rPr>
        <b/>
        <sz val="12"/>
        <rFont val="Arial"/>
        <family val="2"/>
      </rPr>
      <t>MET:</t>
    </r>
    <r>
      <rPr>
        <sz val="12"/>
        <rFont val="Arial"/>
        <family val="2"/>
      </rPr>
      <t xml:space="preserve"> no conformidad por la auditoria recibida por parte del archivo general de la nación.</t>
    </r>
  </si>
  <si>
    <t>1. Reunión de asesoramiento por parte de la oficina de gestión documental para darnos apoyo en la organización del archivo de gestión y conformación del plan de trabajo.
2. Seguimiento a los programas del plan de trabajo y la organización del archivo.</t>
  </si>
  <si>
    <t>Plan de trabajo elaborado
Archivo de gestión organizado</t>
  </si>
  <si>
    <t>Plan de trabajo
Carpetas, expedientes, cajas documentales, listado de asistencias</t>
  </si>
  <si>
    <t>1 plan de trabajo 
100% del archivo organizado</t>
  </si>
  <si>
    <t>Se realiza entrega del plan de trabajo a la oficina de gestión documental e iniciamos visitas internas para elaborar diagnóstico del archivo en cada uno de los programas.</t>
  </si>
  <si>
    <r>
      <t xml:space="preserve">Conclusiones: </t>
    </r>
    <r>
      <rPr>
        <sz val="12"/>
        <rFont val="Arial"/>
        <family val="2"/>
      </rPr>
      <t>Se evidencia cumplimiento en el avance las actividades establecidas.</t>
    </r>
    <r>
      <rPr>
        <b/>
        <sz val="12"/>
        <rFont val="Arial"/>
        <family val="2"/>
      </rPr>
      <t xml:space="preserve">
Evidencia: </t>
    </r>
    <r>
      <rPr>
        <sz val="12"/>
        <rFont val="Arial"/>
        <family val="2"/>
      </rPr>
      <t>Entrega del plan de trabajo a la Oficina de Gestion Documental.</t>
    </r>
    <r>
      <rPr>
        <b/>
        <sz val="12"/>
        <rFont val="Arial"/>
        <family val="2"/>
      </rPr>
      <t xml:space="preserve">
Observaciones: N/A</t>
    </r>
  </si>
  <si>
    <t>2. La Alcaldía Distrital de Barranquilla presuntamente incumple con lo reglamentado en el artículo 7° del Acuerdo 042 de 2002 y Artículo 13 de la Ley 1712 de 2014 al no contar con la totalidad de los inventarios de la producción documental en los archivos de gestión desde que se apertura los expedientes, así mismo el archivo central no cuenta con un inventario general debidamente constituido por no contar con la implementación de las Tablas de Valoración Documental.</t>
  </si>
  <si>
    <t>MET: no conformidad por la auditoria recibida por parte del archivo general de la nación.</t>
  </si>
  <si>
    <t>Solicitar a la oficina de Gestión Documental acompañamiento y asesoría</t>
  </si>
  <si>
    <t>Reunión realizada</t>
  </si>
  <si>
    <t xml:space="preserve">Listado de asistencia
Evidencia fotográfica
Inventario documental
</t>
  </si>
  <si>
    <t>01/03/2023</t>
  </si>
  <si>
    <t>La oficina de gestión documental realizó orientación y acompañamiento a las dudas con respecto a la organización del archivo, inventario documental y TRD</t>
  </si>
  <si>
    <r>
      <t xml:space="preserve">Conclusiones: </t>
    </r>
    <r>
      <rPr>
        <sz val="12"/>
        <rFont val="Arial"/>
        <family val="2"/>
      </rPr>
      <t>Se evidencia cumplimiento en el avance las actividades establecidas.</t>
    </r>
    <r>
      <rPr>
        <b/>
        <sz val="12"/>
        <rFont val="Arial"/>
        <family val="2"/>
      </rPr>
      <t xml:space="preserve">
Evidencia: Acta de reunion. 
Observaciones: N/A</t>
    </r>
  </si>
  <si>
    <t>3. Archivos de Derechos Humanos y Derecho Internacional Humanitario "Se indagó en la Entidad si han identificado en sus Tablas de Retención Documental -TRD tipologías o series documentales, tales como registros electrónicos, bases de datos y documentos de archivos relativos a considerarse documentación de derechos humanos, para lo cual las personas que atendieron la visita de inspección informaron que actualmente se encuentra realizando el proceso de actualización de las TRD y se tiene en cuenta identificar los archivos de derechos humanos, según el protocolo expedido por el AGN. Se visitó la Secretaría de Desarrollo Social, allí informaron que antes existía una oficina de alta consejería para el posconflicto, ubicada en el municipio de Juan Minas Atlántico, que, a través del programa de construcción de paz, atención, reconciliación con perspectivas al derecho de la unidad de víctimas, atendía usuarios relacionados con el posconflicto.  Identificaron algunos documentos que amparan derechos, organizó la información y elaboró los respectivos inventarios documentales. Actualmente, la Secretaría de Gestión Social es el Área encargada de administrar los programas que ha implementado el gobierno nacional para la atención a la población del distrito, tales como: Adulto mayor, subsidio distrital y nacional, estímulo de transporte, primera infancia"</t>
  </si>
  <si>
    <t>Coordinador programa de construcción, de paz, atención, reconciliación con perspectivas de derecho.</t>
  </si>
  <si>
    <t>SECRETARIA DISTRITAL DE GESTIÓN SOCIAL</t>
  </si>
  <si>
    <t>SANTIAGO VASQUEZ</t>
  </si>
  <si>
    <t>MARTIN MOLINA</t>
  </si>
  <si>
    <t>DEPENDENCIA Y PROCESO: Secretaría Distrital de Gobierno</t>
  </si>
  <si>
    <t>1. Formular actividades para la dimensión de gestión del conocimiento y la innovación y control interno.</t>
  </si>
  <si>
    <t>Mejorar la formulación de las actividades en las 7 dimensiones del MIPG aplicables a la dependencia.</t>
  </si>
  <si>
    <t>Restructurar el plan de acción del MIPG para formular actividades en cada una de las dimensiones.</t>
  </si>
  <si>
    <t>Yeison Roncallo Sánchez - Profesional Universitario</t>
  </si>
  <si>
    <t>Plan de acción de MIPG ajustado a las 7 dimensiones.</t>
  </si>
  <si>
    <t>Plan de acción ajustado.</t>
  </si>
  <si>
    <t>(Número de dimensiones formuladas / Total de las 7 dimensiones del MIPG) * 100</t>
  </si>
  <si>
    <t>Se formularon actividades en cada una de las 7 dimensiones del MIPG.</t>
  </si>
  <si>
    <r>
      <rPr>
        <b/>
        <sz val="12"/>
        <rFont val="Arial"/>
        <family val="2"/>
      </rPr>
      <t>Conclusiones:</t>
    </r>
    <r>
      <rPr>
        <sz val="12"/>
        <rFont val="Arial"/>
        <family val="2"/>
      </rPr>
      <t xml:space="preserve"> Se evidencia avance y cumplimiento en la gestion de la actividad establecida por la dependencia.
</t>
    </r>
    <r>
      <rPr>
        <b/>
        <sz val="12"/>
        <rFont val="Arial"/>
        <family val="2"/>
      </rPr>
      <t>Evidencia:</t>
    </r>
    <r>
      <rPr>
        <sz val="12"/>
        <rFont val="Arial"/>
        <family val="2"/>
      </rPr>
      <t xml:space="preserve"> Plan de Accion formulado y cargado en el aplicativo MiPlan.
</t>
    </r>
    <r>
      <rPr>
        <b/>
        <sz val="12"/>
        <rFont val="Arial"/>
        <family val="2"/>
      </rPr>
      <t>Observaciones: N/A</t>
    </r>
  </si>
  <si>
    <t>2. Desarrollar acciones para la apropiacion de la politica de administracion de riesgo en su dependencia con el fin de fortalecer la cultura de gestion del riesgo en la entidad.</t>
  </si>
  <si>
    <t>Mejorar la apropiación de la politica de administracion de riesgo en la dependencia con el fin de fortalecer la cultura de gestion del riesgo en la entidad.</t>
  </si>
  <si>
    <t>Realizar capacitaciones sobre el alcance, metodología y beneficios de la gestión de riesgos.</t>
  </si>
  <si>
    <t>Luis Eduardo Rodríguez Marmolejo - Profesional Especializado</t>
  </si>
  <si>
    <t>Jornadas de capacitación y/o talleres.</t>
  </si>
  <si>
    <t>Actas y/o registro de asistencia a capacitaciones.</t>
  </si>
  <si>
    <t>No. De capacitaciones</t>
  </si>
  <si>
    <t>A través de la Secretaría Distrital de Planeación con apoyo de la Gerencia de Control Interno de Gestión, se han impartido capacitaciones sobre la gestión de riesgos y se han comunicado por medio del correo institucional (Info), tips sobre la política de administración de riesgos.</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</si>
  <si>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Actas de reunion, grabaciones etc.
</t>
    </r>
    <r>
      <rPr>
        <b/>
        <sz val="12"/>
        <rFont val="Arial"/>
        <family val="2"/>
      </rPr>
      <t>Observaciones: N/A</t>
    </r>
  </si>
  <si>
    <t>Comunicar periódicamente por medios virtuales, aspectos relacionados con los riesgos identificados.</t>
  </si>
  <si>
    <t>Yeison Roncallo - Profesional Universitario, Luis Eduardo Rodríguez Marmolejo - Profesional Especializado, Paula Olivares Rosero - Técnico Operativo</t>
  </si>
  <si>
    <t>Comunicaciones masivas enviadas por medios virtuales al personal de la dependencia.</t>
  </si>
  <si>
    <t>Pantallazos y/o enlaces de comunicaciones realizadas.</t>
  </si>
  <si>
    <t>No. De comunicaciones realizadas</t>
  </si>
  <si>
    <t>Mejorar el seguimiento y control de la supervisión de los contratos a cargo de su dependencia.</t>
  </si>
  <si>
    <t>Verificar y generar retroalimentación a los contratistas sobre la información contenida en los formatos designados para el proceso contratual, de acuerdo a su pertinencia.</t>
  </si>
  <si>
    <t>Jeniffer Villarreal - Secretaria de Despacho, William Estrada - Jefe de Oficina, Deivy Cásseres - Jefe de Oficina, David Montero - Jefe de Oficina, Luis Olivo - Profesional Universitario</t>
  </si>
  <si>
    <t>Retroalimentación a contratistas sobre las mejoras a tener en cuenta dentro del proceso contractual.</t>
  </si>
  <si>
    <t>Formatos y/o pantallazos del proceso contractual a cabalidad, listado de asistencia y/o correos electrónicos de retroalimentación a contratistas.</t>
  </si>
  <si>
    <t>No. De retroalimentaciones generadas</t>
  </si>
  <si>
    <t>La Oficina de Participación Ciudadana realizó proceso de fortalecimiento a los contratistas profesionales y de apoyo a la gestión en la herramienta SECOP II.</t>
  </si>
  <si>
    <t>4. Fortalecer las acciones y gestiones administrativas que permitan dar respuesta oportuna al 100 de las PQRSD recibidas por la dependencia, encumplimiento de las normas legales vigentes.</t>
  </si>
  <si>
    <t>Falta de depuración de los usuarios activos en el aplicativo documental SIGOB.</t>
  </si>
  <si>
    <t>En conjunto con todos los enlaces SIGOB de la dependencia, depurar los usuarios activos en las áreas y tomar según el caso las acciones pertinentes.</t>
  </si>
  <si>
    <t>Depuración de la base de usuarios activos en el aplicativo SIGOB para determinar la necesidad o no de los mismos.</t>
  </si>
  <si>
    <t>Informe de la depuración de los usuarios activos en aplicativo SIGOB.</t>
  </si>
  <si>
    <t>No. De depuraciones realizadas</t>
  </si>
  <si>
    <t>Se realizó el proceso de revisión para la depuración de los usuarios activos en SIGOB, adelantando la tarea aproximadamente en un 80% dado que hay usuarios que no se encuentran laborando en la entidad y tienen demasiadas peticiones en sus bandejas, se están adelantando las acciones pertinentes para llevar las bandejas a cero y poder inactivar tales usuarios.</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</si>
  <si>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Aplicativo SIGOB.
</t>
    </r>
    <r>
      <rPr>
        <b/>
        <sz val="12"/>
        <rFont val="Arial"/>
        <family val="2"/>
      </rPr>
      <t>Observaciones: N/A</t>
    </r>
  </si>
  <si>
    <t>Fotalecer el conocimiento de la correcta gestión de las PQRSD.</t>
  </si>
  <si>
    <t>Capacitar a los enlaces y funcionarios a cargo de tramitar las PQRSD para la correcta gestión de las mismas.</t>
  </si>
  <si>
    <t>Yeison Roncallo - Profesional Universitario</t>
  </si>
  <si>
    <t>Se realizó capacitación de SIGOB a los funcionarios Profesionales Universitarios, Secretarios, Técnicos operativos y auxiliares administrativos que desempeñan funciones secretariales en los despachos de las Comisarias de Familia e Inspecciones de policía, con el propósito de fortalecer su desempeño y mejorar los indicadores de respuestas en las PQRSD.</t>
  </si>
  <si>
    <t>Falta de seguimiento y/o control estricto y más frecuente de la trazabilidad de las PQRSD.</t>
  </si>
  <si>
    <t>Revisar con mayor frecuencia la trazabilidad de las PQRSD, y sobre los resultados de este control, determinar las siguientes acciones a implementar.</t>
  </si>
  <si>
    <t>Informe de resultados del control y acciones implementadas.</t>
  </si>
  <si>
    <t>Informe de la gestión lograda con el control implementado.</t>
  </si>
  <si>
    <t xml:space="preserve">No. De informes </t>
  </si>
  <si>
    <t>Se está realizando el seguimiento frecuente y los reportes e informes respectivos para tomar acciones inmediatas de acuerdo a los resultados obtenidos. A la fecha se logra un avance significativo aunque aún falta mejorar para llegar a la meta solicitada.</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</si>
  <si>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Informe de gestion de las PQRSD.
</t>
    </r>
    <r>
      <rPr>
        <b/>
        <sz val="12"/>
        <rFont val="Arial"/>
        <family val="2"/>
      </rPr>
      <t>Observaciones: N/A</t>
    </r>
  </si>
  <si>
    <t>5. Actualizar el conjunto de datos abiertos de acuerdo al plan y directriz de la Gerencia TIC.</t>
  </si>
  <si>
    <t>Fortalecer el conjunto de datos abiertos de la dependencia de acuerdo al plan de apertura de datos.</t>
  </si>
  <si>
    <t>Actualizar el conjunto de datos abiertos de acuerdo al plan y directriz de la Gerencia TIC.</t>
  </si>
  <si>
    <t>100% Datos abiertos actualizados.</t>
  </si>
  <si>
    <t>Relación conjunto de datos abiertos actualizados.</t>
  </si>
  <si>
    <t xml:space="preserve"> No. Conjunto de datos abiertos actualizados</t>
  </si>
  <si>
    <t>De parte de la Oficina de Participación Ciudadana se adelantó la actualización correspondiente al conjunto de datos.</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</si>
  <si>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Datos abiertos, pagina web.
</t>
    </r>
    <r>
      <rPr>
        <b/>
        <sz val="12"/>
        <rFont val="Arial"/>
        <family val="2"/>
      </rPr>
      <t>Observaciones: N/A</t>
    </r>
  </si>
  <si>
    <t>6. Documentar y registrar lecciones aprendidas para fortalecer el aprendizaje organizacionacional y la política de gestión del conocimeinto en la entidad.</t>
  </si>
  <si>
    <t>Fortalecer la gestión del conocimiento a través del registro de lecciones aprendidas documentadas.</t>
  </si>
  <si>
    <t>Documentar por lo menos una lección aprendida en la dependencia, para fortalecer la gestión del conocimiento.</t>
  </si>
  <si>
    <t>Por lo menos un proceso para documentar una lección aprendida en la dependencia.</t>
  </si>
  <si>
    <t>Registro de la lección aprendida documentada.</t>
  </si>
  <si>
    <t>No. De lecciones aprendidas registradas</t>
  </si>
  <si>
    <t>A la fecha no se ha documentado ninguna lección aprendida.</t>
  </si>
  <si>
    <r>
      <rPr>
        <b/>
        <sz val="12"/>
        <rFont val="Arial"/>
        <family val="2"/>
      </rPr>
      <t>Conclusiones:</t>
    </r>
    <r>
      <rPr>
        <sz val="12"/>
        <rFont val="Arial"/>
        <family val="2"/>
      </rPr>
      <t xml:space="preserve"> No se evidencia el cumplimiento en el porcentaje de avance en la actividad.
</t>
    </r>
    <r>
      <rPr>
        <b/>
        <sz val="12"/>
        <rFont val="Arial"/>
        <family val="2"/>
      </rPr>
      <t>Evidencia:</t>
    </r>
    <r>
      <rPr>
        <sz val="12"/>
        <rFont val="Arial"/>
        <family val="2"/>
      </rPr>
      <t xml:space="preserve"> N/A
</t>
    </r>
    <r>
      <rPr>
        <b/>
        <sz val="12"/>
        <rFont val="Arial"/>
        <family val="2"/>
      </rPr>
      <t xml:space="preserve">Observaciones: </t>
    </r>
    <r>
      <rPr>
        <sz val="12"/>
        <rFont val="Arial"/>
        <family val="2"/>
      </rPr>
      <t>Documentar las lecciones aprendidas de la dependencia, asi mismo desglosar las actividades de tal manera que se pueda desarrollar un conjunto de actividades que conlleven al cumplimiento de la meta.</t>
    </r>
  </si>
  <si>
    <t>7. Actualizar la información de preguntas frecuentes en la página web de la entidad, relacionadas con trámites y servicios prestados por la dependencia.</t>
  </si>
  <si>
    <t>Falta de una gestión eficaz para actualizar las preguntas frecuentes en la página web de la entidad.</t>
  </si>
  <si>
    <t>Mesa de trabajo para determinar las acciones a tener en cuenta para la actualización de las preguntas frecuentes.</t>
  </si>
  <si>
    <t>Mesa de trabajo realizada para definir las acciones necesarias para actualizar las preguntas frecuentes.</t>
  </si>
  <si>
    <t>Acta y/o registro de asistencia de mesa de trabajo.</t>
  </si>
  <si>
    <t>No. De mesas de trabajo</t>
  </si>
  <si>
    <t>A la fecha no se ha realizado la mesa de trabajo planeada para esta acción.</t>
  </si>
  <si>
    <r>
      <rPr>
        <b/>
        <sz val="12"/>
        <rFont val="Arial"/>
        <family val="2"/>
      </rPr>
      <t>Conclusiones:</t>
    </r>
    <r>
      <rPr>
        <sz val="12"/>
        <rFont val="Arial"/>
        <family val="2"/>
      </rPr>
      <t xml:space="preserve"> No se evidencia el cumplimiento en el porcentaje de avance en la actividad.
</t>
    </r>
    <r>
      <rPr>
        <b/>
        <sz val="12"/>
        <rFont val="Arial"/>
        <family val="2"/>
      </rPr>
      <t>Evidencia:</t>
    </r>
    <r>
      <rPr>
        <sz val="12"/>
        <rFont val="Arial"/>
        <family val="2"/>
      </rPr>
      <t xml:space="preserve"> N/A
</t>
    </r>
    <r>
      <rPr>
        <b/>
        <sz val="12"/>
        <rFont val="Arial"/>
        <family val="2"/>
      </rPr>
      <t xml:space="preserve">Observaciones: </t>
    </r>
    <r>
      <rPr>
        <sz val="12"/>
        <rFont val="Arial"/>
        <family val="2"/>
      </rPr>
      <t>Realizar la mesa de trabajo que se encuentra pendiente y dar cumplimiento a la actividad en el segundo semestre de la vigencia 2023.</t>
    </r>
  </si>
  <si>
    <t>Publicar la información de preguntas frecuentes actualizadas en la página web de la entidad con respecto con trámites y servicios prestados por la dependencia.</t>
  </si>
  <si>
    <t>Publicación de las preguntas frecuentes actualizadas en los micrositios respectivos de la dependencia</t>
  </si>
  <si>
    <t>Relación y/o pantallazos de las preguntas frecuentes actualizadas.</t>
  </si>
  <si>
    <t>No. De micrositios de la dependencia actualizados</t>
  </si>
  <si>
    <t>Sin ejecución a la fecha.</t>
  </si>
  <si>
    <r>
      <rPr>
        <b/>
        <sz val="12"/>
        <rFont val="Arial"/>
        <family val="2"/>
      </rPr>
      <t>Conclusiones:</t>
    </r>
    <r>
      <rPr>
        <sz val="12"/>
        <rFont val="Arial"/>
        <family val="2"/>
      </rPr>
      <t xml:space="preserve"> No se evidencia el cumplimiento en el porcentaje de avance en la actividad.
</t>
    </r>
    <r>
      <rPr>
        <b/>
        <sz val="12"/>
        <rFont val="Arial"/>
        <family val="2"/>
      </rPr>
      <t>Evidencia:</t>
    </r>
    <r>
      <rPr>
        <sz val="12"/>
        <rFont val="Arial"/>
        <family val="2"/>
      </rPr>
      <t xml:space="preserve"> N/A
</t>
    </r>
    <r>
      <rPr>
        <b/>
        <sz val="12"/>
        <rFont val="Arial"/>
        <family val="2"/>
      </rPr>
      <t xml:space="preserve">Observaciones: </t>
    </r>
    <r>
      <rPr>
        <sz val="12"/>
        <rFont val="Arial"/>
        <family val="2"/>
      </rPr>
      <t>Realizar actividades que conlleven al cumplimiento de la actividad para el segundo semestre de la vigencia 2023.</t>
    </r>
  </si>
  <si>
    <t>8. Realizar de manera oportuna el reporte de seguimiento de los proyectos de inversión en la plataforma SPI acorde con lineamientos de la ecretaría Distrital de Planeación.</t>
  </si>
  <si>
    <t>Fortalecer el proceso de reportes de los informes de avances de proyectos mediantre la simplificación del formato de seguimiento de proyectos de la dependencia.</t>
  </si>
  <si>
    <t>Restructurar el formato de seguimiento de proyectos de la dependencia para agilizar el reporte de avances en proyectos y socializar dichas  mejoras a los responsables de cada proyecto.</t>
  </si>
  <si>
    <t>Isaac Suárez - Asesor, Luis Eduardo Rodríguez Marmolejo - Profesional Especializado, Paula Olivares Rosero - Técnico Operativo</t>
  </si>
  <si>
    <t>Seguimiento oportuno de proyectos en la plataforma SPI acorde con los linamientos de la Secretaría Distrital de Planeación.</t>
  </si>
  <si>
    <t>Formatos ajustados y evidencias de socialización de la dinámica de trabajo.</t>
  </si>
  <si>
    <t>(Número de proyectos reportados/ Número de proyectos en la plataforma SPI)*100</t>
  </si>
  <si>
    <t>Se realizó ajuste al formato de seguimiento de proyectos de inversión para el reporte verás y oportuno en la plataforma SPI, y fue socializado a los responsables de cada proyecto.
Cabe destacar que se necesita realizar un mayor seguimiento a fin de lograr que todos los informes sean presentados en el tiempo asignado. Los proyectos presentados corresponden a aquellos que tienen recursos asignados o están a la espera de estos.</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</si>
  <si>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Aplicativo SPI.
</t>
    </r>
    <r>
      <rPr>
        <b/>
        <sz val="12"/>
        <rFont val="Arial"/>
        <family val="2"/>
      </rPr>
      <t>Observaciones: N/A</t>
    </r>
  </si>
  <si>
    <t>9. Describir el avance de las actividades en el aplicativo Miplan de acuerdo con la siguiente estructura de preguntas, sin importar el orden en que se diligencie: ¿Quésehizo?, ¿Cómo se hizo?, ¿Quién lo hizo?, ¿Cuándo lo hizo?, ¿Qué soporta la ejecución de la actividad?</t>
  </si>
  <si>
    <t>Fortalecer la descripción del avance de las actividades del plan de acción de la dependencia en el aplicativo MiPLAN.</t>
  </si>
  <si>
    <t>Mesa de trabajo con los líderes de proyectos, para estructurar el debido reporte de las actividades del plan de acción, de acuerdo a las recomendaciones de preguntas: ¿Qué se hizo?, ¿Cómo se hizo?, ¿Quién lo hizo?, ¿Cuándo lo hizo?, ¿Qué soporta la ejecución de la actividad?</t>
  </si>
  <si>
    <t>Mesa de trabajo realizada para definir las acciones necesarias para el debido reporte de las actividades del plan de acción.</t>
  </si>
  <si>
    <t>Se envía correo con las indicaciones del "cómo" redactar la descripción de los avances en el aplicativo MiPLAN y particularmente se les ha dado las indicaciones a los líderes de proyectos. A la fecha gran parte se han ajustado a las directrices pero falta más sensibilización para obtener el 100% de las descripciones con los parámetros solicitados.</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</si>
  <si>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Aplicativo MiPlan.
</t>
    </r>
    <r>
      <rPr>
        <b/>
        <sz val="12"/>
        <rFont val="Arial"/>
        <family val="2"/>
      </rPr>
      <t xml:space="preserve">Observaciones: </t>
    </r>
    <r>
      <rPr>
        <sz val="12"/>
        <rFont val="Arial"/>
        <family val="2"/>
      </rPr>
      <t>Se recomienda tomar acciones para fortalecer la cultura del registro adecuado en el aplicativo.</t>
    </r>
  </si>
  <si>
    <t>10. Publicar la declaración de bienes y rentas y conflicto de interés en el aplicativo establecido por Función Pública, deconformidad con la Ley 2013 de 2019 y el Decreto 830 de 2021.</t>
  </si>
  <si>
    <t>Desconocimiento por parte de los funcionarios, en la actualización de la hoja de vida y la realización de la declaración de bienes y rentas.</t>
  </si>
  <si>
    <t xml:space="preserve">Socializar la Ley 2013 de 2019 y el Decreto 830 de 2021 con los funcionarios. </t>
  </si>
  <si>
    <t>Jornadas de socialización de la Ley 2013 de 2019 y el Decreto 830 de 2021.</t>
  </si>
  <si>
    <t>Soportes de socialización de Ley 2013 de 2019 y el Decreto 830 de 2021.</t>
  </si>
  <si>
    <t>No. Socializaciones de Ley 2013 de 2019 y el Decreto 830 de 2021</t>
  </si>
  <si>
    <t>Se impartió capacitación sobre la Ley 2013 de 2019 y el Decreto 830 de 2021, de manera virtual a los funcionarios, resaltando el deber de realizar la declaración de bienes y rentas en el plazo establecido.</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</si>
  <si>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Actas de reunion/socializacion.
</t>
    </r>
    <r>
      <rPr>
        <b/>
        <sz val="12"/>
        <rFont val="Arial"/>
        <family val="2"/>
      </rPr>
      <t>Observaciones: N/A</t>
    </r>
  </si>
  <si>
    <t>Falta de compromiso por parte de los funcionarios, en la actualización de la hoja de vida y la realización de la declaración de bienes y rentas.</t>
  </si>
  <si>
    <t xml:space="preserve">Sensibilizar al personal en el diligenciamiento de la declaración de bienes y rentas en las fechas establecidas y la actulización de la hoja de vida anualmente. </t>
  </si>
  <si>
    <t>Involucrar a los enlaces de oficinas para que apoyen en el cumplimiento de las actulizaciones de hojas de vidas y de la declaración de bienes y rentas en los tiempos establecidos.</t>
  </si>
  <si>
    <t>Relación de sensibilizaciones realizadas.</t>
  </si>
  <si>
    <t>No. De sensibilizaciones realizadas</t>
  </si>
  <si>
    <t>11. Se hace necesario actualizar la página del menú PARTICIPA, atendiendo los lineamientos de la Resolucion 1519 de 2020 del MINTC.</t>
  </si>
  <si>
    <t>Mantener actualiza la página del menú PARTICIPA, atendiendo los lineamientos de la Resolucion 1519 de 2020 del MINTC.</t>
  </si>
  <si>
    <t>Revisiones en el contenido de la  información para el respectivo cargue en la página del menú PARTICIPA.</t>
  </si>
  <si>
    <t>Paula Olivares - Técnico operativo</t>
  </si>
  <si>
    <t>100% actualizada la página del menú PARTICIPA, atendiendo los lineamientos de la Resolucion 1519 de 2020 del MINTC.</t>
  </si>
  <si>
    <t>Página del menú PARTICIPA actualizada.</t>
  </si>
  <si>
    <t xml:space="preserve">Porcentaje de actualización del menú participa </t>
  </si>
  <si>
    <t>Se realizó la revisión y actualización respectiva del menú PARTICIPA en la página web de la Alcaldía, de acuerdo a los lineamientos establecidos.</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</si>
  <si>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Pagina web.
</t>
    </r>
    <r>
      <rPr>
        <b/>
        <sz val="12"/>
        <rFont val="Arial"/>
        <family val="2"/>
      </rPr>
      <t>Observaciones: N/A</t>
    </r>
  </si>
  <si>
    <t>12. Es necesario ajustar el procedimiento de reconocimiento de pago de ediles, de manera articulada con las áreas que intervienen en el mismo, de tal manera que se alinea con la normatividad vigente y el quehacer actual.</t>
  </si>
  <si>
    <t>Mejorar el procedimiento de reconocimiento de pago de ediles, de manera articulada con las áreas que intervienen en el mismo, de tal manera que se alinea con la normatividad vigente y el quehacer actual.</t>
  </si>
  <si>
    <t>Participar en las mesas de trabajo programadas para ajustar el procedimiento de reconocimiento de pago de ediles, de manera articulada con las áreas que intervienen en el mismo, de tal manera que se alinea con la normatividad vigente y el quehacer actual.</t>
  </si>
  <si>
    <t>Realizar acompañamiento para ajustar el procedimiento de pago de ediles.</t>
  </si>
  <si>
    <t>Listado de asistencia a mesas de trabajo.</t>
  </si>
  <si>
    <t xml:space="preserve">No. De mesas de trabajo a las que se asistió / No. De mesas de trabajo programadas </t>
  </si>
  <si>
    <t>Se asistió a las reuniones preliminares programadas pero de acuerdo al alcance del procedimiento de pago de ediles y a la competencia de la dependencia, se determinó que no hace parte de nuestra función. Aún así, se evidencian como soportes los avances ejecutados.</t>
  </si>
  <si>
    <t>13. Es conveniente revisar y actualizar los procedimientos de su dependencia acorde con la actualización de la cadena de valor por procesos y los lineamientos de la Secretaría Distrital de Planeación.</t>
  </si>
  <si>
    <t>Falta de seguimiento que permita establecer las necesidades de actualizaciones a desarrollar.</t>
  </si>
  <si>
    <t>Actualizar todos los procedimientos de la dependencia, de acuerdo a la necesidad y según los lineamientos de la Secretaría Distrital de Planeación.</t>
  </si>
  <si>
    <t>100% de los procedimientos asociados a la dependencia actualizados.</t>
  </si>
  <si>
    <t>Procedimientos asociados a la dependencia actualizados en la plataforma respectiva.</t>
  </si>
  <si>
    <t>No. De procedimientos actualizados / No. De procedimientos a cargo de la dependencia</t>
  </si>
  <si>
    <t>Se están realizando actualización permanente de los formatos y se están creando y actualizando procedimientos según necesidades identificadas en el proceso (se realizaron 4 procedimientos al Cuerpo Oficial de Bomberos, como respuesta a recomendaciones por investigación de accidente de trabajo fatal).</t>
  </si>
  <si>
    <r>
      <rPr>
        <b/>
        <sz val="12"/>
        <rFont val="Arial"/>
        <family val="2"/>
      </rPr>
      <t>Conclusiones:</t>
    </r>
    <r>
      <rPr>
        <sz val="12"/>
        <rFont val="Arial"/>
        <family val="2"/>
      </rPr>
      <t xml:space="preserve"> Se evidencia el cumplimiento en el porcentaje de avance en la actividad.
</t>
    </r>
    <r>
      <rPr>
        <b/>
        <sz val="12"/>
        <rFont val="Arial"/>
        <family val="2"/>
      </rPr>
      <t>Evidencia:</t>
    </r>
    <r>
      <rPr>
        <sz val="12"/>
        <rFont val="Arial"/>
        <family val="2"/>
      </rPr>
      <t xml:space="preserve"> Aplicativo ISOLUCION.
</t>
    </r>
    <r>
      <rPr>
        <b/>
        <sz val="12"/>
        <rFont val="Arial"/>
        <family val="2"/>
      </rPr>
      <t>Observaciones: N/A</t>
    </r>
  </si>
  <si>
    <t>SECRETARIA DISTRITAL DE GOBIERNO</t>
  </si>
  <si>
    <t>JENNIFER VILLARREAL</t>
  </si>
  <si>
    <t>Para el Proyecto DEFENSA JURIDICA, Para el segundo indicador - tltulos eiecutvos recuperados hacer un analisis del comportamiento del indicador desde el año 2020 hasta la culminacion del 2023 para evidenciar su cumplimiento durante el cuatrienio y poder establecer la meta mas aproximada para el proximo cuatrienio</t>
  </si>
  <si>
    <t>El indicador definido dentro del proyecto de inversión no es claro en el porcentaje y /o meta sobre el cual se  evalua o compara el resultado.</t>
  </si>
  <si>
    <t xml:space="preserve">Identificar a traves de diagnostico los resultados obtenidos en la recuperación de titulos judiciales desde la vigencia 2020 y hasta terminar la vigencia  y esta sumatoria al final sera  la cuantia de la meta alcanzada y podra confrontarse  contra el total de titulos en deposito certificados por la oficina de contabilidad </t>
  </si>
  <si>
    <t xml:space="preserve">Asesor de Despacho  </t>
  </si>
  <si>
    <t xml:space="preserve">Sumatoria de titulos recaudas por cada vigencia(2020-2021-2022-2023) vrs Titulos registrados como depositos judiciales al cierre de cada vigencia </t>
  </si>
  <si>
    <t>#de titulos causados en cuatrienio /titulos efectivament recuadados</t>
  </si>
  <si>
    <r>
      <t xml:space="preserve">Se identifico el valor de los titulos causados por valor de $ 7.282.016.336 y el numero de titulos recuperados durante el cuatrienio por valor de </t>
    </r>
    <r>
      <rPr>
        <u/>
        <sz val="12"/>
        <rFont val="Arial"/>
        <family val="2"/>
      </rPr>
      <t xml:space="preserve">$ 5,402,619,795, </t>
    </r>
    <r>
      <rPr>
        <sz val="12"/>
        <rFont val="Arial"/>
        <family val="2"/>
      </rPr>
      <t xml:space="preserve">avanzando un 74% de la meta establecida. </t>
    </r>
  </si>
  <si>
    <t xml:space="preserve">Conclusión: Se constató diagnóstico de los avances correspondientes a la recuperación de depósitos judiciales durante los periodos de 2020, 2021, 2022 y el primer semestre de 2023
Evidencias: Informe de recuperación de títulos judiciales </t>
  </si>
  <si>
    <t>Realizar una  mesa de trabaio conjuntamente con la funcionaria del despacho del alcalde encangada del archivo de los actos adminsitrativos la G.C.I.G. y la coordinadora del proyectomejora normativa-depuraclonnormativa  aefectos de cumplir con las proyeccion de meta de terinacion del proyecto</t>
  </si>
  <si>
    <t xml:space="preserve">Depender de un tercero  para la consecusión de la  información docuental (Actos Administrativos  de carácter General) para realizar el trabajo de depuración normativa, en los tiempos establecidos en el cronograma y planificación </t>
  </si>
  <si>
    <t xml:space="preserve">Concertar con el tercero responsable de entrega de la información  Documental de manera oportuna y con un agarnte de la GCIG, que permitan cumplir con el ejercicio oportuno de la depuración . </t>
  </si>
  <si>
    <t xml:space="preserve">Asesor Coordinador del Proyecto de  de depuración normativa </t>
  </si>
  <si>
    <t xml:space="preserve">La Firma de un acta de  Compromisos </t>
  </si>
  <si>
    <t xml:space="preserve">1 Acta firmada </t>
  </si>
  <si>
    <t>La funcionaria encargada del archivo entrego la informacion necesaria previo a la citacion de la mesa de trabajo, por lo que no hubo lugar a firma de acta de compromiso</t>
  </si>
  <si>
    <t xml:space="preserve">Conclusión: Se constató mesa de trabjo conjuntamente con la funcionaria del despacho del alcalde encangada del archivo de los actos adminsitrativos
Evidencias: Acta suscrita  </t>
  </si>
  <si>
    <t>Solicitar a la Secretaria de planeacion asistecia tecnica para la validacion y ajuste al plan de acción de la dependencia</t>
  </si>
  <si>
    <t xml:space="preserve">Se presentaron bloqueos en dos de los parametros de medición de una meta , lo que egenero una inconsistencia en el resultado valorativo al cierre de la vigencia </t>
  </si>
  <si>
    <t>Solicitar  habilitación de plataforma Miplan en tiempo posterior al autorizado  para hacer los respectivos ajustes en el proceso de evaluación del cuarto trimestre.</t>
  </si>
  <si>
    <t xml:space="preserve">Realizar el ajuste de porcentaje de cumplimiento metas en el tema de mejora regulatoria </t>
  </si>
  <si>
    <t>1 Ajuste realizado a la evaluación del cuarto trimestre  en el Plan de Acción  2022</t>
  </si>
  <si>
    <t xml:space="preserve">Se llevo a cabo una reunion con el encargado del seguimiento de la plataforma mi plan a fin de realizar el ajuste de los porcentajes. </t>
  </si>
  <si>
    <t xml:space="preserve">Conclusión: Se constató reunión de acompañamiento con la Secretaria Distrital de Planeación
Evidencias: Lista de asistencia </t>
  </si>
  <si>
    <t xml:space="preserve"> Incorporar en el mapa de aseguiramiento de la Entidad las activdades de aseguramiento que realiza su dependencia como segunda linea de defensa y lider de la politico Defensa Juridica</t>
  </si>
  <si>
    <t>NA</t>
  </si>
  <si>
    <t xml:space="preserve">Revisar y ajustar de manera articulada con la Secretaria de Gestion Humana las activiades formuladas en el plan de acion para el fortalecimiento de la Gestión Etica </t>
  </si>
  <si>
    <t>Desarrllar acciones para la apropiacion de la politica de administracion de riesgo en su dependencia con el fin de fortalcer la culcura de gestion del riesgo en la entidad.</t>
  </si>
  <si>
    <t xml:space="preserve"> Revisar y actualizar los procedimientos de su dependencia acorde con la actulización de la cadena de valor por procesos y los lineamientos de la Secretaria de Planeacidn</t>
  </si>
  <si>
    <t>Continuar con la documentación y registro de lecciones aprendidas para fortalecer el aprendizaje organizacionacianal y ta polltlca de gestlon dal conocimiento en la entidad</t>
  </si>
  <si>
    <t xml:space="preserve">NA </t>
  </si>
  <si>
    <t>La Alcaldia Distntal de Barranqullla presuntamente incumple con lo reglamentado en el artloulo 7° del Acuerdo 042 de 2002 y Artlculo 13 de la Ley 1712 de 2014 al no contar con la totalidad de los lnventarios de la producción documental en los archlvos de gestion desde que se aperturne los expedientes. Asi mlsmo el archlvo central no cuenta con un inventario general debidamente constituido por no contar con la imptementact6n de las Tab fas de Valoración Documental</t>
  </si>
  <si>
    <t>La Alcaldia  de Barranquilla presuntanente incumple lo establecido en el articulo 6 del acuerdo 060 cle 2001, articulo 7 del Acuerdo 042 cle 2002. Ios Acuerdos N° 042 de 2002, Acuerdo N° 005 de 2013. Acuerdo N° 002 de 2014, teniendo en cuenta que las Archivos de Gestion no estan debidamerfe conformando y organlzando los expedientes. Cada Dependencia \y grupo de trabajo debera conformar un Plan de Trabajo lnterno que evidencie el desglose de actividades previas con las que deben contar en un proceso de organizacion documental: retiro de material abrasivo , claslficación, ordonación`, foliación, hoja de control, rotulación. inventarios documentales; permitir evidenclar la integridad fisica de los dooumentos. teniendo en cuenta las normas arcliivisticas..</t>
  </si>
  <si>
    <t xml:space="preserve">Continuaremos  con la socialización con los enlaces juridicos sobre los resulatados de lal tramite de PQRSD que se convirtieron en tutelas en las diferentes dependencias de la entidad, y de manera conjunta con la GCIG, se  hara seguimiento a laos compromisos 2022 y los que se pacten durante el ejercicio </t>
  </si>
  <si>
    <t>Las Recomendaciones anotadas como N/A  no fueron acojidas y sus justificaciones se dieron en la mesa de trabajo realizada el dia 10 de febrero(ver acta adjunta)</t>
  </si>
  <si>
    <t xml:space="preserve">SECRETARIA JURIDICA </t>
  </si>
  <si>
    <t xml:space="preserve">                                   ADALBERTO PALACIOS BARRIOS </t>
  </si>
  <si>
    <t xml:space="preserve">IVAN DARIO OJITO CASTRO </t>
  </si>
  <si>
    <t xml:space="preserve">VoBo. </t>
  </si>
  <si>
    <t>DEPENDENCIA Y PROCESO: SECRETARIA JURÍDICA</t>
  </si>
  <si>
    <t>DEPENDENCIA Y PROCESO: SECRETARÍA GENERAL DEL DISTRITO</t>
  </si>
  <si>
    <t>Realizar la revisión y evaluación de los riesgos y controles de su dependencia acorde con la metodología establecida en la guía de administración de riesgos</t>
  </si>
  <si>
    <t xml:space="preserve">Continuar con los seguimientos a los riesgos y controles establecidos de acuerdo a la metodologia establecida en el guia de la administración de riesgos </t>
  </si>
  <si>
    <t xml:space="preserve">Continuar con los seguimientos al mapa de riesgos en el aplicativo ISOLUCIÓN </t>
  </si>
  <si>
    <t xml:space="preserve">Jefe de Contratación </t>
  </si>
  <si>
    <t>Mapa de riesgos con seguimientos al 100%</t>
  </si>
  <si>
    <t xml:space="preserve">Mapa de riesgos </t>
  </si>
  <si>
    <t>Mapa de riesgos con seguimientos</t>
  </si>
  <si>
    <t>Se realizan los seguimientos peritnentes a mapa de riesgo mediante el aplicativo ISOLUCIÓN, asignados a al proceso de la gestión de la contratación.</t>
  </si>
  <si>
    <t>matriz de riesgos cargada en isoluciòn</t>
  </si>
  <si>
    <t>Mantener información  precontractual, contractual y demás para la verificación de requisito de cumplimiento de lo establecido en el Acuerdo 08 de 2014, sobre los procesos tercerizados de contratos de prestación de servicios archivísticos</t>
  </si>
  <si>
    <t xml:space="preserve">Continuar con la solicitud de los documentos precontractuales en SECOP II de acuerdo a los requisitos legales establecidos </t>
  </si>
  <si>
    <t>Manetener la revisión de los requisitos legales establecidos en la elaboración de contratos</t>
  </si>
  <si>
    <t xml:space="preserve">Información precontactual cargada en SECOP II </t>
  </si>
  <si>
    <t>100 % de los documentos cargados en secop I</t>
  </si>
  <si>
    <t xml:space="preserve">En cada uno de los procesos de contratación, los abogados en su ejercicio diario realizan una revisión de los requisitos legales establecidos,en ese sentido, toda la documentación correspondiente a las partes se encuentra en la la plataforma SECOP II. </t>
  </si>
  <si>
    <t>Informaciònrevisada y cargada en el secop II</t>
  </si>
  <si>
    <t xml:space="preserve">Continuar con el seguimiento de las PQRSD asignados a la oficina de contratación para el cumplimiento al 100% de las pqrsd. </t>
  </si>
  <si>
    <t>Continuar con los seguimientos a los usuarios que reporten un bajo cumplimiento del indicador en la oficina</t>
  </si>
  <si>
    <t>Lograr el cumplimiento del 100% de las pqrsd a cargo</t>
  </si>
  <si>
    <t>100% de las pqrsd a cargo</t>
  </si>
  <si>
    <t>No. de las PQRSD atendidas</t>
  </si>
  <si>
    <t>Al recibir los reportes generados por la oficina de Relación con el Ciudadano, se notifica a las partes que tengan PQRSD pendientes instando a que cumplan con la obligación de responderlas y/o atenderlas oportunamente</t>
  </si>
  <si>
    <t>No se cumple con el 100% reportado por la Oficina de Relaciòn con el Ciudadano 96.8%</t>
  </si>
  <si>
    <t xml:space="preserve">Se recomienda identificar e implementar las estrategias necesarias para lograr la evaluación del total de los proveedores de la entidad </t>
  </si>
  <si>
    <t>Actualmente no ha finalizado la gestión de la evaluación de proveedores</t>
  </si>
  <si>
    <t xml:space="preserve">Generar circular con los lineamientos establecidos para la evluación de los proveedores </t>
  </si>
  <si>
    <t>Lograr la evaluacion y reporte de resultados de los proveedores</t>
  </si>
  <si>
    <t xml:space="preserve">Evaluación de proveedores </t>
  </si>
  <si>
    <t xml:space="preserve">No. De Evaluaciones realizadas </t>
  </si>
  <si>
    <t>Se expide circular No. 001 del 08 de marzo de la Secretaria General, donde se especifica la obligación de realizar la evaluación de proveedores, en la misma se estipulan los plazos por cada vigencia. Seguido, hemos manteniedo comunicación constante vía correo electronico notificando los estados de las evaluaciones, generando oficio con codigo No°QUILLA-23-103996 con fecha Barranquilla, 5 de junio de 2023. Para el mes de julio se generó un nuevo reporte y continuamos con la comunicación constante con los supervisores. Con lo anterior llevamos un 94% (4,421) y 75% (4.772)</t>
  </si>
  <si>
    <t>Se han realizado requerimientos y se reportò a las Secretarias y o dependencias que se encientran pendientes de realziar la evaluacion de los proveedores.</t>
  </si>
  <si>
    <t>Es necesario brindar asistencia técnica a los enlaces de las dependencias sobre la adecuada supervisión de los contratos, con el fin de subsanar los hallazgos presentados por los entes de control y evitar reincidencias de los mismos.</t>
  </si>
  <si>
    <t>Continuar con la socilización, capacitación y asesorias en los los lineamientos para la contratación y supervisión de contratratos</t>
  </si>
  <si>
    <t>Continuar con las jornadas de capacitación, socialización y asesorias en los  lineamiento de contratacion a los supervisores y enlaces de contratación respectivamente.</t>
  </si>
  <si>
    <t xml:space="preserve">Capacitación, asesorias y socialización a los supervisiores </t>
  </si>
  <si>
    <t>Capacitación, asesorias y socialización a los supervisiores (Correos, listados de asistencia, oficios, fotografias)</t>
  </si>
  <si>
    <t xml:space="preserve">No. De capacitaciones realizadas </t>
  </si>
  <si>
    <t xml:space="preserve">Se han llevado a cabo 6 sesiones de capación del manual de contratación, en los cuales se especifica cada una de las fases de los procesos de contratación, contando con la participación de las dependencias del Distrito. Por otro lado, se han expedido circulares 001,002,003,004 de la Secretaría General, reportando actualizaciones y resaltando las obligaciones de los supervisores en los tramites de contratación. </t>
  </si>
  <si>
    <t>SE continua con las capacitaciones, pero no se hace un seguimiento efectivo.</t>
  </si>
  <si>
    <t>Es pertinente efectuar actividades de monitoreo a las áreas sobre la supervisión de los contratos con el fin de fortalecer el seguimiento y control de los mismos, generando un informe periódico para comité de gestión y desempeño con los avances de las estrategias implementadas.</t>
  </si>
  <si>
    <t xml:space="preserve">Continuar con las asesorias y capacitaciones a los supervisores </t>
  </si>
  <si>
    <t>continuar reforzando esta actividad</t>
  </si>
  <si>
    <t>SECRETARÍA GENERAL</t>
  </si>
  <si>
    <t>MARIA MONICA UCROS</t>
  </si>
  <si>
    <t>DORIS CASADIEGOS</t>
  </si>
  <si>
    <t>DEPENDENCIA Y PROCESO: GERENCIA DE PROYECTOS ESPECIALES/PROCESO GESTIÓN DEL DESARROLLO ECONÓMICO</t>
  </si>
  <si>
    <t>Revisar y ajustar de manera articulada con la Secretaria de Gestión Humana las actividades formuladas en el plan de acción para el fortalecimiento de la gestión ética.</t>
  </si>
  <si>
    <t xml:space="preserve">Materiales: Falta de participación del plan de  fortalecimiento a la gestión etica y sus actividades por parte de funcionarios y contrasitas de la Gerencia.     </t>
  </si>
  <si>
    <t>Participar activamente en el programa formulado por la Secretaría de Gestión Humana para el fortalecimiento de la gestión ética.</t>
  </si>
  <si>
    <t>Juan José Alonso - Funcionario: Profesional</t>
  </si>
  <si>
    <t xml:space="preserve">Articular con la Secretaría de Gestión Humana la definicion de actividades para el fortalecimiento de la gestión ética. </t>
  </si>
  <si>
    <t>Informe o acta de las actividades con sus evidencias (fotografias, lista de asistentes).</t>
  </si>
  <si>
    <t>No. de Registro</t>
  </si>
  <si>
    <t>Reunión con Linda Quant  de Gestión Humana donde socializamos la política y código de integridad (22/03/23).</t>
  </si>
  <si>
    <t>Se evidencia la participaciòn del Gestor etico en las actividades progrmadas por la Sec. De Gestiòn Humana, sin embargo no se evidencian actividades adicionales al interior de la G.P.E.</t>
  </si>
  <si>
    <t>Solicitar a la Secretaría de planeaclón asistencia técnica para la validación y ajuste al plan de acción de la dependencia.</t>
  </si>
  <si>
    <t>Metodo: falta de acompañamiento y asesoria de la Secretaria de Planeacion  para el ajuste de plan de accion 2023.</t>
  </si>
  <si>
    <t>Solicitar el acompañamiento de la Secretaría de Planeación para la validación del plan de acción y sus metas.</t>
  </si>
  <si>
    <t>Rocio Moreno - Contratista: Profesional</t>
  </si>
  <si>
    <t>Plan de Acción vigencia 2023</t>
  </si>
  <si>
    <t xml:space="preserve">Informe o acta de las reuniones (fotografias, lista de asistentes) programadas por la Secretaría de Planeación para la formulación y seguimiento al plan de accion de la vigencia en curso. </t>
  </si>
  <si>
    <t>Formato plan de acción</t>
  </si>
  <si>
    <t>Reunión con Juan Carlos Llinas para validar el plan de acción. Recomendó incluir actividades en la dimensión de direccionamiento estratégico. Se cargaron 2 nuevas actividades en la plataforma MIPLAN (15/03/23).</t>
  </si>
  <si>
    <t>Plan de acciòn formulado con los ajustes recomendados por la Sec. De Planeaciòn.</t>
  </si>
  <si>
    <t>Continuar con la documentación y registro de lecciones aprendidas para fortalecer el aprendizaje organizaclonal y la política de gestión del conocimiento.</t>
  </si>
  <si>
    <t>MO: Desconocimiento en la politica de gestion del conocimiento.                                Metodo: Se desconoce la herramienta utilizada para el registro de lecciones aprendidas</t>
  </si>
  <si>
    <t xml:space="preserve">Solicitar asesoría para el registro de las lecciones aprendidas. </t>
  </si>
  <si>
    <t>Registrar 1 lección aprendida para la vigencia 2023.</t>
  </si>
  <si>
    <t>Registro de lección aprendida.</t>
  </si>
  <si>
    <t>Lección aprendida</t>
  </si>
  <si>
    <t>Se solicitó capacitación a Control Interno sobre el manejo de la dimensión de  gestión del conocimiento al interior de la entidad. En conversación con Ivan Ojito de Control Interno (17/04/23) nos recomendó leer todo el material disponible en el micrositio de la Gerencia de Control Interno en la parte de fortalecimiento institucional. Material socializado con el equipo de la Gerencia de Proyectos Especiales. Se revisaron también todas las lecciones aprendidas que se encuentran publicadas en el compendio de lecciones aprendidas 2022. Se realizó lluvia de ideas entre los miembros del equipo para que la Gerencia registre al menos una lección aprendida en el tercer trimestre del 2023.</t>
  </si>
  <si>
    <t>Se revisaron las lecciones vigencia 2022 que se encuentran publicadas en la pagina WEB de la Alcaldia y se realizao socializaciòn con el equipo de la GPE y Se realizó lluvia de ideas entre los miembros del equipo para que la Gerencia registre al menos una lección aprendida en el 2023</t>
  </si>
  <si>
    <t xml:space="preserve">Establecer responsabilidades para la ejecución de las actividades de control y asegurar que personas competentes y con autoridad suficiente, efectuen dichas actividades con diligencia y oportunidad al interior de su dependencia. </t>
  </si>
  <si>
    <t xml:space="preserve">MO: No se tiene  identificadas  las responsabilidades de cada miembro del equipo para el ejercicio de control dentro de la dependencia  </t>
  </si>
  <si>
    <t>Nombrar a un responsable que cumpla las funciones de ejecutar las actividades de control.</t>
  </si>
  <si>
    <t>Realizar actividades de  control con diligencia y oportunidad al interior de la dependencia.</t>
  </si>
  <si>
    <t>Informe con actividades de control realizadas durante el trimestre.</t>
  </si>
  <si>
    <t>No. de Informe</t>
  </si>
  <si>
    <t xml:space="preserve">Se asignó a la profesiona Rocio Moreno como la responsable de las actividades de control de los riesgos y el reporte oportuno en la plataforma ISOLUCIÓN. </t>
  </si>
  <si>
    <t>Se registraron los riesgos del proceso con sus rrespectivos controles y se ha reportado oportunamente en la herramienta ISOLUCION.</t>
  </si>
  <si>
    <t>Desarrollar acciones para la apropiación de la politica de administración de riesgo en su dependencla con el fin de fortalecer la cultura de gestión del rlesgo en la entidad, con el acompañamiento de la Secretaría Distrital de Planeación.</t>
  </si>
  <si>
    <t xml:space="preserve">MO: Se hace necesario apropiarse de la politica de administracion de riesgo de la entidad.                                    Medicion: No se conocen los instrumentos de medición para enfocar las aciones que fortalezcan la cultura del riesgo en la dependencia.                                               </t>
  </si>
  <si>
    <t xml:space="preserve">Conocer sobre la política de administración de riesgos en la entidad y hacer socializaciones internas con los demas miembros de la dependencia. </t>
  </si>
  <si>
    <t>Participación del 100% de las actividades programadas por la Secretaría de Planeación para el fortalecimiento de la gestión del riesgo. Realizar revision y ajuste de los riesgos del proceso.</t>
  </si>
  <si>
    <t>Informe o acta de las reuniones y capacitaciones (fotografias, lista de asistentes) programadas por la Secretaría de Planeación para el fortalecimiento de la gestión del riesgo. Mapa de riesgos ajustado (si aplica).</t>
  </si>
  <si>
    <t xml:space="preserve">Reunión con Jose Torres para la validación de la matriz de riesgo del proceso (15/03/23). Webinar modulo de riesgos DAFP (15/03/23). Capacitación administración de riesgos (22/03/23). </t>
  </si>
  <si>
    <t>Se asistiò a la reunion convovada por la Sec. De Planeaciòn para la validacion de la matriz de riesgos del proceso.</t>
  </si>
  <si>
    <t xml:space="preserve">Realizar la revisión y evaluación de los riesgos y controles de su dependencia acorde con la metodologia establecida en la guía de administración de riesgos. </t>
  </si>
  <si>
    <t xml:space="preserve">Método: Los funcionarios  no utilizaron la herramienta ISOLUCION  para  la revision y evaluacion de los riesgos y sus controles por no tener claridad del registro en la plataforma.                                                                                 </t>
  </si>
  <si>
    <t>Realizar revisión trimestral a los riesgos y controles en la plataforma ISOLUCION</t>
  </si>
  <si>
    <t>Revisión y evaluacion de los riesgos y los controles en la aplicación ISOLUCION</t>
  </si>
  <si>
    <t>Registro del  seguimiento a los controles en ISOLUCION y las evidencias de las actividades de control para minimizar los riesgos.</t>
  </si>
  <si>
    <t>Mapa de Riesgos</t>
  </si>
  <si>
    <t>Se realiza seguimiento trimestral a los controles de los riesgos del proceso y se reporta en la herramienta ISOLUCIÓN dentro del plazo estipulado. Actualmente se encuentran reportados los controles correspondientes al 31 de marzo y 30 de junio de 2023.</t>
  </si>
  <si>
    <t xml:space="preserve">Se realizo el seguiimeto trimestral de los controles establecidos para los riesgos del proceso </t>
  </si>
  <si>
    <t>Gerencia de Proyectos Especiales</t>
  </si>
  <si>
    <t>Daniel Trujillo</t>
  </si>
  <si>
    <t>Elsy Rada</t>
  </si>
  <si>
    <t>DEPENDENCIA Y PROCESO: Gerencia de las TIC - Gestión de las TEcnologias y Comunicaciones</t>
  </si>
  <si>
    <t>1- Revisar y ajustar de manera articulada con la Secretaría de Gestión Humana las actividades formuladas en el plan de acion para el fortalecimiento de la gestión etica.</t>
  </si>
  <si>
    <r>
      <rPr>
        <sz val="12"/>
        <color rgb="FF000000"/>
        <rFont val="Arial"/>
      </rPr>
      <t>Mantener</t>
    </r>
    <r>
      <rPr>
        <sz val="12"/>
        <color rgb="FFFF0000"/>
        <rFont val="Arial"/>
      </rPr>
      <t xml:space="preserve"> </t>
    </r>
    <r>
      <rPr>
        <sz val="12"/>
        <color rgb="FF000000"/>
        <rFont val="Arial"/>
      </rPr>
      <t>el cumplimiento de las directrices impartidas por GH para el para el fortalecimiento de la gestión etica.</t>
    </r>
  </si>
  <si>
    <t>Asistir a las reuniones convocadas por comite etico de la entidad e Incluir en la matriz de comunicaciones mensajes relacionados con las directrices impartidas en el mismo.</t>
  </si>
  <si>
    <t>Profesional universitario (Silvana de la Hoz)</t>
  </si>
  <si>
    <t>No de reuniones</t>
  </si>
  <si>
    <t>Evidencia de las reuniones</t>
  </si>
  <si>
    <t>31/03/2023</t>
  </si>
  <si>
    <t>Se adjunta evidencia de asistencia a reunión el dia 23 de febrero de 2023 para realizar el plan de acción gestores eticos.
Se actualiza matriz de comunicaciones interna con los mensajes diseñados por los promotores eticos, 
https://mbarranquilla.sharepoint.com/:b:/s/oficinadesistemas/EbvGPO0bBQhAlMxNT59FAPsBA7qc6wHj4lMzMvzUX0umjw?e=EKdofo</t>
  </si>
  <si>
    <t>De acuerdo a los registros y documentos evidenciados en el seguimiento, se logra verificar que el porcentaje de avance de la actividad es coherente.</t>
  </si>
  <si>
    <t>Elaborar, registrar y Comunicar al interior de la dependencia las actividades del comite etico planificadas.</t>
  </si>
  <si>
    <t>No de actividades</t>
  </si>
  <si>
    <t>Matriz de comunicaciones</t>
  </si>
  <si>
    <t>En grupo interno de trabajo se socializan los mensajes del comite etico a traves de whatsapp
Evidencia: Matriz de comunicaciones de la Gerencia TIC</t>
  </si>
  <si>
    <t xml:space="preserve">Segimiento a las actividades relacionadas en la matriz de comunicaciones </t>
  </si>
  <si>
    <t>1 matriz actualizada</t>
  </si>
  <si>
    <t>Registro de evidencias del cumplimiento de la matriz de comunicaciones en el drive</t>
  </si>
  <si>
    <t>No de actualizaciones</t>
  </si>
  <si>
    <t>Se evidencia el registro de las actividades cumplidas en la matriz de comunicaciones al corte 30 de junio de 2023.</t>
  </si>
  <si>
    <t>Ajustar las activiadades en la matriz de comunicaciones cuando sea pertinente</t>
  </si>
  <si>
    <t>2 informes</t>
  </si>
  <si>
    <t>Informe de seguimiento a la matriz de comunicaciones</t>
  </si>
  <si>
    <t>No de informes</t>
  </si>
  <si>
    <t>No se realizo ajuste a la matriz de comunicaciones.</t>
  </si>
  <si>
    <t xml:space="preserve">2- Desarrollar acciones para la apropiacion de la politica de administracion de riesgo en  su dependencia con el fin de fortalecer la cultura de gestion del riesgo en la entidad. </t>
  </si>
  <si>
    <t>MO: Falta de competencias para la identificación de los riesgos del proceso.</t>
  </si>
  <si>
    <t>Asistir a las reuniones convocadas por Secretaria de Planeación para la aplicación de la metodologia de administración de riesgos y oportunidades.</t>
  </si>
  <si>
    <t>Nombre: Maria Jose Palma Sulbaran y Martha Camargo Rojano.</t>
  </si>
  <si>
    <t>15/01/2023</t>
  </si>
  <si>
    <t>Los agentes de cambio de la GTIC, asisten a las convocatorias de Gestión de riesgos que realiza planeación.</t>
  </si>
  <si>
    <t>Realizar la identificación, tratamiento y monitoreo de los riesgos asociados al proceso conforme a la política de administración de Riesgos mediante la metodología e instrumentos definidos.</t>
  </si>
  <si>
    <t>Un matriz de riesgo</t>
  </si>
  <si>
    <t>Mapa de riesgos del proceso</t>
  </si>
  <si>
    <t>No de matriz de riesgo</t>
  </si>
  <si>
    <t>En el aplicativo ISOLUCIÓN, se registraron las actualzaciones a los riegos de la GTIC, atendiendo las sugerencias y la guia de riesgos de la entidad.</t>
  </si>
  <si>
    <t xml:space="preserve">Registrar los seguimientos a los riesgos y controles del proceso en la herramienta ISOLUCION </t>
  </si>
  <si>
    <t>4 seguimientos</t>
  </si>
  <si>
    <t>Mapa de riesgo con evidencia de los seguimientos</t>
  </si>
  <si>
    <t>En el aplicativo Isolución se registro el segundo seguimiento a los riesgos de la GTIC, a corte 30 de junio de 2023.</t>
  </si>
  <si>
    <t>Definir acciones para los riesgos con evaluación Alto, segun lo establecido en la politica de la entidad.</t>
  </si>
  <si>
    <t>No de acta</t>
  </si>
  <si>
    <t>Acta con acciones para riesgos con evaluación alta</t>
  </si>
  <si>
    <t xml:space="preserve">No de acta </t>
  </si>
  <si>
    <t>Se registro en ISOLUCION las evidencias requeridas por las acciones para abordar riesgos, notificadas a traves de la misma herramienta.</t>
  </si>
  <si>
    <t xml:space="preserve">3- Ajustar y validar plan de acción  de la dependencia en conjunto con la Secretaría de planeacion </t>
  </si>
  <si>
    <t>Insuficiencias en la  planeacion</t>
  </si>
  <si>
    <r>
      <rPr>
        <sz val="12"/>
        <color rgb="FF000000"/>
        <rFont val="Arial"/>
      </rPr>
      <t xml:space="preserve">Coordinar con la secretaria de Planeación los ajustes a los proyectos y </t>
    </r>
    <r>
      <rPr>
        <b/>
        <sz val="12"/>
        <color rgb="FF000000"/>
        <rFont val="Arial"/>
      </rPr>
      <t>dimensiones de MIP</t>
    </r>
    <r>
      <rPr>
        <sz val="12"/>
        <color rgb="FF000000"/>
        <rFont val="Arial"/>
      </rPr>
      <t>G incluidos en el plan de acción</t>
    </r>
  </si>
  <si>
    <t>Nombre: Carlos Escalante y Carolina Cahuna.</t>
  </si>
  <si>
    <t>Un plan de acción</t>
  </si>
  <si>
    <t>plan de acción ajustado</t>
  </si>
  <si>
    <t xml:space="preserve">No de plan </t>
  </si>
  <si>
    <t>17/01/2023</t>
  </si>
  <si>
    <t>Se envia correo a la Secretaria de Planeación el dia 29 de marzo de 2023, en la cual se solicita incluir indicadores en el modulo de formulación de MIPG, en la Política de Gestión del Conocimiento y la innovación.</t>
  </si>
  <si>
    <r>
      <rPr>
        <sz val="12"/>
        <color rgb="FF000000"/>
        <rFont val="Arial"/>
      </rPr>
      <t xml:space="preserve">Registrar las actividades y metas de cada proyecto y </t>
    </r>
    <r>
      <rPr>
        <b/>
        <sz val="12"/>
        <color rgb="FF000000"/>
        <rFont val="Arial"/>
      </rPr>
      <t>las dimensiones de MIPG</t>
    </r>
  </si>
  <si>
    <t>100% de las actividades registradas</t>
  </si>
  <si>
    <t>Documento con las activades y metas
Aplicativo mi plan actualizado</t>
  </si>
  <si>
    <t>(No de actividades registradas / Total de actividades del plan )*100</t>
  </si>
  <si>
    <t xml:space="preserve">Se solicito por correo institucional a la secretaria de planeación (Juan Llinas Lastra) incluir en la politica de Gestión del conocimiento e innovación del modulo de MIPG un nuevo indicador realacionado en el cronograma de trabajo enlaces TIC de 2023. </t>
  </si>
  <si>
    <t xml:space="preserve">Verificar que los proyectos esten relacionados en el plan indicativo de la vigencia actual </t>
  </si>
  <si>
    <t>100% de los proyectos del periodo incluidos en el plan de acción</t>
  </si>
  <si>
    <t>Aplicativo mi plan actualizado</t>
  </si>
  <si>
    <t>(No de proyectos incluidos en miplan / Total de proyectos del proceso)*100</t>
  </si>
  <si>
    <t>Todos os proyectos de la Gerencia TIC registrados en MIPLAN estan incluidos en el plan indicativo anual</t>
  </si>
  <si>
    <r>
      <rPr>
        <sz val="12"/>
        <color rgb="FF000000"/>
        <rFont val="Arial"/>
      </rPr>
      <t xml:space="preserve">Registrar los indicadores de cada proyecto </t>
    </r>
    <r>
      <rPr>
        <b/>
        <sz val="12"/>
        <color rgb="FF000000"/>
        <rFont val="Arial"/>
      </rPr>
      <t>y dimensiones de MIPG</t>
    </r>
    <r>
      <rPr>
        <sz val="12"/>
        <color rgb="FF000000"/>
        <rFont val="Arial"/>
      </rPr>
      <t xml:space="preserve"> en el aplicativo miplan</t>
    </r>
  </si>
  <si>
    <t>100% de los indicadores actualizados</t>
  </si>
  <si>
    <t>(No de indicadores registrados / Total de indicadores de proyectos del proceso)*100</t>
  </si>
  <si>
    <t>29/03/2023</t>
  </si>
  <si>
    <t>Todos los indicadores de los proyectos de la Gerencia TIC estan registrados en MIPLAN</t>
  </si>
  <si>
    <t>4- Revisar y ajustar  herramientas para la identificación y priorizacion de riesgos de seguridad digital, conforme  a la nueva política de administración de riesgos adoptada en la entidad.</t>
  </si>
  <si>
    <t>MO: Falta de competencias para la identificación de los riesgos de seguridad y privacidad de la información.</t>
  </si>
  <si>
    <t xml:space="preserve">Diseñar una herramientas para la identificación de riesgos de seguridad digital conforme  a la nueva política de administración de riesgos adoptada en la entidad. </t>
  </si>
  <si>
    <t xml:space="preserve">1 Documento con los requisitos y atributos del formato del mapa de riesgos de seguridad digital. </t>
  </si>
  <si>
    <t>Diseño previo del Mapa de riesgo de seguridad digital</t>
  </si>
  <si>
    <t>No de documento</t>
  </si>
  <si>
    <t>Se adoptó herramienta para la identificación de riesgos de seguridad digital del MINTIC, para la identificación de los riesgos de seguridad de la información en los procesos de la entidad.</t>
  </si>
  <si>
    <t xml:space="preserve">Revisar y ajustar  herramientas para la identificación de riesgos de seguridad digital, conforme  a la nueva política de administración de riesgos adoptada en la entidad. </t>
  </si>
  <si>
    <t>1 Formato en excel con el diseño del mapa de riesgos de seguridad digital</t>
  </si>
  <si>
    <t>Formato Mapa de riesgos de seguridad digital</t>
  </si>
  <si>
    <t xml:space="preserve">No de Formato </t>
  </si>
  <si>
    <t>Se ajustarón los parametros de la herramienta acorde a los procesos de la organización y a la politica de gestión de riesgos de la entidad.</t>
  </si>
  <si>
    <t>Capacitar al personal designado por las areas en el mapa de riesgos de seguridad de la información</t>
  </si>
  <si>
    <t>1 capacitación en mapa de riesgos de seguridad digital</t>
  </si>
  <si>
    <t xml:space="preserve">Invitación
Listado de asistencia a la capacitación 
Evaluación de la capacitación
Evidencias de las capacitaciones
</t>
  </si>
  <si>
    <t>No. de capacitaciones</t>
  </si>
  <si>
    <t>Evaluar el nivel de apropiación de la herramienta con ejercicios de identificación de riesgos de seguridad digital</t>
  </si>
  <si>
    <t>1 informe con los resultados de los ejercicios de riesgos de seguridad digital</t>
  </si>
  <si>
    <t>Preliminar del mapa de riesgos de seguridad digital diligenciado</t>
  </si>
  <si>
    <t>5- Documentar lecciones aprendidas para fortalecer el aprendizaje organizacional y la politica de gestión del conocimiento.</t>
  </si>
  <si>
    <t>Falta de compromiso para identificar y registrar las lecciones aprendidas</t>
  </si>
  <si>
    <t>Identificar en las actas de equipo de mejoramiento las buenas practicas y/o errores, para la trasferencia de conocimientos</t>
  </si>
  <si>
    <t>3 buenas practicas</t>
  </si>
  <si>
    <t>Buenas practicas identificadas</t>
  </si>
  <si>
    <t>No de leccion aprendida</t>
  </si>
  <si>
    <t>En el segundo trimestre se identificaron 2 lecciones aprendidas con los equipos de CATIN y CORE.</t>
  </si>
  <si>
    <t>Convocar al equipo de trabajo pertinente para redactar, registrar, publicar y difundir las lecciónes aprendidas</t>
  </si>
  <si>
    <t>3 reuniones de trabajo</t>
  </si>
  <si>
    <t>Lista de asistencia</t>
  </si>
  <si>
    <t>Se convocó a los equipos de CATIN y CORE para registrar lecciones aprendida: "Disminución de la deserción de los estudiantes en los procesos formativo de CATIN" y  "Infraestructura Hibrida".</t>
  </si>
  <si>
    <t>Generar informe de las lecciones aprendidas registradas</t>
  </si>
  <si>
    <t>3 lecciones aprendidas</t>
  </si>
  <si>
    <t>informe de lección aprendida registrada en aplicativo</t>
  </si>
  <si>
    <t>En el drive en la carpeta de lecciones aprendidas se puede consultar el informe de la lección aprendida del 20 de abril y 21 de Junio generado por la herramienta que dispuso control interno de gestión.</t>
  </si>
  <si>
    <t>6- Establecer responsabilidades para la ejecución de las actividades de control y asegurar que personas competentes y con autoridad suficiente, efectúen dichas actividades con diligencia y oportunidad al interior de su dependencia.</t>
  </si>
  <si>
    <t>Falta de oportunidad en las actividades de control del proceso</t>
  </si>
  <si>
    <t xml:space="preserve">Conformar equipo de trabajo para la ejecución oportuna de actividades de control </t>
  </si>
  <si>
    <t>Nombre: Carlos Escalante, Carolina Cahuana, Maria Jose Palma Sulbaran y Martha Camargo Rojano</t>
  </si>
  <si>
    <t>un equipo de trabajo</t>
  </si>
  <si>
    <t xml:space="preserve">Acta de reunión </t>
  </si>
  <si>
    <t>Se conformó un equipo de trabajo interdisciplinario para gestionar y controlar la implementación de la sede electrónica de la alcaldía. El equipo está conformado por área de desarrollo, infraestructura y administrativa.
El área administrativa gestiona y controla los planes de acción, de mejoramiento y los planes de seguridad y protección de datos personales.</t>
  </si>
  <si>
    <t>Ejecutar las actividades planificadas</t>
  </si>
  <si>
    <t xml:space="preserve">100% de las actividades ejecutadas </t>
  </si>
  <si>
    <t>Evidencia de las actividades ejecutadas</t>
  </si>
  <si>
    <t>(No de actividades ejecutadas / total de actividades)*100</t>
  </si>
  <si>
    <t>31/04/2023</t>
  </si>
  <si>
    <t>La Gerencia TIC cuenta con un plan de implementación de la sede electronica, un plan de seguridad de la información y un plan de privacidad y protección de datos personales, adicionales a los otros planes transversales de la entidad. En los cuales se vienen ejecutando las actividades según lo tiempos planificados y recursos disponibles.</t>
  </si>
  <si>
    <t>Registrar los seguimientos y ajustes a las actividades planificadas</t>
  </si>
  <si>
    <t>3 seguimientos</t>
  </si>
  <si>
    <t>informes de seguimiento y ajustes a las actividades planificadas</t>
  </si>
  <si>
    <t>Se han realizado los ajusten pertinente a cada plan de la Gerencia TIC y elaborado los informes.</t>
  </si>
  <si>
    <t>7- Impulsar acciones para alcanzar el cumplimiento en las metas que se encuentran en 0 y/o por debajo de la meta proyectada para el cuatrienio.</t>
  </si>
  <si>
    <t xml:space="preserve">
Fortalecer los seguimientos a los planes definidos a fin de generar acciones de mejora para el cumplimiento de metas</t>
  </si>
  <si>
    <t>Incluir en los planes pertinentes las actividades que se encuentran en 0 y/o por debajo de la meta proyectada  para el cuatrienio.</t>
  </si>
  <si>
    <t>Nombre: Carlos Escalante Maduro
Cargo: Asesor</t>
  </si>
  <si>
    <t>3 planes ajustados</t>
  </si>
  <si>
    <t>Plan de seguridad y privacidad de la información
Plan de mejoramiento
Plan de protección de datos personales</t>
  </si>
  <si>
    <t>No de planes ajustados</t>
  </si>
  <si>
    <t>En el plan de mejoramiento se incluyo los planes de: seguridad y privacidad de la información y de protección de datos a fin de implusar el cumplimiento de las metas de ambos documentos.</t>
  </si>
  <si>
    <t xml:space="preserve">Ejecutar las actividades de los planes definidos </t>
  </si>
  <si>
    <t xml:space="preserve">90% PSPI
100% plan de mejoramiento a la gestión
50% PPDP
</t>
  </si>
  <si>
    <t>Evidencias de las actividaes ejecutadas</t>
  </si>
  <si>
    <t>Porcentaje de avance de planes</t>
  </si>
  <si>
    <t xml:space="preserve">Se ha ejecutado 78.3% el PSPI
Se ha ejecutado el 63.9% del PMG
Se ha ejecutado el 49% del PPDP
</t>
  </si>
  <si>
    <t>Realizar seguimiento y ajustes a los planes definidos en la Gerencia TIC</t>
  </si>
  <si>
    <t>6 seguimientos</t>
  </si>
  <si>
    <t>Formato de seguimiento a PSPI, 
Plan de mejoramiento a la gestión
Formato de seguimiento a PPDP</t>
  </si>
  <si>
    <t>Se ha realizado seguimiento trimestral a los planes e informes de seguimiento a dichos planes.</t>
  </si>
  <si>
    <t>8- Brindar soporte tecnologico que se requiera de la plataforma E-Learning AVAB, con el fin de fortalecer la política de gestión del conocimiento en la entidad</t>
  </si>
  <si>
    <t xml:space="preserve">MO: Falta de conocimiento de las actividades de soporte tecnologico de la plataforma E-learning AVAB
</t>
  </si>
  <si>
    <t>Programar reunión con las areas pertinentes a fin de establecer el alcance y las actividades de soporte tecnologico de la Gerencia TIC a la pltaforma E-Learning AVAB.</t>
  </si>
  <si>
    <t>Nombre: Cesar Mattos
Cargo: Asesor
Nombre: Cesar Consuegra
Cargo: Asesor
Nombre: Rosalba Matos
Cargo: Profesional especializado</t>
  </si>
  <si>
    <t>acta de reunión</t>
  </si>
  <si>
    <t>27/03/2023</t>
  </si>
  <si>
    <t>31-03-2023</t>
  </si>
  <si>
    <t>Se programó y realizó reunión de trabajo el 31 de marzo de 2023, a fin de definir responsabilidades frente al soporte de la plataforma AVAB- ELEARNING.  
Evidencia: Reunión teams y acta de reunión
https://teams.microsoft.com/l/meetup-join/19:meeting_ZGIwNzk0MDktZWViYy00NWViLThiZDUtMTQxZTYzZGMwYjUz@thread.v2/0?context=%7B%22Tid%22:%224003a5e6-9cba-4435-a8b2-c7b5cb90a536%22,%22Oid%22:%22e39cef24-8b90-4865-9a59-b9622ab37138%22%7D</t>
  </si>
  <si>
    <t>Definir viabilidad de las actividades de soporte tecnologico para la plataforma E-learning</t>
  </si>
  <si>
    <t>15/04/2023</t>
  </si>
  <si>
    <t>31/05/2023</t>
  </si>
  <si>
    <t>En reunipon del 27/04/2023, se acordo dar el soporte de manera compartida, definiendo las actividades a realizar por la gerencia tic y las actividades de gestión humana. Con Diana Velazco en cabeza de las actividades de soporte y administración de la plataforma.
Acta de reunión: https://mbarranquilla.sharepoint.com/:b:/s/oficinadesistemas/ERV2P3Yrq8xGsxzv9s3RxvwBhdGKprUEGhZVEKC_RyLV4g?e=xEKaFv</t>
  </si>
  <si>
    <t>Hacer seguimiento  actividades definidas en acta de reunión</t>
  </si>
  <si>
    <t>No de seguimientos acta de reunión</t>
  </si>
  <si>
    <t>acta de reunión actualizada</t>
  </si>
  <si>
    <t>Se estan realizando los seguimientos pertinentes a los compromisos definidos en las actas de trabajo.</t>
  </si>
  <si>
    <t>9- Adelantar acciones que permitan la implementación del protocolo IPV6 en la entidad</t>
  </si>
  <si>
    <t>MQ: Altos costos para migrar del protocolo IPV4 a IPV6</t>
  </si>
  <si>
    <t>Definir estrategias tendientes a la implementación del protolo IPV4 a IPV6 u otras soluciones alternas</t>
  </si>
  <si>
    <t>Nombre: Cesar Consuegra
Cargo: Asesor</t>
  </si>
  <si>
    <t xml:space="preserve">1 Acta </t>
  </si>
  <si>
    <t xml:space="preserve">
Acta de reunion</t>
  </si>
  <si>
    <t>No de actas</t>
  </si>
  <si>
    <t>Ejecutar las estrategias definidas para la implementación del del protolo IPV4 a IPV6 u otras soluciones alternas</t>
  </si>
  <si>
    <t>Hacer seguimiento a las estrategias definidas para la implementación del del protolo IPV4 a IPV6 u otras soluciones alternas</t>
  </si>
  <si>
    <t>10- Continuar con la implementación de la politica de protección de datos personales en la entidad.</t>
  </si>
  <si>
    <t>Mantener la gestion adelantada por el proceso a fin de cumplir con las directrices definidas en la politica de protección de datos personales</t>
  </si>
  <si>
    <t>Planificar las actividades tendientes a cumplir con la politica de protección de datos pesonales</t>
  </si>
  <si>
    <t>Nombre: Josefina Trespalacios
Cargo: Profesional universitario</t>
  </si>
  <si>
    <t>Un plan de trabajo</t>
  </si>
  <si>
    <t>Plan de politica d eprotección de datos personales</t>
  </si>
  <si>
    <t>No de plan</t>
  </si>
  <si>
    <t>28/02/2023</t>
  </si>
  <si>
    <t>Se definió el plan de trabajo para la implementación de la politica de protección y tratamiento de datos</t>
  </si>
  <si>
    <t>Ejecutar actividades descritas en el plan de acción de la la politica de protección de datos personales</t>
  </si>
  <si>
    <t>50% de las actividades ejecutadas</t>
  </si>
  <si>
    <t>Evidencias de las actividades ejecutadas</t>
  </si>
  <si>
    <t>(No de actividades ejecutadas / Total de actividades)*100</t>
  </si>
  <si>
    <t>Al corte 31 de marzo de 2023 se han ejecutado un porcentaje de avance de 42.6 % de las actividades planificadas.
El programa de implementación de la politica de protección de datos personales arroja un porcentaje de avance del 15%</t>
  </si>
  <si>
    <t>Hacer seguimiento y ajustes al plan de acción de la politica de protección de datos personales</t>
  </si>
  <si>
    <t>Se realizo el primer seguimiento al plan de acción para la implmneetación de la politica y al programa.</t>
  </si>
  <si>
    <t>PERIODO/VIGENCIA: VIGENCIA 2023 - 1 ENERO AL 31 DICIEMBRE 2023</t>
  </si>
  <si>
    <t>DEPENDENCIA Y PROCESO: OFICINA DE GESTIÓN DEL RIESGO - GESTIÓN DEL RIESGO DE EMERGENCIAS Y DESASTRES</t>
  </si>
  <si>
    <t>Revisar y ajustar de manera articulada con la Secretaría de Gestión Humana las actividades formuladas en el plan de acción para el fortalecimiento de la gestión ética.</t>
  </si>
  <si>
    <r>
      <rPr>
        <b/>
        <sz val="12"/>
        <rFont val="Arial"/>
        <family val="2"/>
      </rPr>
      <t>MET</t>
    </r>
    <r>
      <rPr>
        <sz val="12"/>
        <rFont val="Arial"/>
        <family val="2"/>
      </rPr>
      <t>: Nueva vigencia con probable ajuste de actividades por realizar.</t>
    </r>
  </si>
  <si>
    <t xml:space="preserve">1. Participar activamente de la formulación del Plan de acción para el fortalecimiento de la gestión ética de la vigencia.
2. Implementar las actividades formuladas en el plan de acción para el fortalecimiento de la gestión ética en la dependencia </t>
  </si>
  <si>
    <t>Nombre: Miryam Nieto
Cargo: Técnico Operativo</t>
  </si>
  <si>
    <t>100% del Plan de acción para el fortalecimiento de la gestión ética de la vigencia implementado.</t>
  </si>
  <si>
    <t xml:space="preserve">Registro de realización de actividades planeadas. </t>
  </si>
  <si>
    <t>N°de actividades realizadas/N°de actividades Planeadas</t>
  </si>
  <si>
    <t>Para el presente trimestre se indica que se asistió a las reuniones programadas, tal como se puede observar en el informe de seguimiento. Asi mismo se desarrollaron actividades lúdicas como Pausa Ética Virtual Saltos de Integridad.</t>
  </si>
  <si>
    <t>Se han cumplido las actividades del plan etico y de las ludicas al interior del proceso</t>
  </si>
  <si>
    <t>Solicitar a la Secretaría de planeacion asistecia tecnica  para la validacion y ajuste al plan de accion de la dependencia</t>
  </si>
  <si>
    <t>Dimensiones del MIPG no contempladas por el proceso en herramienta MIPLAN</t>
  </si>
  <si>
    <t>1. Realizar reunión con Secretaria de Planeación para realizar ajustes de las actividades en las diferentes dimensiones de MIPG en herramienta MIPLAN.</t>
  </si>
  <si>
    <t>Nombre: Linda Jiménez
Cargo: Profsional Universitario.</t>
  </si>
  <si>
    <t>Ajustar actividades en las diferentes dimensiones de MIPG en herramienta MIPLAN..</t>
  </si>
  <si>
    <t>Plan de acción 2023 ajustado</t>
  </si>
  <si>
    <t>Se solicitó el acompañamiento de la Secretaria de Planeación, oficina de Planeación socioeconomica e inversiones, para revisión y ajuste del Plan de Acción 2023 tanto en la parte de Proyectos como en MIPG.
Evidencias: Correos electronicos, Listado de asistencia.</t>
  </si>
  <si>
    <t>aun cuando se solicito el acompañamiento a la Sec. De Planeación, se pudo evidenciar que  en la dimension de direccionamiento estrategico no se formularon actividades</t>
  </si>
  <si>
    <r>
      <rPr>
        <b/>
        <sz val="12"/>
        <rFont val="Arial"/>
        <family val="2"/>
      </rPr>
      <t>MO</t>
    </r>
    <r>
      <rPr>
        <sz val="12"/>
        <rFont val="Arial"/>
        <family val="2"/>
      </rPr>
      <t>: Nuevas directrices derivadas de la actualización de la política de administración de riesgos de la entidad</t>
    </r>
  </si>
  <si>
    <t>1. Solicitar a la Secretaria de Planeación un acompañamiento para la revisión y actualización en caso de ser necesario del  mapa de riesgos de conformidad con los lineamientos y/o política de administración de riesgos adoptada en la entidad.
2. Ajustar el mapa de riesgos del proceso de conformidad con los lineamientos y/o política de administración de riesgos adoptada en la entidad.</t>
  </si>
  <si>
    <t>Nombre: Linda Jiménez 
Cargo: Profesional universitario</t>
  </si>
  <si>
    <t>Mapa de Riesgo actualizado</t>
  </si>
  <si>
    <t>Número de seguimientos trimestrales realizados / Número de seguimientos  programados.</t>
  </si>
  <si>
    <t>Se realizó revisión y ajuste a la matriz de riesgo en la Plataforma Isolución; se versiono a la vigencia 2023 y se realizó el seguimiento correspondiente al primer trimestre.
Evidencia: Platoforma Isolución actualizada.</t>
  </si>
  <si>
    <t>No se puede estar en un avance del 100% por cuanto el seguimeinto a los controles identificados para los riesgos del proceso se debe hacer trimestral, para verificar su efectividad.</t>
  </si>
  <si>
    <t>Es necesario fortalecer el seguimiento y control de la supervisión de los contratos a cargo de su dependencia</t>
  </si>
  <si>
    <r>
      <rPr>
        <b/>
        <sz val="12"/>
        <rFont val="Arial"/>
        <family val="2"/>
      </rPr>
      <t>MO</t>
    </r>
    <r>
      <rPr>
        <sz val="12"/>
        <rFont val="Arial"/>
        <family val="2"/>
      </rPr>
      <t xml:space="preserve">: Demoras en las entregas de informes de gestión u otros documentos por parte de contratistas.
</t>
    </r>
    <r>
      <rPr>
        <b/>
        <sz val="12"/>
        <rFont val="Arial"/>
        <family val="2"/>
      </rPr>
      <t>MO:</t>
    </r>
    <r>
      <rPr>
        <sz val="12"/>
        <rFont val="Arial"/>
        <family val="2"/>
      </rPr>
      <t xml:space="preserve"> Nuevas directrices derivadas de la implementación del aplicativo SECOP II</t>
    </r>
  </si>
  <si>
    <t>1. Una vez se realice contratación de personal se debe realizar socialización sobre los lineamientos y cargue de información en el aplicativo SECOP II
2. Informar a los contratistas las fechas de entrega informes de gestión u otros documentos requeridos para la supervisión de los contratos dentro de los tiempos establecidos.
3.Verificar la información cargada por los contratistas, de acuerdo al tipo de contrato o convenio suscrito.
4. Cargar al aplicativo SECOP los informes de supervisión de acuerdo a tiempos establecidos para cada contrato.</t>
  </si>
  <si>
    <t>Nombre: Ariel Camargo
Cargo: Asesor</t>
  </si>
  <si>
    <t>Aplicativo SECOP II actualizado</t>
  </si>
  <si>
    <t>Reporte SECOP II de acuerdo a cada contratista.</t>
  </si>
  <si>
    <t>N° de reportes mensuales</t>
  </si>
  <si>
    <t>Durante el periodo se realizó seguimiento y verificación de  la información cargada por los contratistas a la plataforma. Asi mismo, se realizó el cargue de las respectivas interventorias por cada contrato.
Evidencia: Platoforma actualizada con la documentación establecida.</t>
  </si>
  <si>
    <t>se realiza seguimiento a la informacion cargada en el secop II por los contratistas y supervisores.</t>
  </si>
  <si>
    <r>
      <rPr>
        <b/>
        <sz val="12"/>
        <rFont val="Arial"/>
        <family val="2"/>
      </rPr>
      <t>MO:</t>
    </r>
    <r>
      <rPr>
        <sz val="12"/>
        <rFont val="Arial"/>
        <family val="2"/>
      </rPr>
      <t xml:space="preserve"> Por la baja cultura institucional para la documentación de lecciones aprendidas</t>
    </r>
  </si>
  <si>
    <t>Continuar con la documentación de las lecciones aprendidas del proceso.</t>
  </si>
  <si>
    <t>Nombre: Linda Jiménez
Cargo: Profsional Universitario.
Apoyo.
Funcionarios Adscritos al proceso.</t>
  </si>
  <si>
    <t>Lecciones aprendidas documentadas</t>
  </si>
  <si>
    <t>Formatos diigenciados de Lecciones aprendidas</t>
  </si>
  <si>
    <t>N° de lecciones aprendidas documentadas</t>
  </si>
  <si>
    <t>Se realizó  la  lección aprendida compartida "Optimización del uso de las herramientas tecnológicas de las que dispone la entidad para el manejo de datos".
Evidencia: Lección aprendida Formulada.</t>
  </si>
  <si>
    <t>leccion aprendida formulada</t>
  </si>
  <si>
    <r>
      <rPr>
        <b/>
        <sz val="12"/>
        <rFont val="Arial"/>
        <family val="2"/>
      </rPr>
      <t>MO</t>
    </r>
    <r>
      <rPr>
        <sz val="12"/>
        <rFont val="Arial"/>
        <family val="2"/>
      </rPr>
      <t xml:space="preserve">: Metas asignadas a funcionarios y/o cargos con rotación. 
Existían metas y funciones no asociadas en </t>
    </r>
    <r>
      <rPr>
        <b/>
        <sz val="12"/>
        <rFont val="Arial"/>
        <family val="2"/>
      </rPr>
      <t>MO:</t>
    </r>
    <r>
      <rPr>
        <sz val="12"/>
        <rFont val="Arial"/>
        <family val="2"/>
      </rPr>
      <t>la concertación de compromisos laborales</t>
    </r>
  </si>
  <si>
    <t xml:space="preserve">Resignar responsables de metas, con el objetivo de liderar  los proyectos del proceso.
</t>
  </si>
  <si>
    <t>Nombre: Edgardo Saucedo
Cargo: Jefe de Oficina</t>
  </si>
  <si>
    <t xml:space="preserve">Metas y/o actividades asignadas a funcionarios </t>
  </si>
  <si>
    <t>´-Acta de reunión
´-Plan de acción 2023 con responsables de metas.
´- Compromisos laborales concertados.</t>
  </si>
  <si>
    <t>El 5 de Enero se realizó reunión para la elaboración del Plan de Acción de la actual vigencia 2023, en este se establecieron los responsables a las metas y actividades propias de la oficina. Asi mismo,se concertaron los compromisos laborales en las plataformas G+ y SEDEL.
Es de resaltar que cada responsable mensualmente genera sus informes para el seguimiento y control de las metas establecidas.
Evidencia: Acta de Reunión-Listado de Asistencia/ Plataformas actualizadas, informes de Gestión.</t>
  </si>
  <si>
    <t>se cumplio con las actividades formulads.</t>
  </si>
  <si>
    <r>
      <rPr>
        <b/>
        <sz val="12"/>
        <rFont val="Arial"/>
        <family val="2"/>
      </rPr>
      <t xml:space="preserve">MET: </t>
    </r>
    <r>
      <rPr>
        <sz val="12"/>
        <rFont val="Arial"/>
        <family val="2"/>
      </rPr>
      <t xml:space="preserve">Durante las temporadas de lluvia la demanda de PQRS supera la capacidad lógistica de la oficina. Asi tambien, hay PQRSD que por su complejidad requieren de mayor tiempo para dar una respuesta definitiva; estos pueden requerir conceptos emitidos por otras dependencias .
</t>
    </r>
    <r>
      <rPr>
        <b/>
        <sz val="12"/>
        <rFont val="Arial"/>
        <family val="2"/>
      </rPr>
      <t>MAQ-EQUI:</t>
    </r>
    <r>
      <rPr>
        <sz val="12"/>
        <rFont val="Arial"/>
        <family val="2"/>
      </rPr>
      <t xml:space="preserve"> Hay PQRSD que cuando son transferidas a esta oficina para ser asignadas a funcionarios ya tienen un recorrido previo en el sistema y ya se encuentran vencidas.
</t>
    </r>
    <r>
      <rPr>
        <b/>
        <sz val="12"/>
        <rFont val="Arial"/>
        <family val="2"/>
      </rPr>
      <t>MO:</t>
    </r>
    <r>
      <rPr>
        <sz val="12"/>
        <rFont val="Arial"/>
        <family val="2"/>
      </rPr>
      <t xml:space="preserve"> Falta de capacitación en el manejo de la herramienta SIGOB del nuevo personal  contratista.
</t>
    </r>
    <r>
      <rPr>
        <b/>
        <sz val="12"/>
        <rFont val="Arial"/>
        <family val="2"/>
      </rPr>
      <t>MO:</t>
    </r>
    <r>
      <rPr>
        <sz val="12"/>
        <rFont val="Arial"/>
        <family val="2"/>
      </rPr>
      <t xml:space="preserve"> Incumplimiento por parte de los servidores públicos de los lineamientos dados para terminar la gestión de las PQRS en la Herramienta de gestión Documental - SIGOB, dentro de los términos legales establecidos</t>
    </r>
  </si>
  <si>
    <t>1.Solicitar a la Oficina de Relación con el Ciudadano y Gestión Documental una reinducción en el manejo de la herramienta de Gestión Documental - SIGOB.
2. Solciitar a la Oficina de  gestión documental se revise y actualice la tipificación en el SIGOB  en cuanto a los términos de la respuesta del  PQRSD cuando la complejidad del mismo asi lo merite.
3. Realizar un registro de los PQRSD que al ser transferidos de otra oficina ya tienen los terminos de respuesta vencidos.
4.A traves de la herramienta creada para hacer un mayor seguimiento a los tiempos de respuesta por PQRSD, realizar reuniones con los responsables asignados para  análizar cada caso en particular y subsanar.</t>
  </si>
  <si>
    <t>Nombre: Milton Lara
Cargo: Auxiliar Administrativo
Nombre: Nataly Monterrosa
Crago: Profesional Universitario</t>
  </si>
  <si>
    <t>Cumplimiento de los tiempos de respuesta a PQRSD en 100%</t>
  </si>
  <si>
    <t>Informes mensuales de seguimiento a  PQRSD.</t>
  </si>
  <si>
    <t>N° de PQRSD respondidos en el tiempo/ N° Total de PQRSD recibidos</t>
  </si>
  <si>
    <t>Teniendo en cuenta los controles aplicados (Seguimiento y acompañamiento personalizado a la gestión de PQRSD, Envío de correos electrónicos entre otros)  y la matriz con alertas tempranas de incumplimiento, que han implementado para la oficina hemos mantenido y aumentado los reportes positivos en los reportes de gestión de los indicadores de PQRSD; obteniendo un porcentaje de respuesta del 99,80% y de cumplimiento del aproximadamente de 82%.
Evidencia: Informe de PQRSD</t>
  </si>
  <si>
    <t>Se han fortalecido las estrategias de seguimiento al cumplimiento de respuesta de las PQRSD</t>
  </si>
  <si>
    <t>Es pertinente revisar y actualizar los procedimientos de su dependencia acorde con la actualización de la cadena de valor por procesos y los lineamientos de la Secretaría de Planeación.</t>
  </si>
  <si>
    <r>
      <rPr>
        <b/>
        <sz val="12"/>
        <rFont val="Arial"/>
        <family val="2"/>
      </rPr>
      <t>MO:</t>
    </r>
    <r>
      <rPr>
        <sz val="12"/>
        <rFont val="Arial"/>
        <family val="2"/>
      </rPr>
      <t xml:space="preserve"> Por la baja cultura institucional de la evaluación y seguimiento del Sistema de Gestión de la Calidad en la entidad.                                  </t>
    </r>
    <r>
      <rPr>
        <b/>
        <sz val="12"/>
        <rFont val="Arial"/>
        <family val="2"/>
      </rPr>
      <t>MAQ-EQUI:</t>
    </r>
    <r>
      <rPr>
        <sz val="12"/>
        <rFont val="Arial"/>
        <family val="2"/>
      </rPr>
      <t xml:space="preserve"> Por fallas técnicas presentadas en el aplicativo Isolución, para su correcta utilización  en el edificio central de la alcaldía Distrital.</t>
    </r>
  </si>
  <si>
    <t xml:space="preserve">1.  Revisar y actualizar, de ser necesario  los procedimientos del proceso acorde con la actualización de la cadena de valor por procesos y los lineamientos de la Secretaría de Planeación.
2. Revisar semestralmente la información colgada en el aplicativo ISOLUCION y actualizar según la necesidad.
</t>
  </si>
  <si>
    <t>Nombre: Linda Jiménez  
Cargo: Profesional Universitario.        
Nombre: Rosmira Angulo.   
Cargo:   Tecnico operativo</t>
  </si>
  <si>
    <t>Aplicativo ISOLUCION actualizado.</t>
  </si>
  <si>
    <t>Formatos, procedimientos, caracterización actualizados en el aplicativo ISOLUCIÓN.</t>
  </si>
  <si>
    <t>Número de documentos actualizados en Isolución / Número de documentos programados por actualizar en Isolución.</t>
  </si>
  <si>
    <t>Para el corte se tiene actualizada la plataforma con los seguimientos a indicadores, riesgos y documentación.
Evidencias: Plataforma actualizada.</t>
  </si>
  <si>
    <t>información actualizada en la herramienta Isolucion</t>
  </si>
  <si>
    <t>Es necesario impulsar acciones para alcanzar el cumplimiento en las metas que se encuentran en 0 y/o por debajo de la meta proyectada para el cuatrienio.  en especial para los Proyectos: Atención humanitaria y de la recuperación de las condiciones de normalidad, identificación, análisis, evaluación y monitoreo del riesgo de desastres en el territorio urbano del distrito de barranquilla</t>
  </si>
  <si>
    <r>
      <rPr>
        <b/>
        <sz val="14"/>
        <rFont val="Arial"/>
        <family val="2"/>
      </rPr>
      <t>ME:</t>
    </r>
    <r>
      <rPr>
        <sz val="14"/>
        <rFont val="Arial"/>
        <family val="2"/>
      </rPr>
      <t xml:space="preserve"> Falta de priorización en los programas de inversión del presupuesto distrital.
</t>
    </r>
    <r>
      <rPr>
        <b/>
        <sz val="14"/>
        <rFont val="Arial"/>
        <family val="2"/>
      </rPr>
      <t>MO:</t>
    </r>
    <r>
      <rPr>
        <sz val="14"/>
        <rFont val="Arial"/>
        <family val="2"/>
      </rPr>
      <t xml:space="preserve"> Desconocimiento de la importancia de los procesos de la gestión del Riesgo de desastres en el Distrito.</t>
    </r>
  </si>
  <si>
    <t>1. Reiterar las solicitudes para la asignación del presupuesto conforme a las metas establecidas en el Plan de Desarrollo Distrital.
2. Gestionar con entidades públicas o privadas los recursos necesarios para alcanzar las metas establecidas según Plan de Desarrollo.</t>
  </si>
  <si>
    <t xml:space="preserve">
Nombre: Edgardo Saucedo
Cargo: Jefe de oficina
Funcionarios encargados:
Yeni Moreno
Cargo: Profesional Universitario
(Grupo de trabajo)
Ariel Camargo
Cargo: Asesor
</t>
  </si>
  <si>
    <t xml:space="preserve">Gestión de recursos  para el cumplimiento de las metas de cada proyecto con metas por debajo de lo esperado.
</t>
  </si>
  <si>
    <t xml:space="preserve">1. Oficios realizados para gestionar recursos para el cumplimiento de las metas de cada proyecto - Actas de reunión.
</t>
  </si>
  <si>
    <t>Proyectos gestionados</t>
  </si>
  <si>
    <t>Se mantinen las acciones para las metas que estan por debajo de la meta proyectada; 
´- Reuniones con otras dependecias de la administración y entidades externas para encontrar estrategias que nos permitan avanzar.
Evidencias: Informe de gestión del Proyecto. Correos electronicos.</t>
  </si>
  <si>
    <t>Se ha continuado con las gestiones para el avance de las metas de los proyectos.</t>
  </si>
  <si>
    <t>Es pertinente concertar con Secretaría Juridica un plan de mejoramiento para disminuir el indice de tutelas al interior de la dependencia</t>
  </si>
  <si>
    <r>
      <rPr>
        <b/>
        <sz val="12"/>
        <rFont val="Arial"/>
        <family val="2"/>
      </rPr>
      <t>ME:</t>
    </r>
    <r>
      <rPr>
        <sz val="12"/>
        <rFont val="Arial"/>
        <family val="2"/>
      </rPr>
      <t xml:space="preserve"> Desconocimiento por parte de los ciudadanos de los trámites y otros procedimientos administrativos de nuestro proceso.</t>
    </r>
  </si>
  <si>
    <t xml:space="preserve">1. Concertar con Secretaría Juridica un plan de mejoramiento para disminuir el indice de tutelas al interior de la dependencia.
2. Coordinar con el apoyo de la Secretaria de comunicaciones campañas para la promoción de los  trámites y otros procedimientos administrativos de nuestro proceso.                       3. Realizar estrategias interistitucioales que coadyuben al cumplimiento de las metas asociadas a los proyectos. </t>
  </si>
  <si>
    <t>Nombre: Nataly Monterrosa
Cargo: Profesional Universitario.
Apoyo
Nombre: Tomas Corro
Cargo:Enlace Comunicaciones</t>
  </si>
  <si>
    <t xml:space="preserve"> Disminuir el indice de tutelas al interior de la dependencia.</t>
  </si>
  <si>
    <t>Reporte de Tutelas atendidas por trimestre.</t>
  </si>
  <si>
    <t>N° de Tutelas Atendidas por trimestre</t>
  </si>
  <si>
    <t>Se continua el trabajo con la Secretaria Juridica para el tema de atención y respuesta a Tutelas. Evidencia: Correos electronicos - Mesas de trabajo.</t>
  </si>
  <si>
    <t>Mesas de trabajo realziadas con Sec. Juridica, se debe realizar informe o suscribir actas de conformidad a las recomendaciones que den lugar en esa mesa de trabajo</t>
  </si>
  <si>
    <t>Cada Dependencia y grupo de trabajo deberá conformar un Plan de Trabajo Interno que evidencie el desglose de actividades previas con las que deben contar en un proceso de organización documental: retiro de material abrasivo, clasificación, ordenación, foliación, hoja de control, rotulación, inventarios documentales; permitir evidenciar la integridad física de los documentos, teniendo en cuenta las normas archivísticas.  Asi mismo, las dependencias deben contar con la totalidad de los inventarios de la producción documental en los archivos de gestión desde que se apertura los expedientes</t>
  </si>
  <si>
    <t xml:space="preserve">Participar del plan de acción institucional elaborado por Gestión Documental </t>
  </si>
  <si>
    <t xml:space="preserve">NA
</t>
  </si>
  <si>
    <t>ND</t>
  </si>
  <si>
    <t>Se establecio plan de acción para el avance de la meta y se han venido desarrollando las actividades planteadas.
Evidencia: Plan de Acción.</t>
  </si>
  <si>
    <t>formulado el plan de trabajo</t>
  </si>
  <si>
    <t>Edgardo Saucedo</t>
  </si>
  <si>
    <t>Doris Casadiego</t>
  </si>
  <si>
    <t>Gerencia de las TICS</t>
  </si>
  <si>
    <t>Jaime Criales Henao</t>
  </si>
  <si>
    <t>Diego Oviedo</t>
  </si>
  <si>
    <t>Oficinina de Gestión del Riesgo</t>
  </si>
  <si>
    <t>DEPENDENCIA Y PROCESO: Oficina de Control Interno Disciplinario.</t>
  </si>
  <si>
    <t>1. . Solicitar a la Secretaría de planeación asistencia técnica para la validación y ajuste al plan de acción de la dependencia.</t>
  </si>
  <si>
    <t>Errores en el aplicativo MI PLAN.</t>
  </si>
  <si>
    <t>1. Revisar e identificar las dimensiones de MIPG que le aplican a todas las dependencia, para su correcto cargue en el aplicativo MI PLAN.</t>
  </si>
  <si>
    <t>Técnico Operativo.</t>
  </si>
  <si>
    <t>Revisión del 100% de las metas y actividades del proceso.</t>
  </si>
  <si>
    <t>Documento contentivo de las metas y actividades aplicables a todas las dependencias.</t>
  </si>
  <si>
    <t>Nro de metas y actividades revisadas / total de metas y actividades cargadas.</t>
  </si>
  <si>
    <t>Se identificaron y verificaron las dimensiones trasnversales de mipg, previa revisión interna, para diligenciar las metas y actividades acordes a lo requerido, en el aplicartivo MI PLAN.</t>
  </si>
  <si>
    <t xml:space="preserve">No se identificaron metas y actividades en la dimensión de Direccionamiento estrategico - planeación institucional </t>
  </si>
  <si>
    <t>2. Ajustar y depurar las metas y actividades en el aplicativo MI PLAN.</t>
  </si>
  <si>
    <t>Ajuste y depuración del 100% de las metas y actividades identificadas con errores, en el aplicativo MI PLAN.</t>
  </si>
  <si>
    <t>Documento contentivo de las metas y actividades duplicadas.</t>
  </si>
  <si>
    <t>Nro de metas y actividades ajustadas / total de metas y actividades identificadas con errores.</t>
  </si>
  <si>
    <t>Posterior al cargue de las metas y actividades en MI PLAN, se solicitó asesoria con la Secretaría de Planeación el día 13/03/2023 para conversar acerca de los ajustes realizados.</t>
  </si>
  <si>
    <t>3,Notificar al proceso de Planeación para la verificación de las metas y actividades en el aplicativo MI PLAN.</t>
  </si>
  <si>
    <t>100% de las metas y actividades, validadas por Planeación.</t>
  </si>
  <si>
    <t>Correo electrónico con aprobación o validación por parte de Planeación.</t>
  </si>
  <si>
    <t>Un plan de acción validado.</t>
  </si>
  <si>
    <t>El día 24/04/2023 se validó el ajuste y cargue de las metas y actividades de la Oficina, en conjunto con la Secretaria de Planeación. (Obervar carpeta física de reuniones internas).</t>
  </si>
  <si>
    <t>2. Desarrollar acciones para la apropiación de la política de administración de riesgo en su dependencia con el fin de fortalecer la cultura de gestión del riesgo en la
entidad, con el acompañamiento de la Secretaría  Distrital de Planeación.</t>
  </si>
  <si>
    <t>Falta de capacitación en la política de administración de riesgo en la dependencia.</t>
  </si>
  <si>
    <t>Realizar capacitaciones y actividades internas para sensibilización en temas disciplianrios,a fin de controlar y prevenir los riesgos de corrupción.</t>
  </si>
  <si>
    <t>Una capacitación semestral.</t>
  </si>
  <si>
    <t>Formatos de asistencia a capacitaciones,  reuniones internas, evidencias de actividades.</t>
  </si>
  <si>
    <t>Nro de capacitaciones realizadas / Nro de capacitaciones programadas.</t>
  </si>
  <si>
    <t xml:space="preserve">El jefe de la Oficina realizó jornada de capacitación disciplinaria a rectores de Instituciones de Educación Distrital así como a funcionarios de la Secretaría de Gobierno. </t>
  </si>
  <si>
    <t>Registro de asistencia  de las capacitaciones</t>
  </si>
  <si>
    <t>3. Revisar y ajustar, de manera articulada con la Secretaría de Gestión Humana, las actividades formuladas en el plan de acción para el fortalecimiento de la gestión ética.</t>
  </si>
  <si>
    <t>Falta de apropiación del conocimiento de la gestión ética, al interior de la dependencia.</t>
  </si>
  <si>
    <t>Actividades éticas coordinadas con la Secretaría de Gestión Humana.</t>
  </si>
  <si>
    <t>Cumplimiento al 100% del Plan de Acción Ético 2023.</t>
  </si>
  <si>
    <t>Formatos de asistencia a  capacitaciones y actividades, evidencias fotográficas.</t>
  </si>
  <si>
    <t>Nro de actividades realizadas / Nro de actividades programadas.</t>
  </si>
  <si>
    <t>Revisar informe ético.</t>
  </si>
  <si>
    <t>Informe ètico</t>
  </si>
  <si>
    <t>4. Revisar y actualizar los procedimientos de su dependencia, acorde con la actualización de la cadena de valor para los  procesos y los lineamientos de la Secretaría de planeación.</t>
  </si>
  <si>
    <t>Falta de actualización de los procedimientos del proceso de la Gestión Disciplinaria.</t>
  </si>
  <si>
    <t xml:space="preserve"> 1. Revisar e identificar los procedimientos de la dependencia que requieran ser actualizados.</t>
  </si>
  <si>
    <t>Jefe de Oficina</t>
  </si>
  <si>
    <t>Revisión semestral de los procedimientos de la dependencia.</t>
  </si>
  <si>
    <t>Documentos contentivos de los procedimientos de la Oficina.</t>
  </si>
  <si>
    <t>Nro de revisiones programadas / Nro de revisiones realizadas.</t>
  </si>
  <si>
    <t>Se realizó revisíón de los procedimientos pero no se encontró necesidad de modificación. (Obervar carpeta física de reuniones internas).</t>
  </si>
  <si>
    <t>Procedimientos actualziados y cargados en isoluciòn</t>
  </si>
  <si>
    <t>2. Ajustar y actualizar los procedimientos de la dependencia que así lo requieran.</t>
  </si>
  <si>
    <t>Ajuste y actualización de los procedimientos de la dependencia que así lo requieran.</t>
  </si>
  <si>
    <t>Documentos contentivos de los procedimientos de la Oficina, ajustados y actualizados.</t>
  </si>
  <si>
    <t>Nro de ajustes realizados / Nro de ajustes identificados para realizar.</t>
  </si>
  <si>
    <t>No se ha hecho necesario el ajuste de procedimientos.</t>
  </si>
  <si>
    <t>3. Realizar el trámite necesario, en ISOLUCION, para la aprobación y publicación de aquellos procedimientos de la dependencia que se así lo requieran.</t>
  </si>
  <si>
    <t>Técnico Operativo</t>
  </si>
  <si>
    <t>Aprobación y publicación en ISOLUCION de los procedimientos de la dependencia.</t>
  </si>
  <si>
    <t>Procedimientos actualizados, debidamente aprobados y publicados en ISOLUCION.</t>
  </si>
  <si>
    <t>5. Continuar con la documentación y registro de lecciones aprendidas para fortalecer el aprendizaje organizacional y la política de gestión del conocimiento en
la entidad.</t>
  </si>
  <si>
    <t xml:space="preserve">Falta de experiencia en la documentación y registro de lecciones aprendidas. </t>
  </si>
  <si>
    <t>1. Analizar y revisar la oportunidad de documentar y registrar lecciones aprendidas dentro del proceso disciplinario.</t>
  </si>
  <si>
    <t>Análisis y revisión, semestral, de oportunidades para documentar y registrar lecciones aprendidas.</t>
  </si>
  <si>
    <t>Formatos de asistencia a reunión interna.</t>
  </si>
  <si>
    <t>Se realizó el análisis requerido para determinar la oportunidad de documentar y registrar lecciones aprendidas pero no se evidenció alguna para este semestre. (Obervar carpeta física de reuniones internas).</t>
  </si>
  <si>
    <t>No se han formulado acciones aprendidas</t>
  </si>
  <si>
    <t>2. Documentar y registrar lecciones aprendidas dentro del proceso disciplinario.</t>
  </si>
  <si>
    <t>Documentación y registro de 2 lecciones aprendidas, para fortalecer el aprendizaje organizacional y la política de gestión del conocimiento en la entidad.</t>
  </si>
  <si>
    <t>Lecciones aprendidas documentadas y registradas, en el aplicativo destinado para tal fin.</t>
  </si>
  <si>
    <t>Nro. Lecciones aprendidas registradas / Total Lecciones aprendidas programadas.</t>
  </si>
  <si>
    <t>No se evidenció la oportunidad de registrar alguna lección aprendida durante el semestre.</t>
  </si>
  <si>
    <t>6. Fortalecer las estrategias y acciones al interior de la dependencia para lograr el cumplimiento del 100% de las PQRSD a cargo.</t>
  </si>
  <si>
    <t>Error en la metodología empleada para lograr el cumplimiento del 100% de las PQRSD a cargo.</t>
  </si>
  <si>
    <t>1. Analizar y revisar la metodología empleada para lograr el cumplimiento del 100% de las PQRSD a cargo.</t>
  </si>
  <si>
    <t>Técnico Operativo / Jefe de Oficina.</t>
  </si>
  <si>
    <t>Análisis y revisión de la efectividad de la metodología empleada para darle trámite a las PQRSD a cargo.</t>
  </si>
  <si>
    <t>Formato de asistencia a reunión interna.</t>
  </si>
  <si>
    <t>100% de cumplimiento en la oportunidad de respuesta de las PQRSD de la dependencia.</t>
  </si>
  <si>
    <t>Se hizó análisis y revisión de la metodología empleada para lograr el cumplimiento del 100% de las PQRSD a cargo. (Obervar carpeta física de reuniones internas).</t>
  </si>
  <si>
    <t>90% de acuerdo a informe enviado por la Oficina de Relaciòn con el ciudadano</t>
  </si>
  <si>
    <t>2. Ajustar la metodología, los sistemas de información y las herramientas necesarias para lograr el cumplimiento del 100% de las PQRSD a cargo.</t>
  </si>
  <si>
    <t>Ajuste de la metodología, los sistemas de información y las herramientas necesarias para lograr el cumplimiento del 100% de las PQRSD a cargo.</t>
  </si>
  <si>
    <t>Se ajustó la metodología de respuesta y análisis de lo remitido a la Oficina, para cumplir con el 100% de las PQRSD a cargo. (Obervar carpeta física de reuniones internas).</t>
  </si>
  <si>
    <t>3. Controlar y hacer seguimiento de la metodología, los sistemas de información y las herramientas utilizadas para lograr el cumplimiento del 100% de las PQRSD a cargo.</t>
  </si>
  <si>
    <t>Hacer control y seguimiento mensual de la metodología, los sistemas de información y las herramientas utilizadas para lograr el cumplimiento del 100% de las PQRSD a cargo.</t>
  </si>
  <si>
    <t>Correo electrónico y demás sistemas tecnológicos que permitan evidenciar el seguimiento mensual de las PQRSD a cargo, mediante una base de datos.</t>
  </si>
  <si>
    <t>Se ha hecho seguimiento a la metodología y las herramientas utilizadas para llevar un control de las entradas y salidas. (Reporte interno por parte del enlace de sigob, base de datos).</t>
  </si>
  <si>
    <t>7. Establecer responsabilidades para la ejecución de las actividades de control y asegurar que personas competentes y con autoridad suficiente, efectuen dichas
actividades con diligencia y oportunidad al interior de su dependencia.</t>
  </si>
  <si>
    <t>Falta de organización para la ejecución de las actividades de control.</t>
  </si>
  <si>
    <t>1. Revisar las competencias para la ejecución de las actividades de control en la Oficina, asegurando que funcionarios con autoridad suficiente lo realicen con diligencia y oportunidad.</t>
  </si>
  <si>
    <t>Revisar, en conjunto con los funcionarios de la Oficina, el 100% competencias para la ejecución de las actividades de control, con diligencia y oportunidad.</t>
  </si>
  <si>
    <t>Formato de asistencia a reuniones internas.</t>
  </si>
  <si>
    <t>100% de las funciones y competencias de control revisadas</t>
  </si>
  <si>
    <t>Se revisaron las competencias para la ejecución de las actividades de control en la Oficina. (Obervar carpeta física de reuniones internas).</t>
  </si>
  <si>
    <t>formato de asistencia a reuniones</t>
  </si>
  <si>
    <t>2. Establecer responsabilidades para la ejecución de las actividades de control.</t>
  </si>
  <si>
    <t>Establecer responsabilidades para la ejecución de las actividades de control, asegurando que funcionarios con autoridad suficiente lo realicen con diligencia y oportunidad.</t>
  </si>
  <si>
    <t>Se determinó que las responsabilidades para la ejecución de las actividades de control, al interior de la dependencia, sería ejercida por parte del Jefe de Oficina, indistintamente del autocontrol que cada uno debe hacer en la realización de sus funciones.</t>
  </si>
  <si>
    <t>8. Efectuar acciones concertadas con la Oficina de Gestión Documental para la adecuada organización archivista y la actualización del inventario documental, conforme a la normatividad vigente y a los lineamientos del Archivo General de la Nación.</t>
  </si>
  <si>
    <t>Falta de capacitación en organización archvistica y actualización del inventario documental, conforme a la normatividad vigente y a los lineamientos del Archivo General de la Nación.</t>
  </si>
  <si>
    <t>1. Coordinar capacitación con la Oficina de Gestión Documental.</t>
  </si>
  <si>
    <t>Una capacitación anual, por parte de la Oficina de Gestión Documental.</t>
  </si>
  <si>
    <t>El 23/03/2023 se recibió visita y asesoría por parte de la Oficina de Gestión Documental para la adecuada organización archivista y la actualización del inventario documental.  (Obervar carpeta física de reuniones internas).</t>
  </si>
  <si>
    <t>plan de trabajo suscrito con la Oficina de Gestiòn Documental.</t>
  </si>
  <si>
    <t>Oficina de Control Interno Disciplinario</t>
  </si>
  <si>
    <t>Rafael Francisco Vera Romero</t>
  </si>
  <si>
    <t>DEPENDENCIA Y PROCESO: SECRETARÍA DISTRITAL DE CONTROL URBANO Y ESPACIO PÚBLICO - ORDENAMIENTO Y DESARROLLO FÍSICO</t>
  </si>
  <si>
    <t>La Alcaldia de Barranquilla presuntamente incumple lo establecido en el articulo 6 del acuerdo 060 de 2001, articulo 7 del Acuerdo 042 de 2002, los Acuerdos N° 042
de 2002. Acuerdo N° 005 de 2013, Acuerdo N° 002 de 2014. Teniendo en cuenta que los Archivos de Gestion no estan debidamente conformando y oganizando los expedientes de        
cada dependencia y grupo de trabajo deberan conformar un plan de trabajo intemo que evidencie el desglose de las actividades previas con las que deben contar en un proceso de
organizacion  documental: retiro de material abrasivo, clasificación, ordenación, foliación, hoja de control, rotulación, inventarios documentales; pemitir evidenciar la integridad
fisica de los documentos. Teniendo en cuenta las normas archivisticas. Nomatividad: Acuerdo 042 de 2002. -Pafagrafo del articulo 12 del Acuerdo ND. 002 de 2014. Acuerdo
No. 005 de 15 de marzo de 2013</t>
  </si>
  <si>
    <t>1.       No existe un plan de trabajo interno que evidencie el desglose de las actividades previas con las que deben contar en un proceso de organización  documental: retiro de material abrasivo, clasificación, ordenación, foliación, hoja de control, rotulación, inventarios documentales; permitir evidenciar la integridad.</t>
  </si>
  <si>
    <t>Estructurar el plan de trabajo interno en el que se desarrolle los  procesos adecuados para la efectiva   organización  documental: retiro de material abrasivo, clasificación, ordenación, foliación, hoja de control, rotulación, inventarios documentales; permitir evidenciar la integridad.</t>
  </si>
  <si>
    <t xml:space="preserve">      Zareth Romero.
Laura De Las Salas.</t>
  </si>
  <si>
    <t xml:space="preserve"> Organizar 1.000  expedientes del archivo de gestion de la SCUEP </t>
  </si>
  <si>
    <t>1,000 expedientes organizados</t>
  </si>
  <si>
    <t xml:space="preserve">No de expedientes organizados / No. De expedientes por organizar  </t>
  </si>
  <si>
    <t>Se estructura el plan de trabajo con el visto bueno del secretario de despacho y se envía para la oficina de gestión documental</t>
  </si>
  <si>
    <t>La Alcaldlia Distrital de Barranquilla presuntamente incumple con lo reglamentado en el artioulo 7° del Acuerdo 042 de 2002 y Articulo 13 de la Ley 1712 de 2014 al no contar con la totalidad de los inventarios de la produccion documental en los archivos de gestion desde que se apertura los expedientes, asi mismo el archivo central no cuenta con un inventario general debidamente consolidado por no contar con la implementacion de las Tablas de Valoración Documental. Normatividad: Articulo 26 de la Ley 594 de 2000 Articulo 13 de la Ley 1712 de 2014. Articulo (7) septimo del Acuerdo N° 042 del 2002. Articulo 2.8.2.2.4 del Decreto 1080 de 2015.</t>
  </si>
  <si>
    <t>Falta de una herramienta tecnologica y/o matricial para el cargue de los inventarios individuales por oficina en la SCUEP</t>
  </si>
  <si>
    <t xml:space="preserve">Consolidar los inventarios de las distintas oficinas para  crear una base de datos matriz de toda la documentacion que reposa dentro del archivo de la  secretaria </t>
  </si>
  <si>
    <t xml:space="preserve"> Zareth Romero.
Laura De Las Salas.</t>
  </si>
  <si>
    <t>Desarrollar la herramienta del inventario global de la SCUEP</t>
  </si>
  <si>
    <t>Un inventario global desarrollado</t>
  </si>
  <si>
    <t>Número de inventarios unificados</t>
  </si>
  <si>
    <t>Hasta la fecha se han consolidado 700 expedientes y se está compilando en la matriz archivo</t>
  </si>
  <si>
    <t>Impulsar acciones para alcanzar el cumplimiento en las metas que se encuentran en 0 y/o por debejo de la meta proyectada para el cuatrienio.</t>
  </si>
  <si>
    <t>La responsabilidad sobre la ejecución y desarrollo de las metas de los proyectos están basicamente en actores externos (contratistas) por lo que se hace más difícil su reporte a tiempo.</t>
  </si>
  <si>
    <t>Realizar seguimiento y control a los responsables de la ejecución de los contratos</t>
  </si>
  <si>
    <t>Zareth Romero / supervisores de contratos</t>
  </si>
  <si>
    <t>Realizar controles trimestrales de seguimiento por parte de cada supervisor para poder realizar los respectivos llamados en el tiempo establecido y evitar retrazos</t>
  </si>
  <si>
    <t>Aumento en el porcentaje cumplimiento de las metas,</t>
  </si>
  <si>
    <t>100% de cumplimiento en la meta</t>
  </si>
  <si>
    <t>por medio de los supervisores se hace seguimiento con el acta de interventoría</t>
  </si>
  <si>
    <t>Revisar y ajustar de manera articulada con la Secretaria de Gestion Humana las activiades formuladas en el plan de accion para el fortalecimiento de la gestion etica.</t>
  </si>
  <si>
    <t xml:space="preserve">No tenemos articulación con la secretaría de gestión humana para el fortalcimiento de la gestión ética </t>
  </si>
  <si>
    <t>Realizar mesa de trabajo con la SGH para concertar actividades con el gestor etico de la SDCUEP</t>
  </si>
  <si>
    <t>Rafael Salzedo</t>
  </si>
  <si>
    <t xml:space="preserve">Realizar 2 mesas de trabajo en el año para fortalecer el plan de acción que se suscriba con la SGH </t>
  </si>
  <si>
    <t>Actas de reunión, lista de assitencias, fotos, plan de mejoramiento</t>
  </si>
  <si>
    <t>Número de mesas de trabajo realizadas</t>
  </si>
  <si>
    <t xml:space="preserve">El agente ético y el grupo general realizaron una reunión el 27 de enero y se estructuró un plan de acción.  </t>
  </si>
  <si>
    <t>Solicitar a la Secretarla de planeación asistencia técnica para la validación y ajuste al plan de acción de la dependencia.</t>
  </si>
  <si>
    <t>Se evidencia pocas solicitudes formales de asistencia técnica para el fortalecimiento del diligenciamiento del plan de acción de la SDCUEP</t>
  </si>
  <si>
    <t xml:space="preserve">Solicitud de orientación acerca de la validacion y ajuste del plan de accion y todo lo relacionado con el cargue de la infromacion en la plataforma mi plan </t>
  </si>
  <si>
    <t xml:space="preserve">Alonso Pérez </t>
  </si>
  <si>
    <t>Realizar 2 solicitudes formales a la secretaría de planeación</t>
  </si>
  <si>
    <t>Oficios de solicitudes, actas de reuniones, listados de asistencias</t>
  </si>
  <si>
    <t>Número de solicitudes realizadas</t>
  </si>
  <si>
    <t>Se presentó a través de cooreo y de la plataforma SIGOB una solicitud a la oficina de planeación para reunirse y capacitarse el día 18 de abril de 2023</t>
  </si>
  <si>
    <t>Desarrollar acciones para la apropiación de la politica de administración de riesgo en su dependencia con el fin de fortalecer la cultura de gestión del riesgo con la entidad.</t>
  </si>
  <si>
    <t>No se realizan actividades de socialización sobre la gestión del riesgo en la SCUEP</t>
  </si>
  <si>
    <t>Realizar socializaciones en el interior de la SCUEP sobre nuestro mapa de riesgos</t>
  </si>
  <si>
    <t>Zareth Romero / Estela Jaspe</t>
  </si>
  <si>
    <t>Sensibillizar a 45 funcionarios de la SCUEP sobre el mapa de riesgos</t>
  </si>
  <si>
    <t xml:space="preserve">correos informativos </t>
  </si>
  <si>
    <t>Número de personas socializadas en la SCUEP</t>
  </si>
  <si>
    <t>Se envió a través del correo de la asesora 105 grado 03 la información correspondiente al plan de la administración del riesgo de la alcaldía pero además los riesgos que tiene la SDCUEP para el apropiamiento de todos los funcionarios</t>
  </si>
  <si>
    <t>Revisar y actualizar los procedimientos de su dependencia  acorde con la actualización de la cadena de valor por procesos y los lineamientos de la Secretaria de Planeación</t>
  </si>
  <si>
    <t>Se evidencia pocas solicitudes formales de asistencia técnica para la revisión y actualización de los procedimientos de la SDCUEP</t>
  </si>
  <si>
    <t xml:space="preserve">Solicitud de asistencia para la revisión y actualización de los procedimientos de la SDCUEP </t>
  </si>
  <si>
    <t>Fortalecer el seguimiento y control de la supervisión de los contratos a cargo de su dependencia.</t>
  </si>
  <si>
    <t>Debilidad en la  verificación del cumplimiento de las
actividades contratadas y relacionadas en informes de gestión del contratista.</t>
  </si>
  <si>
    <t xml:space="preserve">.Fortalecer el formato de informe de gestión o actividades
</t>
  </si>
  <si>
    <t xml:space="preserve">Zareth Romero / </t>
  </si>
  <si>
    <t xml:space="preserve">100% de la Implementación del nuevo formato </t>
  </si>
  <si>
    <t xml:space="preserve">Formato de supervisión </t>
  </si>
  <si>
    <t>Formato de seguuimiento implementado</t>
  </si>
  <si>
    <t>Se implementa el Formato de Informe de Gestión del Supervisor - Código: MAGC –F04</t>
  </si>
  <si>
    <t>Continuar con la documentación y registro de lecciones aprendidas para fortalecer el aprendizaje organizacionacional y la politica de gestión del conocimiento en la entidad .</t>
  </si>
  <si>
    <t>Deficiencia en el diligencia el formato de lecciones aprendidas</t>
  </si>
  <si>
    <t xml:space="preserve">Diligenciar el formato  con la experiencia de la SCUEP </t>
  </si>
  <si>
    <t>Inscribir por lo menos una lección aprendida</t>
  </si>
  <si>
    <t>Registro en el aplicativo</t>
  </si>
  <si>
    <t>Número de lecciones inscritas</t>
  </si>
  <si>
    <t>Implementación de las herramientas tecnológicas para el mejoramiento de los procesos en la SDCUEP</t>
  </si>
  <si>
    <t>Establecer responsabidades para la ejecución de las actividades de control y asegurar que personas competentes y con autoridad suficiente, efectuen dichas actividades con diligencia y oportunidad al interioir de su dependencia.</t>
  </si>
  <si>
    <t xml:space="preserve">No hay delegación en un profesional con autoridad en la SDCUEP para ejercer el control de las actividades de gestión y mejoramiento para que se registren con oportunidad y diligencia. </t>
  </si>
  <si>
    <t>Escoger dentro del personal idoneo de la SDCUEP a un profesioanl competente para realizar estas funciones de control previo</t>
  </si>
  <si>
    <t>Zareth Romero</t>
  </si>
  <si>
    <t>Asignar un profesional para el control interno</t>
  </si>
  <si>
    <t xml:space="preserve">Oficio de Asignación por escrito, </t>
  </si>
  <si>
    <t>Número de profesionales asignados</t>
  </si>
  <si>
    <t>Se asignó al profesional asesor 105 grado 03 a través de oficio emanado del despacho del secretario.</t>
  </si>
  <si>
    <t>Es importante fortalecer las estrategias y acciones al interior de su dependencia para lograr el cumpllmlento del 100°/ de los pqrs a cargo.</t>
  </si>
  <si>
    <t>Diligenciamiento erroneo en la trazabilidad por parte de funcionarios y contratistas al responder las PQRSDT</t>
  </si>
  <si>
    <t>Solicitar por diferentes medios el correcto diligenciamiento en el SIGOB por parte de los funcionarios</t>
  </si>
  <si>
    <t>Disminuir a cero (0%) el número de PQRST que aparecen FINALIZADAS NO RESPONDIDAS</t>
  </si>
  <si>
    <t>INFORME DE PQRSDT, CORREOS Y OFICIOS</t>
  </si>
  <si>
    <t>Número de PQRSDT reportadas/ Número de PQRSDT tramitadas</t>
  </si>
  <si>
    <t>En comparación con el mismo periodo en la vigencia anterior, los resultados son positivos, arrojando una diferencia de más de 500% ya que de 234 para 2022 bajó a 42 en el 2023</t>
  </si>
  <si>
    <t>Es pertinente concentar con Seoretaria juridica un Plan de meioramiento para disminuir el indice de tutelas al interior de la dependencia.</t>
  </si>
  <si>
    <t xml:space="preserve">No se ha analizado el indice de tutelas teniendo en cuenta la estadística de la favoravilidad hacia el distrito en conjunto con la secretaría  jurídica responsable de la defensa técnica del distrito. </t>
  </si>
  <si>
    <t>Realizar mesa de trabajo con la SJ a fin de establecer los parámetros estadisticos en cuanto a los fallos de las tutelas interpuestas y concertar actividades que correspondan a la SDCUEP</t>
  </si>
  <si>
    <t>Zareth Romero/Gina Rodriguez</t>
  </si>
  <si>
    <t>Realizar 2 mesas de trabajo en el año para fortalecer el plan de acción que se suscriba con la SJ</t>
  </si>
  <si>
    <t xml:space="preserve">Por problemas de salud de la asesora jurídica de la SDCUEP, se reprogramó la reunión para el 16 de agosto y se surtiran las dos reuniones previstas en el año, de está manera se dará cumplimiento a lo establecido en el plan de mejoraiento suscrito. </t>
  </si>
  <si>
    <t>SECRETARÍA DISTRITAL DE CONTROL URBANO Y ESPACIO PÚBLICO - SDCUEP</t>
  </si>
  <si>
    <t>ANGELO CIANCI DÍAZ</t>
  </si>
  <si>
    <t>DIEGO OVIEDO</t>
  </si>
  <si>
    <t>DEPENDENCIA Y PROCESO: GESTION DE LA RECREACION Y DEPORTES</t>
  </si>
  <si>
    <t>Revisar y ajustar de manera articulada con la Secretaría de Gestión Humana las actividades formuladas en el plan de acción para el fortalecimiento de la gestión etica</t>
  </si>
  <si>
    <r>
      <t xml:space="preserve">ME: </t>
    </r>
    <r>
      <rPr>
        <sz val="12"/>
        <rFont val="Arial"/>
        <family val="2"/>
      </rPr>
      <t>Falta de articulación de las actividades formulada en el plan de acción de la gestión ética con la Secretaría de Gestión Humana</t>
    </r>
  </si>
  <si>
    <t>Participar en  la reunión de  formulación del plan de acción para el fortalecimiento de la gestión ética, en articulación con la Secretaría de gestión humana</t>
  </si>
  <si>
    <t>Nombre:  Maribel Rodriguez: Técnico operativo</t>
  </si>
  <si>
    <t xml:space="preserve">1 reunión de articulación </t>
  </si>
  <si>
    <t>registro de asistencia,registro fotográfico</t>
  </si>
  <si>
    <t>No. Reuniones realizadas</t>
  </si>
  <si>
    <t>La Promotora ética ha asistido a las reuniones  y ha desarrollado  las acciones formuladas en el plan de acción para la formulación de la gestión ética . Evidencias:Registro de asistencia, pantallazos reuniones, registros fotográficos pasmados en el informe trimestral.</t>
  </si>
  <si>
    <t>Solicitar a la Secretaría de planeación asistencia técnica  para la validación y ajuste al plan de acción de la dependencia</t>
  </si>
  <si>
    <r>
      <rPr>
        <b/>
        <sz val="12"/>
        <rFont val="Arial"/>
        <family val="2"/>
      </rPr>
      <t>MED</t>
    </r>
    <r>
      <rPr>
        <sz val="12"/>
        <rFont val="Arial"/>
        <family val="2"/>
      </rPr>
      <t>: Incumplimiento de las metas de la dependencia plasmadas en el plan de acción.</t>
    </r>
  </si>
  <si>
    <t>Solicitar una asistencia técnica  a la Secretaría de planeación</t>
  </si>
  <si>
    <t>Nombre:  Erica Bustamante: Profesional universitario</t>
  </si>
  <si>
    <t>1 correo electrónico enviado</t>
  </si>
  <si>
    <t>No. Asistencias técnicas recibidas</t>
  </si>
  <si>
    <t xml:space="preserve">Después de la reunión que se llevó a cabo el 08/03/2023 con la Secretaría de Planeación, la Secretaría de deportes ha venido realizando las acciones que permitan dar solución al desarrollo de actividades para el cumplimiento  de las metas  atrasadas
</t>
  </si>
  <si>
    <t>Desarrollar acciones para la apropiación de la politica de administración de riesgo en  su dependencia con el fin de fortalecer la cultura de gestión del riesgo en la entidad</t>
  </si>
  <si>
    <r>
      <t>MO:</t>
    </r>
    <r>
      <rPr>
        <sz val="12"/>
        <rFont val="Arial"/>
        <family val="2"/>
      </rPr>
      <t>Desconocimiento de la política de administración de riesgos por parte de los funcionarios de la dependencia.</t>
    </r>
  </si>
  <si>
    <t>Socializar la política de administración de riesgos al interior de la dependencia</t>
  </si>
  <si>
    <t>Nombre:  Miriam Caicedo: Profesional Especializado.</t>
  </si>
  <si>
    <t>1 correo electrónico enviado                        1 jornada de socialización</t>
  </si>
  <si>
    <t>correo electrónico                                                                               registro de asistencia                                               Registro fotográfico</t>
  </si>
  <si>
    <t>No. Jornadas de socialización realizadas</t>
  </si>
  <si>
    <t>Se solicitó a la Gerencia de Control interno  el 9/05/2023  una charla sobre esta temática con el fin de llegar a más servidores de la dependencia, quedando pendiente después de la socialización de los ajustes que se le han realizado a la política de administración de riesgos. Evidencia:mensaje enviado a la Gerente de CI de gestión.</t>
  </si>
  <si>
    <t xml:space="preserve"> Fortalecer el seguimiento y control de la supervisión de los contratos a cargo de su dependencia</t>
  </si>
  <si>
    <r>
      <t xml:space="preserve">ME: </t>
    </r>
    <r>
      <rPr>
        <sz val="12"/>
        <rFont val="Arial"/>
        <family val="2"/>
      </rPr>
      <t xml:space="preserve"> Falta de seguimiento y control de la información relacionada con la supervisión de los contratos cargada en el Secop II</t>
    </r>
  </si>
  <si>
    <t>Incorporar al aplicativo SECOP II la información completa relacionada con la supervisión de los contratos dentro de los tiempos establecidos</t>
  </si>
  <si>
    <t>Nombre:  Maria Fernanda Llinás,  Asesora de Despacho</t>
  </si>
  <si>
    <t>100% de la información completa en la plataforma SECOP II</t>
  </si>
  <si>
    <t>Supervision de contratos actualizada en el Secop II</t>
  </si>
  <si>
    <t>No. De contratos suscritos / No.contratos con información completa x100</t>
  </si>
  <si>
    <t>A 30 de junio se incorporaron 280 contratos más, en el aplicativo SECOP II, para un total de 338 contratos en el semestre.</t>
  </si>
  <si>
    <t>Continuar con la documentación y registro de lecciones aprendidas para fortalecer el aprendizaje organizacionacional y la política de gestión del conocimeinto en la entidad</t>
  </si>
  <si>
    <r>
      <rPr>
        <b/>
        <sz val="12"/>
        <rFont val="Arial"/>
        <family val="2"/>
      </rPr>
      <t>MO</t>
    </r>
    <r>
      <rPr>
        <sz val="12"/>
        <rFont val="Arial"/>
        <family val="2"/>
      </rPr>
      <t>:Fortalecer en los funcionarios la cultura por documentar las lecciones aprendidas</t>
    </r>
  </si>
  <si>
    <t>Documentar las lecciones aprendidas de la dependencia</t>
  </si>
  <si>
    <t>1 lección aprendida documentada</t>
  </si>
  <si>
    <t>Formato de registro y documentación de las lecciones aprendidas</t>
  </si>
  <si>
    <t>No. De lecciones aprendidas registradas y documentadas</t>
  </si>
  <si>
    <r>
      <rPr>
        <b/>
        <sz val="12"/>
        <rFont val="Arial"/>
        <family val="2"/>
      </rPr>
      <t>MO</t>
    </r>
    <r>
      <rPr>
        <sz val="12"/>
        <rFont val="Arial"/>
        <family val="2"/>
      </rPr>
      <t>: Falta de asignación de funcionarios competentes y con autoridad que  ejecutan actividades de control dentro de la dependencia</t>
    </r>
  </si>
  <si>
    <t>Asignar  a funcionarios competentes en las actividades de control  desarrolladas en la dependencia, .</t>
  </si>
  <si>
    <t>100% de las actividades de control con funcionarios asignados</t>
  </si>
  <si>
    <t>Procedimientos             Informes de PQRSD, Mapa de riesgos</t>
  </si>
  <si>
    <t>No. De actividades  programadas/No de actividades acompañadas por funcionario calificado*100</t>
  </si>
  <si>
    <t>Se realizó la revisión de las actividades de control de la dependencia para la ratificación y/o asisgnación de los funcionarios competentes para las mismas, identificándose las sgtes actividades para controlarse: Dar respuesta a las diferentes pqrsd que ingresan a la dependencia, Revisión y firma de la documentación relacionada con los trámites, documentados en los procedimientos, asignación de responsables de las actividades derivadas de los riesgos anticorrupción y del proceso.</t>
  </si>
  <si>
    <t>Es conveniente revisar y actualizar los procedimientos de su dependencia acorde con la actualización de la cadena de valor por procesos y los lineamientos de la Secretaría de Planeación</t>
  </si>
  <si>
    <r>
      <rPr>
        <b/>
        <sz val="12"/>
        <rFont val="Arial"/>
        <family val="2"/>
      </rPr>
      <t>ME:</t>
    </r>
    <r>
      <rPr>
        <sz val="12"/>
        <rFont val="Arial"/>
        <family val="2"/>
      </rPr>
      <t>Procedimientos de la dependencia desactualizados</t>
    </r>
  </si>
  <si>
    <t>Realizar la actualización de los procedimientos de la dependencia</t>
  </si>
  <si>
    <t>100% de los procedimientos actualizados</t>
  </si>
  <si>
    <t>manuales de procedimiento de la dependencia</t>
  </si>
  <si>
    <t>No. de procedimientos actualizados/No. Total de procedimientos de la dependenciax100</t>
  </si>
  <si>
    <t>Se actualizaron los procedimientos existentes</t>
  </si>
  <si>
    <t>Es pertinente concertar con Secretaría Juridica un plan de mejoramiento para disminuir el indice de tutelas al interior de la dependencia.</t>
  </si>
  <si>
    <r>
      <rPr>
        <b/>
        <sz val="12"/>
        <rFont val="Arial"/>
        <family val="2"/>
      </rPr>
      <t>MA:</t>
    </r>
    <r>
      <rPr>
        <sz val="12"/>
        <rFont val="Arial"/>
        <family val="2"/>
      </rPr>
      <t xml:space="preserve"> Ausencia de un plan de mejoramiento que permita disminuir el índice de tutelas al interior de la dependencia</t>
    </r>
  </si>
  <si>
    <t>Concertar con Secretaria Jurídica el plan de mejoramiento para disminuir el índice de tutelas al interior de la dependencia</t>
  </si>
  <si>
    <t xml:space="preserve">1 plan de mejoramiento </t>
  </si>
  <si>
    <t>correo electrónico, y plan de mejoramiento</t>
  </si>
  <si>
    <t>No. de planes de mejoramiento concertado</t>
  </si>
  <si>
    <t>30//06/2023</t>
  </si>
  <si>
    <t>El 21 de abril se realizó la reunión concertada con la Secretaría jurídica  acordando las acciones de mejoras que permitan disminuir el índice de tutelas al interior de la dependencia.</t>
  </si>
  <si>
    <t>Realizar seguimiento trimestral al plan de mejoramiento</t>
  </si>
  <si>
    <t>Seguimientos plan de mejoramiento</t>
  </si>
  <si>
    <t>No. De seguimientos</t>
  </si>
  <si>
    <t>Se realizó el seguimiento trimestral al plan de mejoramiento realizado al interior de la dependencia, luego de las recomendaciones recibidas por la Secretaría jurídica</t>
  </si>
  <si>
    <t xml:space="preserve"> La Alcaldía de Barranquilla presuntamente incumple lo establecido en el artículo 6 del acuerdo 060 de 2001, artículo 7 del Acuerdo 042 de 2002, los Acuerdos N° 042 de 2002, Acuerdo N° 005 de 2013, Acuerdo N° 002 de 2014. 
</t>
  </si>
  <si>
    <r>
      <rPr>
        <b/>
        <sz val="12"/>
        <rFont val="Arial"/>
        <family val="2"/>
      </rPr>
      <t>ME</t>
    </r>
    <r>
      <rPr>
        <sz val="12"/>
        <rFont val="Arial"/>
        <family val="2"/>
      </rPr>
      <t>:Los Archivos de Gestión no están debidamente conformando y organizando los expedientes.</t>
    </r>
  </si>
  <si>
    <t>Conformar un Plan de Trabajo Interno que evidencie el desglose de actividades previas con las que deben contar en un proceso de organización documental: retiro de material abrasivo, clasificación, ordenación, foliación, hoja de control, rotulación, inventarios documentales</t>
  </si>
  <si>
    <t>Responsable: María Fernanda Llinás, Asesora de Despacho</t>
  </si>
  <si>
    <t>Plan de trabajo interno conformado</t>
  </si>
  <si>
    <t>Registros del plan de trabajo, expedientes</t>
  </si>
  <si>
    <t>No de actividades realizadas</t>
  </si>
  <si>
    <t>El 30 de junio se recibió la visita de gestión documental para el seguimiento al plan de trabajo verificando el cumplimiento a las actividades programadas en los tiempos estipulados. Evidencia: acta de visita.</t>
  </si>
  <si>
    <t>Evidenciar la integridad física de los documentos, teniendo en cuenta las normas archivísticas</t>
  </si>
  <si>
    <t>Responsable: Erika Bustamante, Profesional universitario</t>
  </si>
  <si>
    <t>Documentos físicos con las normas archivísticas</t>
  </si>
  <si>
    <t xml:space="preserve">Expedientes </t>
  </si>
  <si>
    <t>Se viene realizando la verificación de archivos físicos y la revisión del estado de los expedientes</t>
  </si>
  <si>
    <t>La Alcaldía Distrital de Barranquilla presuntamente incumple con lo reglamentado en el artículo 7° del Acuerdo 042 de 2002 y Artículo 13 de la Ley 1712 de 2014 al no contar con la totalidad de los inventarios de la producción documental en los archivos de gestión desde que se apertura los expedientes, así mismo el archivo central no cuenta con un inventario general debidamente constituido por no contar con la implementación de las Tablas de Valoración Documental. Normatividad: Artículo 26 de la Ley 594 de 2000 Artículo 13 de la Ley 1712 de 2014.    Artículo (7) séptimo del Acuerdo N° 042 del 2002.    Artículo 2.8.2.2.4 del Decreto 1080 de 2015.</t>
  </si>
  <si>
    <r>
      <rPr>
        <b/>
        <sz val="12"/>
        <rFont val="Arial"/>
        <family val="2"/>
      </rPr>
      <t>ME</t>
    </r>
    <r>
      <rPr>
        <sz val="12"/>
        <rFont val="Arial"/>
        <family val="2"/>
      </rPr>
      <t>:No se cuenta con la totalidad de los inventarios de la producción documental en los archivos de gestión desde que se apertura los expedientes</t>
    </r>
  </si>
  <si>
    <t>Registrar la totalidad de los inventarios documentales en los archivos de gestión</t>
  </si>
  <si>
    <t>Registros de los inventarios documentales de los archivos de gestión</t>
  </si>
  <si>
    <t>archivos de gestión: expedientes</t>
  </si>
  <si>
    <t>Se viene trabajando  para el cumplimiento de las actividades planteadas</t>
  </si>
  <si>
    <t>Consolidar el inventario documental de la dependencia</t>
  </si>
  <si>
    <t>1 inventario documental de la dependencia</t>
  </si>
  <si>
    <t>Inventario documental</t>
  </si>
  <si>
    <t>No. De inventario</t>
  </si>
  <si>
    <t>Secretaría de Recreación y Deportes</t>
  </si>
  <si>
    <t>Gabriel Berdugo Peña</t>
  </si>
  <si>
    <t>DEPENDENCIA Y PROCESO: GESTIÓN DEL TRÁNSITO Y SEGURIDAD VIAL</t>
  </si>
  <si>
    <t>1 Revisar y ajustar de manera articulada con la Secretaría de Gestión Humana las actividades formuladas en el plan de acción para el fortalecimiento de la gestión ética.</t>
  </si>
  <si>
    <t>Las acciones que buscan promover el código de integridad y el fortalecimiento de la gestión ética por lo general se quedan en estrategias de carácter general de acuerdo a los lineamientos de los procesos que lideran estas actividades.</t>
  </si>
  <si>
    <t>Implementar actividades para promover el conocimiento por parte de los funcionarios del código de integridad y crear espacios de aprendizaje sobre la gestión ética</t>
  </si>
  <si>
    <t>Jefes de Oficina
Asesor de Despacho (Equipo de Mejoramiento)</t>
  </si>
  <si>
    <t>Ejecutar mínimo 6 actividades  actividades programadas para promover la gestión ética</t>
  </si>
  <si>
    <t>Planillas físicas o digitales de la participación de los funcionarios en las actividades de promoción del código de integridad.</t>
  </si>
  <si>
    <t>Funcionarios Intervenidos / Total Funcionarios x 100</t>
  </si>
  <si>
    <t>Se elaboró una estrategia de socialización de información del código de integridad y otros temas asociados al comportamiento ético que reúne una variedad de actividades a desarrollar durante la vigencia 2023. Se llevó a cabo cursos de capacitaciones que en las instalaciones de la  Universidad Reformada  ubicada en la Cra 38 #74-179 sobre normas de tránsito y transporte y comportamiento ético de los servidores públicos. Se inició el envío de mensajes alusivos a los valores del código de integridad entre los funcionarios de la secretaría para reforzar su conocimiento y recordación. Adicionalmente los gestores de integridad de la secretaría socializaron mensajes sobre los valores contenidos en el código de integridad a sus compañeros de oficina, e incentivaron al grupo realizar el curso de integridad de la función pública.</t>
  </si>
  <si>
    <t>Jorge Sierra</t>
  </si>
  <si>
    <t xml:space="preserve">2 Solicitar a la Secretaría de planeación asistencia técnica  para la validación y ajuste al plan de acción de la dependencia, .  </t>
  </si>
  <si>
    <t>Se presentan dificultades con la actualización de la información en el aplicativo MiPlan relacionada con la actualización de las metas y actividades para la vigencia y sus respectivos seguimientos. Debilidad en identificar todas las directrices en las que la Secretaría debe formular las metas en las dimenciones de mipg en el plan de acción</t>
  </si>
  <si>
    <t>Solicitar Asistencia Técnica a la Secretaría de Planeación para la formulación del Plan de Acción y las demás actividades requeridas para la validación y ajuste del mismo.</t>
  </si>
  <si>
    <t>Profesional Universitario - Oficina de Gestión Estratégica e Institucional</t>
  </si>
  <si>
    <t>Recibir el 100% de las asistencias técnicas suministradas por la Secretaría de Planeación</t>
  </si>
  <si>
    <t>Ejercicio de validación del Plan de acción de acuerdo con la asistencia técnica. Plan de Acción Ajustado. Correos electrónicos de solicitudes y respuestas cuando sea el caso</t>
  </si>
  <si>
    <t># Asistencias Técnicas  Recibidas / # Asistencias Técnicas Solicitadas x 100</t>
  </si>
  <si>
    <t xml:space="preserve">Se llevó a cabo reunión con funcionarios de la oficina de planeación socioeconomica de la alcaldía dondes se aclararon temas inquietudes sobre la actualización de las actividades, meas y evidencias en la aplicación MIPLAN. </t>
  </si>
  <si>
    <t>Celeste De Leon</t>
  </si>
  <si>
    <t xml:space="preserve">3 Desarrollar acciones para la apropiación de la política de administración de riesgo en  su dependencia con el fin de fortalecer la cultura de gestión del riesgo en la entidad. </t>
  </si>
  <si>
    <t>Es probable que la mayoria de  funcionarios  desconozcan la politica  de administración de riesgos de la alcaldía así como los beneficios de la cultura del riesgo</t>
  </si>
  <si>
    <t>Desarrollar actividades para socializar la política de la administración de riesgos entre los funcionarios de la secretaría y promover la cultura del riesgo
Hacer seguimiento a la aplicación de los controles para los riesgos del proceso</t>
  </si>
  <si>
    <t>Asesor de Despacho (Equipo de Mejoramiento)</t>
  </si>
  <si>
    <t>Evaluar  mínimo el 80% de la apropiación de la cultura del riesgo en los funcionarios que participarón en las actividades programadas</t>
  </si>
  <si>
    <t>Correos electrónicos enviados y/o planillas físicas o digitales de la participación de los funcionarios en las actividades de promoción del código de integridad.</t>
  </si>
  <si>
    <t>Funcionarios socializados / Total Funcionarios x 100</t>
  </si>
  <si>
    <t>Sn avance</t>
  </si>
  <si>
    <t>Jorge Sierra
Alejandro Corrales</t>
  </si>
  <si>
    <t>4 Fortalecer el seguimiento y control de la supervisión de los contratos a cargo de su dependencias</t>
  </si>
  <si>
    <t>Se identificaron algunas situaciones en informes preliminares de auditorias realizadas por los entes de control en lo referente a algunos procesos contractuales</t>
  </si>
  <si>
    <t>Implementar actividades para socializar con los supervisores de contratos la normatividad y demás aspectos relacionado con las buenas practicas de las actividad de supervisión. 
Asignar funcionarios para orientar a los contratistas en el manejo de la plataforma y el cargue oportuno y con calidad de la información</t>
  </si>
  <si>
    <t>Jefes de Oficina
Jefe de Oficina de Gestión Estratégica e Institucional</t>
  </si>
  <si>
    <t>100% de los supervisores con socialización recibida sobre contratación y supervisión</t>
  </si>
  <si>
    <t>Socialización de información a supervisores y/o planillas físicas o digitales de su participación en actividades de socialización de temas de contratación. Comunicaciones a funcionarios para el apoyo en labores de orientación a contratistas.</t>
  </si>
  <si>
    <t># Supervisores socializados  con información sobre contratación / Total Supervisores x 100</t>
  </si>
  <si>
    <t>Se emiteron directricesde desde despacho para implementar acciones que permitan hacer controles a los procesos contractuales tales como elaborar instructivo para la revisión y cargue de la información de contratación, se hicieron revisiones de forma y de fondo a la información cargada en secop, se convocó a reunión a los supervisores y personal de apoyo para aclarar dudas sobre los lineamientos impratidos y recordar algunos temas legales sobre la supervición de los contratos. Los jefes de oficina con varios contratos en supervisión asiganros a funcionarios tareas de apoyo a los contratistas para aclarar dudas respecto a los temas de presentación de cuenta y similares.</t>
  </si>
  <si>
    <t>Malka Cardenas</t>
  </si>
  <si>
    <t>5 Continuar con la documentación y registro de lecciones aprendidas para fortalecer el aprendizaje organizacional y la política de gestión del conocimiento en la entidad</t>
  </si>
  <si>
    <t>No se han actualizado ni documentado las lecciones aprendidas por parte de las oficinas de la secretaría por cuanto no se realizan seguimientos para definirlas</t>
  </si>
  <si>
    <t>Revisar con cada oficina lecciones aprendidas propias de sus actividades</t>
  </si>
  <si>
    <t>Asesor de Despacho (Equipo de Mejoramiento)
Jefes de Oficina</t>
  </si>
  <si>
    <t>2  lecciónes aprendidas durante el año, con la participación de cada oficina en la elaboración, seguimiento e implementación o en su defecto en su actualización.</t>
  </si>
  <si>
    <t>Solicitudes de información, informes de las revisiones realizadas, actas de reunión o Planillas físicas o digitales de la participación en reuniones</t>
  </si>
  <si>
    <t># oficinas con revisiones realizadas / Total Oficinas x 100</t>
  </si>
  <si>
    <t>Sin Avance</t>
  </si>
  <si>
    <t>Todos</t>
  </si>
  <si>
    <t>6. Fortalecer las estrategias y acciones al interior de su dependencia para lograr el cumplimiento del 100% de los pqrsd a cargo.</t>
  </si>
  <si>
    <t>Los índices de cumplimento en la atención de las PQRSD han sido inferiores a las metas esperadas e los últimos años</t>
  </si>
  <si>
    <t>Socializar informes periódicos informando el cumplimiento en la atención oportuna de PQRSD solicitando celeridad y acciones correctivas a aquellas oficinas y funcionarios que no alcancen las metas esperadas</t>
  </si>
  <si>
    <t>Mínimo 10 reportes de cumplimiento socializados con los responsables de atender PQRSD</t>
  </si>
  <si>
    <t>Informes de cumplimiento elaborados y socializados</t>
  </si>
  <si>
    <t># de boletines-informes de cumplimiento PQRSD socializados / 10 x 100</t>
  </si>
  <si>
    <t>Se han socializado boletines de seguimiento a la gestión de las PQRSD para los meses de enero y mayo de 2023 y el boletín final de la vigencia 2022. Se han consolidado y socializado los boletines de PQRSD correspondiente a los meses de enero a mayo de 2023 consolidando 12.272 peticiones recibidas alcanzando un 95,3% de cumplimiento del índice de gestión de PQRSD y 98% del total de peticiones respondidas, el solo 4% de las peticiones presentaron situaciones no conformes para las cuales se solicitó acciones correctivas a los responsables.</t>
  </si>
  <si>
    <t>Rosa Cantillo
Alfonso Diaz</t>
  </si>
  <si>
    <t xml:space="preserve">7.Es pertinente concertar con Secretaría Jurídica un plan de mejoramiento para disminuir el índice de tutelas al interior de la dependencia.					</t>
  </si>
  <si>
    <t>Se presentan tutelas periódicamente por causas repetitivas</t>
  </si>
  <si>
    <t>Realizar caracterización de las tutelas recibidas identificando las razones mas frecuentes y socializar periódicamente con los responsables informes de tutelas recibidas</t>
  </si>
  <si>
    <t>Asesor de Despacho (Defensa Judicial)</t>
  </si>
  <si>
    <t>Mínimo 4 informe de caracterización de tutelas socializados con las oficinas responsables</t>
  </si>
  <si>
    <t>Informe de caracterización de tutelas socializados con las oficinas responsables</t>
  </si>
  <si>
    <t>Informe de caracterización de tutelas socializados / 4 x 100</t>
  </si>
  <si>
    <t xml:space="preserve">Se elaboró por parte de la asesoría de Defensa Judicial, informe de caracterización de tutelas correspondiente a los recibido entre enro y marzo de 2023. </t>
  </si>
  <si>
    <t>Secretaria de Transito y Seguridad Vial</t>
  </si>
  <si>
    <t>Sandra Jimenez</t>
  </si>
  <si>
    <t>DEPENDENCIA Y PROCESO: GERENCIA DE CONTROL INTERNO DE GESTIÓN - EVALUACIÓN INDEPENDIENTE</t>
  </si>
  <si>
    <t xml:space="preserve">% DE AVANCE DE LA DEPENDENCIA </t>
  </si>
  <si>
    <t xml:space="preserve">% AVANCE AUDITOR INTERNO </t>
  </si>
  <si>
    <t xml:space="preserve">VERIFICACIÓN DE CUMPLIMIENTO </t>
  </si>
  <si>
    <r>
      <t xml:space="preserve">1. Gestionar el cierre de las acciones de mejoramiento que dan respuesta a las observaciones y/o hallazgos que debían ser cerradas en la vigencia 2022 </t>
    </r>
    <r>
      <rPr>
        <b/>
        <u/>
        <sz val="11"/>
        <color rgb="FF000000"/>
        <rFont val="Arial"/>
        <family val="2"/>
      </rPr>
      <t>producto de auditorias internas de gestión.</t>
    </r>
  </si>
  <si>
    <r>
      <t xml:space="preserve">Método:  </t>
    </r>
    <r>
      <rPr>
        <sz val="11"/>
        <rFont val="Arial"/>
        <family val="2"/>
      </rPr>
      <t>El procedimiento documentado para el tratamiento de las no conformidades y oportunidades de mejora se encuentra desactualizado.</t>
    </r>
    <r>
      <rPr>
        <b/>
        <sz val="11"/>
        <rFont val="Arial"/>
        <family val="2"/>
      </rPr>
      <t xml:space="preserve"> 
Maquina y equipo</t>
    </r>
    <r>
      <rPr>
        <sz val="11"/>
        <rFont val="Arial"/>
        <family val="2"/>
      </rPr>
      <t xml:space="preserve">:  La herramienta isolución no envía las alertas de las fechas para seguimiento y cierre  
</t>
    </r>
    <r>
      <rPr>
        <b/>
        <sz val="11"/>
        <rFont val="Arial"/>
        <family val="2"/>
      </rPr>
      <t>Medición e inspección:</t>
    </r>
    <r>
      <rPr>
        <sz val="11"/>
        <rFont val="Arial"/>
        <family val="2"/>
      </rPr>
      <t xml:space="preserve">  Indicador de cumplimiento no está alineado con el manejo actual de las no conformidades y oportunidades de mejora cargadas en el aplicativo ISOLUCION.  
</t>
    </r>
    <r>
      <rPr>
        <b/>
        <sz val="11"/>
        <rFont val="Arial"/>
        <family val="2"/>
      </rPr>
      <t>Mano de obra</t>
    </r>
    <r>
      <rPr>
        <sz val="11"/>
        <rFont val="Arial"/>
        <family val="2"/>
      </rPr>
      <t>:  falta compromiso de las áreas para el cierre de las acciones y compromiso de los auditores para el seguimiento oportuno</t>
    </r>
  </si>
  <si>
    <t>1. Revisar y depurar las acciones correctivas, oportunidades de mejora que se encuentren aún abiertas como resultado de auditorías de gestión.</t>
  </si>
  <si>
    <t xml:space="preserve">Todo el equipo auditor </t>
  </si>
  <si>
    <t>100% de las No conformidades y oportunidades de mejora depuradas y cerradas.</t>
  </si>
  <si>
    <t>Listado actualizado de no conformidades y oportunidades de mejora actualizado y confiable de acuerdo a la realidad de los procesos en la entidad.</t>
  </si>
  <si>
    <t># de no conformidades depuradas / Total de no conformidades documentadas.</t>
  </si>
  <si>
    <r>
      <rPr>
        <b/>
        <sz val="12"/>
        <rFont val="Arial"/>
        <family val="2"/>
      </rPr>
      <t>Conclusiones</t>
    </r>
    <r>
      <rPr>
        <sz val="12"/>
        <rFont val="Arial"/>
        <family val="2"/>
      </rPr>
      <t xml:space="preserve">: Conclusiones: No se evidenció el avance de esta actividad, se encuentra dentro de los tiempos de ejecución del proceso.
Evidencia: NA </t>
    </r>
  </si>
  <si>
    <t>1. Revisar y actualizar el procedimiento para el tratamiento de no conformidades establecido por el proceso, definiendo claramente el tratamiento y cierre de las no conformidades en el aplicativo ISOLUCION.</t>
  </si>
  <si>
    <t>Martin Molina - Profesional Universitario</t>
  </si>
  <si>
    <t>Actualizar el procedimiento existente de acuerdo al manejo actual de las no conformidades y oportunidades de mejora en la entidad.</t>
  </si>
  <si>
    <t>Procedimiento actualizado, revisado, aprobado, cargado en el aplicativo y divulgado.</t>
  </si>
  <si>
    <t>Un procedimiento actualizado y divulgado.</t>
  </si>
  <si>
    <t>Se actualizo el procedimiento y fue revisado por el Gerente de Control Interno de Gestión, adicionalmente se remitió el procedimiento al equipo auditor para los últimos ajustes y observaciones para su cargue en ISOLUCION.</t>
  </si>
  <si>
    <r>
      <rPr>
        <b/>
        <sz val="12"/>
        <rFont val="Arial"/>
        <family val="2"/>
      </rPr>
      <t>Conclusiones</t>
    </r>
    <r>
      <rPr>
        <sz val="12"/>
        <rFont val="Arial"/>
        <family val="2"/>
      </rPr>
      <t xml:space="preserve">: Se evidenció avance de esta actividad, verificando el documento del procedimiento que fue remitido al equipo auditor para los últimos ajustes y observaciones.
</t>
    </r>
    <r>
      <rPr>
        <b/>
        <sz val="12"/>
        <rFont val="Arial"/>
        <family val="2"/>
      </rPr>
      <t>Evidencias</t>
    </r>
    <r>
      <rPr>
        <sz val="12"/>
        <rFont val="Arial"/>
        <family val="2"/>
      </rPr>
      <t>: Documento borrador del procedimiento con los ajustes propuestos.
Recomendaciones: Realizar el cargue del procedimiento una vez ajustado y aprobado en el aplicativo ISOLUCION dentro del tiempo programado.</t>
    </r>
  </si>
  <si>
    <t>2. Revisar y ajustar el indicador actual para la medición del cierre eficaz de las no conformidades y oportunidades de mejora, formulándolo en relación a las efectividad y oportunidad de cierre en las fechas establecidas en el aplicativo ISOLUCION.</t>
  </si>
  <si>
    <t>Martin Molina, Prof. Universitario - Iván Ojito, Prof. Especializado</t>
  </si>
  <si>
    <t>Actualizar y medir el indicador formulado para la gestión efectiva de las no conformidades y oportunidades de mejora en la entidad.</t>
  </si>
  <si>
    <t>Indicador actualizado, ajustado en el aplicativo ISOLUCION y divulgado con el equipo de trabajo de la GCIG.</t>
  </si>
  <si>
    <t>Un indicador ajustado, cargado y medido en el aplicativo ISOLUCION.</t>
  </si>
  <si>
    <t>Se procedió a la modificación del indicador en el aplicativo ISOLUCION, de acuerdo a la pertinencia y gestión del proceso, se procederá a realizar la medición con corte a 30 de junio de 2023 en el aplicativo.</t>
  </si>
  <si>
    <r>
      <rPr>
        <b/>
        <sz val="12"/>
        <rFont val="Arial"/>
        <family val="2"/>
      </rPr>
      <t>Conclusiones</t>
    </r>
    <r>
      <rPr>
        <sz val="12"/>
        <rFont val="Arial"/>
        <family val="2"/>
      </rPr>
      <t xml:space="preserve">: Se evidenció el avance de esta actividad a través del aplicativo ISOLUCION.
</t>
    </r>
    <r>
      <rPr>
        <b/>
        <sz val="12"/>
        <rFont val="Arial"/>
        <family val="2"/>
      </rPr>
      <t xml:space="preserve">
Evidencia</t>
    </r>
    <r>
      <rPr>
        <sz val="12"/>
        <rFont val="Arial"/>
        <family val="2"/>
      </rPr>
      <t>: Registro en la herramienta ISOLUCION
Recomendaciones: Realizar la medición con corte a 30 de junio de 2023 en el aplicativo.</t>
    </r>
  </si>
  <si>
    <t>3. Mejorar la funcionalidad del aplicativo ISOLUCION, garantizando el envió oportuno del recordatorio de vencimiento de las acciones que sean formuladas y asignadas a los diferentes usuarios.</t>
  </si>
  <si>
    <t>Luis Fernando Consuegra, Consultor Externo</t>
  </si>
  <si>
    <t>Configurar el aplicativo ISOLUCION de tal forma que notifique las acciones próximas a vencer a cada uno de los responsables designados.</t>
  </si>
  <si>
    <t>Aplicativo ISOLUCION ajustado por el proveedor.</t>
  </si>
  <si>
    <t>Aplicativo ajustado y funcionando.</t>
  </si>
  <si>
    <r>
      <rPr>
        <b/>
        <sz val="12"/>
        <rFont val="Arial"/>
        <family val="2"/>
      </rPr>
      <t>Conclusiones:</t>
    </r>
    <r>
      <rPr>
        <sz val="12"/>
        <rFont val="Arial"/>
        <family val="2"/>
      </rPr>
      <t xml:space="preserve"> No se evidenció el avance de esta actividad, se encuentra dentro de los tiempos de ejecución del proceso.
Evidencia: NA</t>
    </r>
  </si>
  <si>
    <t>4. Generar, descargar y enviar reportes periódicos del estado de las no conformidades, hallazgos y oportunidades de mejora en el aplicativo resaltando las fechas de vencimiento próximo y procesos involucrados.</t>
  </si>
  <si>
    <t>Contar con los informes del estado de no conformidades para tomar las acciones pertinentes.</t>
  </si>
  <si>
    <t>4 informes anuales sobre el estado de las no conformidades y oportunidades de mejora de los diferentes procesos de la entidad.</t>
  </si>
  <si>
    <t># de reportes generados / Total de reportes programados</t>
  </si>
  <si>
    <t>Se ha realizado acompañamiento al proceso de direccionamiento estratégico y planeación, descargando las acciones cargadas en el aplicativo, ISOLUCION y su estado de ejecución.
Así mismo se ha divulgado al equipo de auditores las acciones a su cargo y el estado en que estas se encuentran.</t>
  </si>
  <si>
    <r>
      <rPr>
        <b/>
        <sz val="12"/>
        <rFont val="Arial"/>
        <family val="2"/>
      </rPr>
      <t>Conclusiones</t>
    </r>
    <r>
      <rPr>
        <sz val="12"/>
        <rFont val="Arial"/>
        <family val="2"/>
      </rPr>
      <t xml:space="preserve">: Se evidenció el cumplimiento de esta actividad a través del aplicativo ISOLUCION y de los correos remitidos al equipo auditor.
</t>
    </r>
    <r>
      <rPr>
        <b/>
        <sz val="12"/>
        <rFont val="Arial"/>
        <family val="2"/>
      </rPr>
      <t xml:space="preserve">
Evidencia</t>
    </r>
    <r>
      <rPr>
        <sz val="12"/>
        <rFont val="Arial"/>
        <family val="2"/>
      </rPr>
      <t>: Aplicativo ISOLUCIÓN y correos institucionales.</t>
    </r>
  </si>
  <si>
    <t>2. Continuar con la documentación y registro de lecciones aprendidas para fortalecer el aprendizaje organizacional y la política de gestión del conocimiento en la entidad</t>
  </si>
  <si>
    <r>
      <rPr>
        <b/>
        <sz val="11"/>
        <rFont val="Arial"/>
        <family val="2"/>
      </rPr>
      <t xml:space="preserve">Método: </t>
    </r>
    <r>
      <rPr>
        <sz val="11"/>
        <rFont val="Arial"/>
        <family val="2"/>
      </rPr>
      <t xml:space="preserve"> No se ha designado de manera oficial en la GCIG el responsable por la identificación y registro de las lecciones aprendidos para la vigencia 2023. 
</t>
    </r>
    <r>
      <rPr>
        <b/>
        <sz val="11"/>
        <rFont val="Arial"/>
        <family val="2"/>
      </rPr>
      <t xml:space="preserve">Medición e inspección: </t>
    </r>
    <r>
      <rPr>
        <sz val="11"/>
        <rFont val="Arial"/>
        <family val="2"/>
      </rPr>
      <t xml:space="preserve">No se realizad la medición del registro de la lección aprendida en el proceso  
</t>
    </r>
    <r>
      <rPr>
        <b/>
        <sz val="11"/>
        <rFont val="Arial"/>
        <family val="2"/>
      </rPr>
      <t>Mano de obra:</t>
    </r>
    <r>
      <rPr>
        <sz val="11"/>
        <rFont val="Arial"/>
        <family val="2"/>
      </rPr>
      <t xml:space="preserve">  Se desconoce la metodología y registro de las lecciones aprendidas por algunos miembros del equipo de trabajo.</t>
    </r>
  </si>
  <si>
    <t xml:space="preserve">1. Socializar al interior de la GCIG la metodología y los formatos para el registro de lecciones aprendidas en la entidad y su contribución en la Gestión del Conocimiento.
</t>
  </si>
  <si>
    <t xml:space="preserve">Iván Ojito, Prof. Especializado </t>
  </si>
  <si>
    <t xml:space="preserve"> Una (1) actividad de sensibilización del programa de lecciones aprendidas 
</t>
  </si>
  <si>
    <t xml:space="preserve">Listado de asistencia actividad de sensibilización. 
</t>
  </si>
  <si>
    <t>1 actividad de sensibilización ejecutada.</t>
  </si>
  <si>
    <t xml:space="preserve">La Gerencia de Control Interno e Gestión, con el acompañamiento de la Secretaria Distrital de Comunicación, en el mes de abril de 2023 publicó nota en el boletín institucional para fortalecer la cultura del programa de lecciones aprendidas 
La Gerencia de Control Interno de Gestión, envió en el segundo trimestre de 2023, a través de correo electrónico, invitación para la formulación y registro de lecciones aprendidas 
El profesional especializado, envío correo electrónico el 17 de julio de 2023 para socializar los fomatos para el registro y documentación de leeciones aprendidas  </t>
  </si>
  <si>
    <t xml:space="preserve">Se verificol cumplimiento de esta actividad a través de los correos que fueron emitidos y la publicación del boletín institucional para fortalecer la cultura del programa de lecciones aprendidas </t>
  </si>
  <si>
    <t>2. Designar el funcionario de la GCIG responsable por el registro de la lección aprendida para la vigencia 2023.</t>
  </si>
  <si>
    <t>Belka Gutiérrez, Gerente Control Interno de Gestión</t>
  </si>
  <si>
    <t>Designar el/los responsables por la documentación de la lección aprendida de la GCIG.</t>
  </si>
  <si>
    <t>Funcionario designado mediante acta de reunión, correo electrónico, oficio sigob.</t>
  </si>
  <si>
    <t>(1) Funcionarios notificados y designados (Karina Cuello)</t>
  </si>
  <si>
    <t>Se notifico de manera formal la designación al Auditor Karina Cuello para la gestión, documentación y registro de la lección aprendida para la vigencia 2023 de la Gerencia de Control Interno de Gestión.</t>
  </si>
  <si>
    <r>
      <rPr>
        <b/>
        <sz val="12"/>
        <rFont val="Arial"/>
        <family val="2"/>
      </rPr>
      <t xml:space="preserve">Conclusiones: </t>
    </r>
    <r>
      <rPr>
        <sz val="12"/>
        <rFont val="Arial"/>
        <family val="2"/>
      </rPr>
      <t>Se verifico el cumplimiento de esta actividad a través de la notificación generada a la funcionaria  Karina Cuello para la gestión, documentación y registro de la lección aprendida para la vigencia 2023 de la Gerencia de Control Interno de Gestión.</t>
    </r>
    <r>
      <rPr>
        <b/>
        <sz val="12"/>
        <rFont val="Arial"/>
        <family val="2"/>
      </rPr>
      <t xml:space="preserve">
Evidencia: Oficio designando a la funcionaria responsable.</t>
    </r>
  </si>
  <si>
    <t xml:space="preserve">3.  Documentar y registrar lecciones aprendidas dentro del proceso de evaluación independiente </t>
  </si>
  <si>
    <t>Karina Cuello, Prof. Universitario</t>
  </si>
  <si>
    <t>Una (1) lección aprendida documentada en el 2023</t>
  </si>
  <si>
    <t>Lección aprendida documentada en los instrumentos dispuestos</t>
  </si>
  <si>
    <t>(No. De lecciones aprendidas GCIG documentas /Total de lecciones planificadas)*100</t>
  </si>
  <si>
    <r>
      <rPr>
        <b/>
        <sz val="12"/>
        <rFont val="Arial"/>
        <family val="2"/>
      </rPr>
      <t>Conclusiones: No se evidenció el avance de esta actividad, se encuentra dentro de los tiempos de ejecución del proceso.
Evidencia: NA</t>
    </r>
    <r>
      <rPr>
        <sz val="12"/>
        <rFont val="Arial"/>
        <family val="2"/>
      </rPr>
      <t xml:space="preserve"> </t>
    </r>
  </si>
  <si>
    <t>3. Continuar haciendo acompañamiento para que se aplique el modelo o formato de cierre de brechas de conocimiento en la Gestión Pública de la Alcaldía Distrital de Barranquilla.</t>
  </si>
  <si>
    <t xml:space="preserve">Esta recomendación sería competencia del proceso de gestión humana </t>
  </si>
  <si>
    <t>4. Cargar los soportes que evidencian el cumplimiento de las actividades en la Plataforma Miplan</t>
  </si>
  <si>
    <r>
      <rPr>
        <b/>
        <sz val="11"/>
        <rFont val="Arial"/>
        <family val="2"/>
      </rPr>
      <t>Método:</t>
    </r>
    <r>
      <rPr>
        <sz val="11"/>
        <rFont val="Arial"/>
        <family val="2"/>
      </rPr>
      <t xml:space="preserve">  N/A 
</t>
    </r>
    <r>
      <rPr>
        <b/>
        <sz val="11"/>
        <rFont val="Arial"/>
        <family val="2"/>
      </rPr>
      <t>Maquina y equipo:</t>
    </r>
    <r>
      <rPr>
        <sz val="11"/>
        <rFont val="Arial"/>
        <family val="2"/>
      </rPr>
      <t xml:space="preserve">  El aplicativo MiPlan presenta fallas al momento del cargue de las evidencias. 
</t>
    </r>
    <r>
      <rPr>
        <b/>
        <sz val="11"/>
        <rFont val="Arial"/>
        <family val="2"/>
      </rPr>
      <t xml:space="preserve">Medición e inspección: </t>
    </r>
    <r>
      <rPr>
        <sz val="11"/>
        <rFont val="Arial"/>
        <family val="2"/>
      </rPr>
      <t xml:space="preserve">El responsable del registro y seguimiento del aplicativo no reporta el no cargue de evidencias en los respectivos seguimientos.  
</t>
    </r>
    <r>
      <rPr>
        <b/>
        <sz val="11"/>
        <rFont val="Arial"/>
        <family val="2"/>
      </rPr>
      <t>Mano de obra:</t>
    </r>
    <r>
      <rPr>
        <sz val="11"/>
        <rFont val="Arial"/>
        <family val="2"/>
      </rPr>
      <t xml:space="preserve">  Falta de compromiso por parte de los funcionarios designados para el reporte en el aplicativo.</t>
    </r>
  </si>
  <si>
    <t>1. Identificar las acciones que requieren el cargue de evidencias en el aplicativo MiPlan y designar los responsables por aportar las evidencias.</t>
  </si>
  <si>
    <t>Doris Casadiegos, Profesional Universitario</t>
  </si>
  <si>
    <t>100% de las actividades que requieren evidencias revisadas y designadas.</t>
  </si>
  <si>
    <t>Listado con el total de actividades que requieren evidencias y los funcionarios encargados de aportarlas.</t>
  </si>
  <si>
    <t>Un listado formulado y divulgado.</t>
  </si>
  <si>
    <t>Se compartió por OneDrive de la G.C.I.G. Excel al equipo auditor para que diligenciaran las actividades relacionadas de acuerdo a los compromisos concertados en la Evaluación de desempeño</t>
  </si>
  <si>
    <r>
      <rPr>
        <b/>
        <sz val="12"/>
        <rFont val="Arial"/>
        <family val="2"/>
      </rPr>
      <t>Conclusiones:</t>
    </r>
    <r>
      <rPr>
        <sz val="12"/>
        <rFont val="Arial"/>
        <family val="2"/>
      </rPr>
      <t xml:space="preserve"> Se evidencio el avance de esta actividad a través de Excel que fue compartido al equipo auditor. 
Evidencia: Archivo en Excel</t>
    </r>
  </si>
  <si>
    <t>2. Cargar las evidencias en el aplicativo de acuerdo a las responsabilidades en el formato establecido (.pdf).</t>
  </si>
  <si>
    <t>funcionarios GCIG-  Lidera Doris Casadiegos Prof. Univ.</t>
  </si>
  <si>
    <t>100% de Evidencias cargadas en Miplan</t>
  </si>
  <si>
    <t>Actividades con evidencias cargadas en el aplicativo MiPlan.</t>
  </si>
  <si>
    <t>No. Evidencias cargadas/No total de evidencias requeridas</t>
  </si>
  <si>
    <t>Se cargaron evidencias en la carpeta compartida SharePoint de la G.C.I.G</t>
  </si>
  <si>
    <r>
      <rPr>
        <b/>
        <sz val="12"/>
        <rFont val="Arial"/>
        <family val="2"/>
      </rPr>
      <t>Conclusiones</t>
    </r>
    <r>
      <rPr>
        <sz val="12"/>
        <rFont val="Arial"/>
        <family val="2"/>
      </rPr>
      <t xml:space="preserve">: Se evidencio el avance de esta actividad a través de la carpeta compartida SharePoint de la G.C.I.G
</t>
    </r>
    <r>
      <rPr>
        <b/>
        <sz val="12"/>
        <rFont val="Arial"/>
        <family val="2"/>
      </rPr>
      <t>Evidencia</t>
    </r>
    <r>
      <rPr>
        <sz val="12"/>
        <rFont val="Arial"/>
        <family val="2"/>
      </rPr>
      <t>: Archivos de la Carpeta SharePoint de la G.C.I.G</t>
    </r>
  </si>
  <si>
    <t xml:space="preserve">3. Notificar de manera formal al proceso de Direccionamiento Estratégico y Planeación las limitaciones y dificultades que se presenten para el cargue de la información. </t>
  </si>
  <si>
    <t>100% de los inconvenientes notificados formalmente.</t>
  </si>
  <si>
    <t>Notificaciones formales realizadas al proceso de Direccionamiento Estratégico y Planeación.</t>
  </si>
  <si>
    <t>N° de notificaciones realizadas / Total de reportes realizados al año.</t>
  </si>
  <si>
    <t>Se ha realizado reporte del 1er. y 2do. Trimestre 2023 a la Sec. De Planeación a través de la herramienta MI PLAN</t>
  </si>
  <si>
    <r>
      <t>Conclusiones</t>
    </r>
    <r>
      <rPr>
        <b/>
        <sz val="12"/>
        <rFont val="Arial"/>
        <family val="2"/>
      </rPr>
      <t>: fue v</t>
    </r>
    <r>
      <rPr>
        <sz val="12"/>
        <rFont val="Arial"/>
        <family val="2"/>
      </rPr>
      <t xml:space="preserve">erificado el cumplimiento del reporte en el periodo a la Secretaria De Planeación
</t>
    </r>
    <r>
      <rPr>
        <b/>
        <sz val="12"/>
        <rFont val="Arial"/>
        <family val="2"/>
      </rPr>
      <t>Evidencia</t>
    </r>
    <r>
      <rPr>
        <sz val="12"/>
        <rFont val="Arial"/>
        <family val="2"/>
      </rPr>
      <t>: a través de la herramienta MI PLAN</t>
    </r>
  </si>
  <si>
    <t xml:space="preserve">5. Continuar acompañando a los diferentes procesos para el cumplimiento de los programas ambientales </t>
  </si>
  <si>
    <r>
      <t xml:space="preserve">Método:  </t>
    </r>
    <r>
      <rPr>
        <sz val="11"/>
        <rFont val="Arial"/>
        <family val="2"/>
      </rPr>
      <t>No se tiene definida la metodología para brindar asesorías, capacitaciones y/o consultorías en temas ambientales.</t>
    </r>
    <r>
      <rPr>
        <b/>
        <sz val="11"/>
        <rFont val="Arial"/>
        <family val="2"/>
      </rPr>
      <t xml:space="preserve">
Maquina y equipo: </t>
    </r>
    <r>
      <rPr>
        <sz val="11"/>
        <rFont val="Arial"/>
        <family val="2"/>
      </rPr>
      <t>N/A</t>
    </r>
    <r>
      <rPr>
        <b/>
        <sz val="11"/>
        <rFont val="Arial"/>
        <family val="2"/>
      </rPr>
      <t xml:space="preserve">
Medición e inspección:  </t>
    </r>
    <r>
      <rPr>
        <sz val="11"/>
        <rFont val="Arial"/>
        <family val="2"/>
      </rPr>
      <t xml:space="preserve">N/A.  </t>
    </r>
    <r>
      <rPr>
        <b/>
        <sz val="11"/>
        <rFont val="Arial"/>
        <family val="2"/>
      </rPr>
      <t xml:space="preserve">
Mano de obra: </t>
    </r>
    <r>
      <rPr>
        <sz val="11"/>
        <rFont val="Arial"/>
        <family val="2"/>
      </rPr>
      <t>No se han definido/designado los funcionarios responsables por brindar las consultorías a los diferentes procesos de la entidad.</t>
    </r>
  </si>
  <si>
    <t>1. Definir y documentar las fichas de consultoría en sistema de gestión ambiental por parte de la Gerencia de Control Interno de Gestión</t>
  </si>
  <si>
    <t>Diego Oviedo, Profesional Universitario</t>
  </si>
  <si>
    <t>100% de las fichas de consultoría definidas y  documentadas</t>
  </si>
  <si>
    <t>Una (1) ficha de temas de consultoría documentada</t>
  </si>
  <si>
    <t>N° de fichas documentadas/ Total de fichas identificadas.</t>
  </si>
  <si>
    <t xml:space="preserve">Conclusiones: Conclusiones: No se evidenció el avance de esta actividad, se encuentra dentro de los tiempos de ejecución del proceso.
Evidencia: NA </t>
  </si>
  <si>
    <t>2. Socializar y divulgar la oferta de actividades de consultoría establecida por la GCIG a los procesos de la entidad.</t>
  </si>
  <si>
    <t>100% de los procesos notificados sobre las fichas y actividades de consultoría.</t>
  </si>
  <si>
    <t>100% de los procesos de la entidad en conocimiento de los temas de consultoría y las fichas.</t>
  </si>
  <si>
    <t>N° de procesos involucrados / Total de procesos de la entidad</t>
  </si>
  <si>
    <t xml:space="preserve">La Gerencia de Control Interno de Gestión, el día 08 de junio de 2023, en II sesión del comité CICCI, socializó y presentó oferta institucional para los trabajos de consultoría. Como evidencia se cuenta con la grabación de la sesión, acta de sesión Nro 003-2023 CICCI </t>
  </si>
  <si>
    <r>
      <rPr>
        <b/>
        <sz val="12"/>
        <rFont val="Arial"/>
        <family val="2"/>
      </rPr>
      <t>Conclusiones</t>
    </r>
    <r>
      <rPr>
        <sz val="12"/>
        <rFont val="Arial"/>
        <family val="2"/>
      </rPr>
      <t xml:space="preserve">: Se verifico el cumplimiento de esta actividad realizada en II sesión del comité CICCI 
</t>
    </r>
    <r>
      <rPr>
        <b/>
        <sz val="12"/>
        <rFont val="Arial"/>
        <family val="2"/>
      </rPr>
      <t>Evidencia:</t>
    </r>
    <r>
      <rPr>
        <sz val="12"/>
        <rFont val="Arial"/>
        <family val="2"/>
      </rPr>
      <t xml:space="preserve">  a través del acta de la reunión realizada el día 08 de junio de 2023, en II sesión del comité CICCI </t>
    </r>
  </si>
  <si>
    <t>3. Designar los responsables para preparar y liderar las consultorías de acuerdo con los temas identificados.</t>
  </si>
  <si>
    <t>Iván Ojito, Prof Esp; Diego Oviedo, Prof Uni; Martin Molina, Prof Uni; Yuly Carey, Prof Esp; Ricardo Torres, Asesor; Elsy Rada, Prof Uni</t>
  </si>
  <si>
    <t>100% de los temas de consultoría asignados a un funcionario.</t>
  </si>
  <si>
    <t>Temas de consultoría asignados a un responsable en la GCIG.</t>
  </si>
  <si>
    <t>N° de temas de consultoría / Total de funcionarios designados</t>
  </si>
  <si>
    <t>La Gerencia de Control Interno de Gestión, designó a los profesionales responsables para preparar y liderar las consultorías de acuerdo con los temas identificados</t>
  </si>
  <si>
    <r>
      <rPr>
        <b/>
        <sz val="12"/>
        <rFont val="Arial"/>
        <family val="2"/>
      </rPr>
      <t>Conclusiones</t>
    </r>
    <r>
      <rPr>
        <sz val="12"/>
        <rFont val="Arial"/>
        <family val="2"/>
      </rPr>
      <t xml:space="preserve">: se verificó el cumplimiento de esta actividad a través del acto administrativo donde se  designó a los profesionales responsables para preparar y liderar las consultorías. </t>
    </r>
  </si>
  <si>
    <t>4. Implementar las consultorías con relación al cumplimiento de los programas ambientales en la entidad.</t>
  </si>
  <si>
    <t>1 consultoría en temas ambientales ofrecida y realizada en la entidad.</t>
  </si>
  <si>
    <t xml:space="preserve">Listado de asistencia, evaluación de la consultoría, ficha diligenciada.
</t>
  </si>
  <si>
    <t>1 consultoría ambiental realizada.</t>
  </si>
  <si>
    <t xml:space="preserve">Conclusiones: No se evidenció el avance de esta actividad, se encuentra dentro de los tiempos de ejecución del proceso.
Evidencia: NA </t>
  </si>
  <si>
    <t>6. Continuar con el acompañamiento en la implementación de las políticas institucionales.</t>
  </si>
  <si>
    <t>De conformidad con el Decreto Acordal 0801 de 2020, la GCIG asesora y acompaña a la Alta Dirección en la formulación de las políticas, planes, programas y proyectos y en la ejecución de actividades que conlleven al desarrollo y fortalecimiento institucional</t>
  </si>
  <si>
    <t xml:space="preserve">1. Acompañar la revisión y actualización de la política y guía administración de riesgos adoptada en la entidad, atendiendo lineamientos DAFP y normas de referencia </t>
  </si>
  <si>
    <t>Iván Ojito, Profesional Especialializado</t>
  </si>
  <si>
    <t xml:space="preserve">Política y guía administración de riesgos revisada y ajustada </t>
  </si>
  <si>
    <t xml:space="preserve">Política y guía de administración de riesgos </t>
  </si>
  <si>
    <t xml:space="preserve">1 Política y guía de administración de riesgos </t>
  </si>
  <si>
    <t xml:space="preserve">La Gerencia de Control Interno de Gestión,  acompañó la revisión y actualización de la política y guía administración de riesgos adoptada en la entidad, atendiendo lineamientos DAFP y normas de referencia. El día 08 de junio de 2023, en II sesión del comité CICCI, se aprobó la actualización de estos lineamientos técnico para la entidad. Como evidencia se cuenta con la grabación de la sesión, acta de sesión Nro 003-2023 CICCI </t>
  </si>
  <si>
    <t xml:space="preserve">Conclusiones: Se verifico el cumplimiento de esta actividad realizada en II sesión del comité CICCI 
Evidencia:  a través del acta de la reunión realizada el día 08 de junio de 2023, en II sesión del comité CICCI </t>
  </si>
  <si>
    <t xml:space="preserve">2. Asesorar en el cargue de los mapas de riesgos de procesos en la plataforma ISOLUCION </t>
  </si>
  <si>
    <t>Iván Ojito, Profesional Especialializado - Luis Fernando Consuegra, Consultor Externo</t>
  </si>
  <si>
    <t xml:space="preserve">Mapas de riesgos de procesos cargados en la plataforma ISOLUCION </t>
  </si>
  <si>
    <t>Mapas de riesgos de procesos</t>
  </si>
  <si>
    <t>27 Mapas de riesgos de procesos</t>
  </si>
  <si>
    <t>La Gerencia de Control Interno de Gestión,  a través de consultor externo, asesoró en el cargue de los mapas de riesgos de procesos en la plataforma ISOLUCION . Como evidencia se cuenta con los mapas de riesgos de gestión en la herramienta ISOLUCION, las actas de acompañamiento suscritas</t>
  </si>
  <si>
    <t xml:space="preserve">Conclusiones: Se evidenció el cumplimiento de esta actividad a través del aplicativo ISOLUCION
Evidencia: aplicativo ISOLUCION y las actas de acompañamiento suscritas </t>
  </si>
  <si>
    <t>3. Evaluar la implementación de la política de administración de riesgos adoptada en la entidad</t>
  </si>
  <si>
    <t>Evaluación de la implementación de la política de administración de riesgos ejecutada</t>
  </si>
  <si>
    <t>Evaluación a la gestión de riesgos ejecutada</t>
  </si>
  <si>
    <t>1 Evaluación a la gestión de riesgos ejecutada</t>
  </si>
  <si>
    <t>Se encuentra establecida dentro del Plan Anual de Auditoria para el mes de septiembre de la presente vigencia, el cual fue aprobado por el comité de control interno realizado el 28 de febrero de 2023.</t>
  </si>
  <si>
    <r>
      <rPr>
        <b/>
        <sz val="12"/>
        <rFont val="Arial"/>
        <family val="2"/>
      </rPr>
      <t>Concluciones:</t>
    </r>
    <r>
      <rPr>
        <sz val="12"/>
        <rFont val="Arial"/>
        <family val="2"/>
      </rPr>
      <t xml:space="preserve"> Se verificó su programación en el PlanAnual de Auditoria 
Evidencia: Acta del Comité de control interno realizado el 28 de febrero de 2023.</t>
    </r>
  </si>
  <si>
    <t>7. Es pertinente concertar con Secretaría Jurídica un plan de mejoramiento para disminuir el índice de tutelas al interior de la dependencia.</t>
  </si>
  <si>
    <r>
      <rPr>
        <b/>
        <sz val="11"/>
        <color rgb="FF0D0D0D"/>
        <rFont val="Arial"/>
      </rPr>
      <t>Método:</t>
    </r>
    <r>
      <rPr>
        <sz val="11"/>
        <color rgb="FF0D0D0D"/>
        <rFont val="Arial"/>
      </rPr>
      <t xml:space="preserve">  No se tiene definida una metodología para la revisión, seguimiento y control del resultado de las tutelas por parte de la GCIG.
</t>
    </r>
    <r>
      <rPr>
        <b/>
        <sz val="11"/>
        <color rgb="FF0D0D0D"/>
        <rFont val="Arial"/>
      </rPr>
      <t xml:space="preserve">Maquina y equipo: </t>
    </r>
    <r>
      <rPr>
        <sz val="11"/>
        <color rgb="FF0D0D0D"/>
        <rFont val="Arial"/>
      </rPr>
      <t xml:space="preserve"> N/A
</t>
    </r>
    <r>
      <rPr>
        <b/>
        <sz val="11"/>
        <color rgb="FF0D0D0D"/>
        <rFont val="Arial"/>
      </rPr>
      <t>Medición e inspección:</t>
    </r>
    <r>
      <rPr>
        <sz val="11"/>
        <color rgb="FF0D0D0D"/>
        <rFont val="Arial"/>
      </rPr>
      <t xml:space="preserve">  No se tiene establecido un indicador y/o mecanismo de medición para el seguimiento y control de las tutelas de la entidad por parte de la GCIG.
</t>
    </r>
    <r>
      <rPr>
        <b/>
        <sz val="11"/>
        <color rgb="FF0D0D0D"/>
        <rFont val="Arial"/>
      </rPr>
      <t xml:space="preserve">Mano de obra: </t>
    </r>
    <r>
      <rPr>
        <sz val="11"/>
        <color rgb="FF0D0D0D"/>
        <rFont val="Arial"/>
      </rPr>
      <t xml:space="preserve"> N/A</t>
    </r>
  </si>
  <si>
    <t>1. Definir la metodología y frecuencia para la medición y seguimiento al cumplimiento del índice de tutelas en la entidad.</t>
  </si>
  <si>
    <t>Metodología documentada y divulgada</t>
  </si>
  <si>
    <t>Metodología documentada</t>
  </si>
  <si>
    <t>1 documento aprobado</t>
  </si>
  <si>
    <t>con oficio QUILLA-23-133000 del 13 de julio 2023 se solicito  mesa de trabajo con la Sec. Jurídica el 23 de agosto de 2023  para establecer la frecuencia de medición de tutelas.</t>
  </si>
  <si>
    <r>
      <rPr>
        <b/>
        <sz val="12"/>
        <rFont val="Arial"/>
        <family val="2"/>
      </rPr>
      <t>Conclusiones</t>
    </r>
    <r>
      <rPr>
        <sz val="12"/>
        <rFont val="Arial"/>
        <family val="2"/>
      </rPr>
      <t xml:space="preserve">: se verificó el oficio que soporta el avance de esta actividad </t>
    </r>
  </si>
  <si>
    <t>2. Establecer la frecuencia y mecanismo de medición del índice de tutelas por procesos en la entidad.</t>
  </si>
  <si>
    <t>Mecanismo definido y documentado.</t>
  </si>
  <si>
    <t>Mecanismo de medición documentado e implementado.</t>
  </si>
  <si>
    <t>1 mecanismo documentado</t>
  </si>
  <si>
    <r>
      <rPr>
        <b/>
        <sz val="12"/>
        <rFont val="Arial"/>
        <family val="2"/>
      </rPr>
      <t xml:space="preserve">Conclusiones: </t>
    </r>
    <r>
      <rPr>
        <sz val="12"/>
        <rFont val="Arial"/>
        <family val="2"/>
      </rPr>
      <t xml:space="preserve">se verificó el oficio que soporta el avance de esta actividad </t>
    </r>
  </si>
  <si>
    <t>3. Generar un reporte/informe desde la GCIG sobre el estado general de las tutelas vs procesos en la entidad que sea insumo para los diferentes comités trimestralmente.</t>
  </si>
  <si>
    <t>Reportes generados en el año.</t>
  </si>
  <si>
    <t>Reporte con el análisis desde la GCIG sobre el estado de las tutelas y la incidencia en los diferentes procesos de la entidad.</t>
  </si>
  <si>
    <t>1 informe trimestral generado y divulgado.</t>
  </si>
  <si>
    <t xml:space="preserve">En la mesa de trabajo con la Sec. Jurídica, se establecerá el responsable del informe sobre el estado de las acciones de tutela, ya que a la Gerencia le corresponde el seguimiento y verificación </t>
  </si>
  <si>
    <r>
      <rPr>
        <b/>
        <sz val="12"/>
        <rFont val="Arial"/>
        <family val="2"/>
      </rPr>
      <t>Conclusiones</t>
    </r>
    <r>
      <rPr>
        <sz val="12"/>
        <rFont val="Arial"/>
        <family val="2"/>
      </rPr>
      <t>: Queda pendiente su cumplimiento en la mesa de trabajo propuesta por la GCIG</t>
    </r>
  </si>
  <si>
    <t>GERENCIA DE CONTROL INTERNO DE GESTIÓN</t>
  </si>
  <si>
    <t>BELKA GUTIERREZ ARRIETA</t>
  </si>
  <si>
    <t>XENIA MORELOS</t>
  </si>
  <si>
    <t xml:space="preserve">DEPENDENCIA Y PROCESO: GERENCIA DE CIUDAD - PROCESO DE DIRECCIONAMIENTO ESTRATEGICO </t>
  </si>
  <si>
    <t>Impulsar acciones para alcanzar el cumplimiento en las metas que se encuentran en 0 y/o por debajo de la meta proyectada para el cuatrienio con el fin de lograr su ejecución en la  vigencia 2023.</t>
  </si>
  <si>
    <t xml:space="preserve">Las metas en cero corresponden a proyectos cofinanciados con la Nación por lo que los recursos se encuentran sujetos a disponibilidad y priorizacion por parte de ellos.   </t>
  </si>
  <si>
    <t xml:space="preserve">Realizar seguimiento trimestral al cumplimiento del plan de acción en el aplicativo MIPLAN, de acuerdo a la Circular 001 SDP, respecto a la calidad y oportunidad de los reportes de seguimiento </t>
  </si>
  <si>
    <t xml:space="preserve">Nombre: Paola Zapata 
Profesional especializado 222-07- Agente de cambio de la dependencia  </t>
  </si>
  <si>
    <t>4 seguimientos al plan de acción a traves de MIPLAN</t>
  </si>
  <si>
    <t>Registro de Seguimiento trimestral del plan de acción  en MIPLAN</t>
  </si>
  <si>
    <t>No. de seguimientos al plan de acción/4</t>
  </si>
  <si>
    <t xml:space="preserve">se han registrado oportunamente los avances del plan de accion de la dependencia en el aplicativo MI PLAN correspondiente al I y II trimestre. </t>
  </si>
  <si>
    <t>Se observó en en Mi Plan el registro del avance del Plan de Acción de la Gerencia de Ciudad, correspondiente al primer y segundo trimestre de 2023</t>
  </si>
  <si>
    <t xml:space="preserve">Realizar seguimiento trimestral al cumplimiento del plan de mejoramiento a la gestión, de acuerdo a la Circular 001 SDP, respecto a la calidad y oportunidad de los reportes de seguimiento </t>
  </si>
  <si>
    <t xml:space="preserve">2 seguimientos semestrales </t>
  </si>
  <si>
    <t xml:space="preserve">Registro de seguimiento semestral </t>
  </si>
  <si>
    <t>No. de seguimientos al plan de acción/2</t>
  </si>
  <si>
    <t>Se observó en en Mi Plan el registro del avance del Plan de Acción de la Gerencia de Ciudad, correspondiente al primer semestre de 2023</t>
  </si>
  <si>
    <t>Revisar el Plan Nacional de Desarrolla, para recomendaciones hacia el cumplimiento de esas metas propuetas</t>
  </si>
  <si>
    <t xml:space="preserve">12 revisiones a plataforma SPI de Planeación Nacional </t>
  </si>
  <si>
    <t xml:space="preserve">Registro de seguimiento mensual en SPI </t>
  </si>
  <si>
    <t>No. de reportes  al plan de acción/12</t>
  </si>
  <si>
    <t>mes a mes se registran los avances correspondientes a los proyectos registrados en la plataforma SPI , a la fecha van 7 seguimientos registrados.</t>
  </si>
  <si>
    <t xml:space="preserve">De acuerdo, a lo evidenciado en el  Sistema de Proyectos de Inversión - SPI del Departamento Nacional de Planeación, la Gerencia de Ciudad viene realizando el reporte de los informes de ejecución de los proyectos de inversión asignados a la dependencia  </t>
  </si>
  <si>
    <t>Revisar y ajustar de manera articulada con la Secretaría de Gestión Humana las actividades formuladas en el plan de acion para el fortalecimiento de la gestión etica.</t>
  </si>
  <si>
    <t>Seguir fortaleciendo la estrategia tendiente a lograr una participacion activa de  todos los colaboradores de la gerencia en el conocimiento y apropiacion del codigo de integridad.</t>
  </si>
  <si>
    <t xml:space="preserve">Fortalecer la gestion etica con la participacion activa en el ajuste y revision de las actividades que programe la secretaria de gestion humana. </t>
  </si>
  <si>
    <t xml:space="preserve">Nombre: Paola Zapata 
Profesional especializado 222-07- Promotor Etico de la dependencia  </t>
  </si>
  <si>
    <t xml:space="preserve">Participar activamente en las actividades  formulada para el fortalecimiento de la gestion etica. </t>
  </si>
  <si>
    <t>Mensajes alusivos al Código de Integridad</t>
  </si>
  <si>
    <t>No. de mensajes enviados al año/11</t>
  </si>
  <si>
    <t>se ha participado en las actividades para promover el codigo de integridad de la Alcaldia, dichas actividades incluyen : asistencia reuniones , el mensaje etico.</t>
  </si>
  <si>
    <t>Se ha realizado por los promotores éticos de la entidad, socialización de temas relacionados con los valores de la entidad</t>
  </si>
  <si>
    <t>Promover activamente la participación de los funcionarios y colaboradores  de la Gerencia en la SEMANA DE LA INTEGRIDAD</t>
  </si>
  <si>
    <t>Lograr la participación de al menos el 30% de los funcionarios de la Gerencia en la Semana de la Integridad</t>
  </si>
  <si>
    <t>Registro fotografico Lista de asistencia a eventos</t>
  </si>
  <si>
    <t>No de funcionarios de la dependencia que participaron/No. Total de funcionarios de la dependencia</t>
  </si>
  <si>
    <t>Aunque la semna de integridad no se ha realizado , se ha procurado en socializar los valores eticos de la Alcaldia a todos los colaboradores de la Gerencia.</t>
  </si>
  <si>
    <t>Se ha realizado por los promotores éticos de la entidad, y de la Gerencia de Ciudad socialización de temas relacionados con los valores de la entidad</t>
  </si>
  <si>
    <t>Apropiar e implementar en el área las estrategias definidas por gestión documental para avanzar en el proceso de organización de archivos digitales.</t>
  </si>
  <si>
    <t xml:space="preserve">Es una recomendación a la Alcaldía derivada de la visita del AGN para toda la entidad, la cual sera liderada por la Oficina de Gestión Documental </t>
  </si>
  <si>
    <t xml:space="preserve">Archivar la documentación que se genera siguiendo los lineamientos de gestión documental </t>
  </si>
  <si>
    <t xml:space="preserve">Nombre: Paola Zapata 
Profesional especializado 222-07- </t>
  </si>
  <si>
    <t>100% de los archivos de gestión según TRD</t>
  </si>
  <si>
    <t>Archivos de gestión</t>
  </si>
  <si>
    <t>No de archivos de gestión según TRD/No. total de archivos de gestión de la Gerencia</t>
  </si>
  <si>
    <t>Solicitar acompañamiento a Gestión Documental para un entrenamiento en la organización de archivos digitales  para la dependencia.</t>
  </si>
  <si>
    <t>Correo de  solicitud de acompañamiento</t>
  </si>
  <si>
    <t>No. de solicitudes realizadas</t>
  </si>
  <si>
    <t>Concertar y evaluar oportunamente el 100% de los funcionarios a cargo, en los aplicativos dispuestos por la entidad.</t>
  </si>
  <si>
    <t>No es una no conformidad ni debilidad sino una recomendación</t>
  </si>
  <si>
    <t xml:space="preserve">Realizar la concertación de compromisos y evaluación de desempeño de los funcionarios de la Gerencia </t>
  </si>
  <si>
    <t>Nombre: Claudia Díaz
Profesional especializado grado 22-07</t>
  </si>
  <si>
    <t xml:space="preserve">100% de los funcionarios con evaluación desempeño </t>
  </si>
  <si>
    <t>Evaluación de desempeño</t>
  </si>
  <si>
    <t>No. de funcionarios con evaluación de desempeño en la Gerencia/No. Total de funcionarios de la Gerencia</t>
  </si>
  <si>
    <t>se ha cumplido tanto la evaluacion como la concertacion de compromisos de los funcionarios de la Gerencia en los tiempos establecidos; las evidencias reposan en los aplicativos destinados para este proceso.</t>
  </si>
  <si>
    <t>Se verificó, de conformidad con la información remitida por la Secretaría Disitrital de Gestión Humana, evaluación de desempeño de los funcionarios adscritos a Gerencia de Ciudad, correspondiente a la vigencia 2022, así como, concertación de objetivos para la vigencia 2023</t>
  </si>
  <si>
    <t>Documentar las lecciones aprendidas de la dependencia y de la entidad</t>
  </si>
  <si>
    <t xml:space="preserve">4 documentos presentados  en el módulo de buenas prácticas </t>
  </si>
  <si>
    <t xml:space="preserve">Documento presentado </t>
  </si>
  <si>
    <t xml:space="preserve">No. De documentos presentados </t>
  </si>
  <si>
    <t>se diligencio el modulo de buenas practicas con el proyecto de DATA BAQ</t>
  </si>
  <si>
    <t>Se presentó una lección aprendida, en los formatos establecidos  DATA</t>
  </si>
  <si>
    <t xml:space="preserve">
Atender las nuevas directrices derivadas de la actualización de la política de administración de riesgos de la entidad
CICCI03/2021 </t>
  </si>
  <si>
    <t>Identificación de los riesgos de operación de la dependencia y definición de controles</t>
  </si>
  <si>
    <t>1 Mapa de riesgos formulado para la Gerencia de Ciudad</t>
  </si>
  <si>
    <t>Mapa de riesgos</t>
  </si>
  <si>
    <t>No. de mapa de riesgos formulado/1</t>
  </si>
  <si>
    <t xml:space="preserve">Mapa de riesgo formulado por proceso de direccionamiento estrategico, desde la dependenca se formularon dos controles con su respectivo seguimiento </t>
  </si>
  <si>
    <t>Se realizó la identificación, evaluación y controles para los riesgos asociado al proceso direccionamiento estrátegico del cual hace parte Gerencia de Ciudad</t>
  </si>
  <si>
    <t>Actualizar el mapa de riesgos del proceso  conforme a la política de administración de riesgos y directrices de Secretaría Distrital de Planeación.</t>
  </si>
  <si>
    <t>1 Mapa de riesgos actualizado conforme a la política de administración de riesgos</t>
  </si>
  <si>
    <t>Mapa de riesgos actualizado</t>
  </si>
  <si>
    <t>No. de mapa de riesgos actualizados</t>
  </si>
  <si>
    <t xml:space="preserve"> Concertar con Secretaría Juridica un plan de mejoramiento para disminuir el indice de tutelas al interior de la dependencia.</t>
  </si>
  <si>
    <t>Seguir fortaleciendo  la estrategia de atención al  ciudadano al interior de la Gerencia a través de la atención a las peticiones de la ciudadanía en los términos de ley y políticas institucionales</t>
  </si>
  <si>
    <t xml:space="preserve">Elaborar base de datos para llevar registro de las PQRs asignadas a la Gerencia de Ciudad  para generar las alertas y dar la respuesta oportuna
</t>
  </si>
  <si>
    <t xml:space="preserve">Nombre: Paola Zapata
Profesional especializado 222-07 </t>
  </si>
  <si>
    <t xml:space="preserve">1 Base de datos </t>
  </si>
  <si>
    <t xml:space="preserve">Base de datos </t>
  </si>
  <si>
    <t>No. de base de datos/1</t>
  </si>
  <si>
    <t xml:space="preserve">Base de datos en la que se lleva el seguimiento y control a las PQRSD que ingresan a la dependencia </t>
  </si>
  <si>
    <t>Se observó base de datos en la cual se realiza seguimiento a las PQRSD a cargo de la Gerencia de Ciudad</t>
  </si>
  <si>
    <t>GERENCIA DE CIUDAD</t>
  </si>
  <si>
    <t xml:space="preserve">JUAN MANUEL ALVARADO NIVIA </t>
  </si>
  <si>
    <t xml:space="preserve">YULY CAREY </t>
  </si>
  <si>
    <t>DEPENDENCIA Y PROCESO: SECRETARÍA DE GESTIÓN HUMANA</t>
  </si>
  <si>
    <t>Reorganizar los expedientes de historias laborales del personal teniendo en cuenta el primer documento que generó el vínculo laboral con la entidad.</t>
  </si>
  <si>
    <t>Falta de conocimieno del equipo de gestión documental en la correcta organización de hojas de vida</t>
  </si>
  <si>
    <t>1. Elaborar plan de trabajo interno para organizar actividades de gestión documental.
2. Reorganizar los expedientes de las historias laborales del personal administrativo teniendo en cuenta el primer documento que generó el vínculo laboral con la Entidad. 
3. Asegurar que las historias labroales cuenten con hojas de control.
4. Mantener las condiciones adecuadas de almacenamiento de las historias laborales.</t>
  </si>
  <si>
    <t>Profesionales y asesores asignados por la Secretaría Distrital de Gestión Humana</t>
  </si>
  <si>
    <t>Reorganizar un 30% de historias laborales para diciembre de 2023</t>
  </si>
  <si>
    <t>Plan de trabajo Interno 
Historias laborales organizadas</t>
  </si>
  <si>
    <t>No. historias laborales organizadas / No. historias laborales totales</t>
  </si>
  <si>
    <t>En total son más de 5000 historias labroales que deben ser reisadas. Para el año 2023 se debe completar un 30% de la revisión y hasta el momento se ha completado un poco menos de la mitad.</t>
  </si>
  <si>
    <t xml:space="preserve">En el primer semestre de 2023, la Secretaría Distrital de Gestión Humama, ha efectuado la revisión y organización de seiscientos veinticuatro (624) historías laborales, </t>
  </si>
  <si>
    <t>Promover e incorporar ejercicios de capacitación en procesos de organización de archivos.</t>
  </si>
  <si>
    <t>1. Identificar las necesidades de capacitación.
2. Incluir en el Plan Institucional de Capacitación charlas de procesos de organizacióon de archivos.
3. Ejecutar el plan de acuerdo al cronograma.</t>
  </si>
  <si>
    <t>Realizar minimo 3 actividades de capacitación relacionadas con gestión documental.</t>
  </si>
  <si>
    <t>Registros de asistencia, evaluación de la actividad y registro fotográfico</t>
  </si>
  <si>
    <t>No. de actividades realizadas/ No. De actividades programadas</t>
  </si>
  <si>
    <t>Se tiene planeado realizar un diplomado en gestión documental.</t>
  </si>
  <si>
    <t>Se encuentra en ejecución seminario en gestión documental</t>
  </si>
  <si>
    <t xml:space="preserve">Impulsar programas de capacitación, educación y formación de competencias técnicas y profesionales a los fucnionarios de la entidad a través de la la Plataforma ELearning AVAB </t>
  </si>
  <si>
    <t>Falta de socialización de la plataforma a los funcionarios del Distrito.</t>
  </si>
  <si>
    <t>1. Socializar el lanzamiento de la plataforma Elerarning AVAB.
2. Capacitar al personal en el uso de la plataforma.
3. Promover a través de canales de comunicación internos el uso de la plataforma.</t>
  </si>
  <si>
    <t>Lanzamiento de la plataforma Elearning AVAB</t>
  </si>
  <si>
    <t>Plataforma Elearning AVAB en funcionamiento</t>
  </si>
  <si>
    <t>Nos encontramos cargando al información para brindar capacitación y reinduccióna los funcionarios.</t>
  </si>
  <si>
    <t>La Plataforma Elearning AVAB, esta funcionando, se está a la espera del lanzamiento el cual se encuentra programado para el segundo semestre de 2023</t>
  </si>
  <si>
    <t>Fortalecer las competencias de los funcionarios en temas relacionados con el Modelo integrado de planeación y gestión -MIPG</t>
  </si>
  <si>
    <t>Falta de conocimieno de los funcionarios del manejo del MIPG.</t>
  </si>
  <si>
    <t>1. Identificar necesidades de capacitación en las diferentes dependendcias.
2. Incluir en el Plan de Capacitación jornadas de capacitación relacionadas con MIGP.
3. Capacitar al personal en el Modelo integrado de planeación y gestión -MIPG.</t>
  </si>
  <si>
    <t>Realizar 3 actividades de capacitación en MIPG</t>
  </si>
  <si>
    <t># actividades realizadas sedes externas / # de actividades realizadas</t>
  </si>
  <si>
    <t>No se han adelantado jornadas de capacitación en MIPG ya que no se cuenta con presupuesto.</t>
  </si>
  <si>
    <t>La actividad no cuenta con avances, en el primer semestre de 2023.</t>
  </si>
  <si>
    <t>Defiinir actividades que agreguen valor para el fortalecimiento de la política de integridad en la entidad.</t>
  </si>
  <si>
    <t>Actividades realizadas limitadas para lograr el fortalecimiento de la política de integridad.</t>
  </si>
  <si>
    <t>1. Establecer objetivos sólidos en materia de gestión ética.
2. Elaborar Plan de Trabajo
3. Crear un cronograma de actividades.
4. Ejecutar actividades programadas.</t>
  </si>
  <si>
    <t>100% de las actividades ejecutadas</t>
  </si>
  <si>
    <t>Se están adelantando grabaciones para dar a conocer los valores de la alcaldía de Barranquilla por medio de podcast. Se tiene programadas actividades lúdicas para los funcionarios.</t>
  </si>
  <si>
    <t>La Secretaría Distrital de Gestión Humama, realizará Podcast para la difución de los temas de integridad, en el primer semstre de 2023, estan grabando estos</t>
  </si>
  <si>
    <t>Documentar las lecciones aprendidas de la secretaria, utilizando los formatos dispuestos para su registro y documentación.</t>
  </si>
  <si>
    <t>Falta de conocimiento por parte de los funcionarios para la elaboración de estas.</t>
  </si>
  <si>
    <t>1. Socializar la herramienta de lecciones aprendida con los agentes de cambio de la dependencia.
2. Documentar las lecciones aprendidas que impacten en el conocimiento y desempeño de la dependencia.</t>
  </si>
  <si>
    <t>Agentes de cambio de la Secretaría Distrital de Gestión Humana</t>
  </si>
  <si>
    <t>Documentar 3 lecciones aprendidas para la vigencia 2023</t>
  </si>
  <si>
    <t>Lecciones aprendidas documentadas en el formato dispuesto para ello</t>
  </si>
  <si>
    <t>3 LECCIONES APRENDIDAS DOCUMENTADAS</t>
  </si>
  <si>
    <t>Se ha documentado 1 lección aprendida.</t>
  </si>
  <si>
    <t>A 30 de junio de 2023, se documento por parte de la SD de Gestión Humana una (1) lección aprendida.</t>
  </si>
  <si>
    <t>Implementar acciones para el mejoramiento del porcentaje de cumplimiento de los PQRSD</t>
  </si>
  <si>
    <t>Deficiencia tipificación / clasificación de los documentos asignados a la dependencia por la herramienta SIGOB, lo que conlleva a tiempos de respuesta errados.</t>
  </si>
  <si>
    <t>1. Realizar análisis y evaluación de los resultados de cumplimiento en oportunidad de respuesta a PQRSD de acuerdo al reporte generado por la Oficina de Atención al Ciudadano y Gestión Documental.
2. Enviar a cada funcionario responsable los radicados que reporten vencidos para su análisis de causas y acciones de autocontrol.</t>
  </si>
  <si>
    <t>Enlace SIGOB de la Secretaría Distrital de Gestión Humana</t>
  </si>
  <si>
    <t>Dar respuesta dentro de los términos legales al 85% de los PQRSD asignados a la dependencia.</t>
  </si>
  <si>
    <t xml:space="preserve">Informe de PQR remitido por la Oficina de Relación con el Ciudadano
Correos electrónicos de seguimiento.
</t>
  </si>
  <si>
    <t>PQRSD en términos / Total de PQRSD recibidos</t>
  </si>
  <si>
    <t>El enlace sigob envía notificación mensaul a los funcionarios que tienen PRQRD vencidos. A corte 30 de junio no habían solicitudes sin responder.</t>
  </si>
  <si>
    <t>Se observó, seguimiento efectuado por la SD de Gestión Humana a las PQRSD, por parte del enlace de la depdencia quien informa periodicamenre el estado de estas a los funcionarios</t>
  </si>
  <si>
    <t>Fortalecer el seguimiento y control de la supervisión de los contratos a cargo de su dependencia (personas jurídicas).</t>
  </si>
  <si>
    <t>Los controles establecidos no son suficientes.</t>
  </si>
  <si>
    <t>1. Revisión de los requisitos emitidos por los estudios previos para que la información suminstrada esté completa.
2. Verificación de los documentos habilitantescomo públicos.
3. Solicitar al contratista, los informes financieros donde se detallen de que manera se ejecutaron los recursos.</t>
  </si>
  <si>
    <t>Contratos ejecutados que cumplan con requsitos.</t>
  </si>
  <si>
    <t>Fotografías de las actividades establecidas en los estudios previos.
Estados financieros detallados.
Documentos habilitantes</t>
  </si>
  <si>
    <t>No. de contratos revisados / No. De contratos ejecutados</t>
  </si>
  <si>
    <t>A la fecha sólo se han ejecutado 2 contratos (G+ e Interpron y ambos han sido revisados cumplientdo con los requisitos.</t>
  </si>
  <si>
    <t xml:space="preserve">A 30 de junio se suscribieron dos (2) contratos, los cuales a la fecha viene siendo objeto de seguimiento </t>
  </si>
  <si>
    <t>SECRETARIA DISTRITAL DE GESTION HUMANA</t>
  </si>
  <si>
    <t>ELANIA REDONDO PEÑA</t>
  </si>
  <si>
    <t>YULY CAREY</t>
  </si>
  <si>
    <t>DEPENDENCIA Y PROCESO: Secretaría de Planeación / Direccionamiento Estratégico</t>
  </si>
  <si>
    <t>Proyectos:</t>
  </si>
  <si>
    <t>1. Habilitar un usuario a control intemo en la plataforma SPl por parte de Planeación para el seguimiento y control en el cumplimiento de las dependenclas.</t>
  </si>
  <si>
    <r>
      <rPr>
        <b/>
        <sz val="12"/>
        <rFont val="Arial Narrow"/>
        <family val="2"/>
      </rPr>
      <t xml:space="preserve">Método: </t>
    </r>
    <r>
      <rPr>
        <sz val="12"/>
        <rFont val="Arial Narrow"/>
        <family val="2"/>
      </rPr>
      <t>Falta de socialización de la actividad relacionada con el reporte de avance de proyectos de inversión por parte de las dependencias en la plataforma SPI</t>
    </r>
  </si>
  <si>
    <t>Brindar asistencia técnica a la Gerencia de Control Interno de Gestión para las consultas en la plataforma SPI que permita fortalecer el cumplimiento de las dependencias</t>
  </si>
  <si>
    <t>Antony Lozano / Profesional Universitario 219-04</t>
  </si>
  <si>
    <t>1 reunión para socializar el Procedimiento de consulta en la plataforma SPI con la Gerencia de Control Interno de Gestión</t>
  </si>
  <si>
    <t>Lista de asistencia, fotografías</t>
  </si>
  <si>
    <t>N° de reuniones realizadas / N° de reuniones programadas</t>
  </si>
  <si>
    <t>se brindó asistencia técnica a la Gerencia de Control Interno de Gestión</t>
  </si>
  <si>
    <t>Se capacito a los funcionarios de la Gerencia de Control Interno de Gestión, en la herramienta tecnológica SPI.</t>
  </si>
  <si>
    <t>2. Definir los lineamientos técnicos para la adecuada formulación y seguimiento de los proyectos de la entidad - función de aseguramiento.</t>
  </si>
  <si>
    <r>
      <rPr>
        <b/>
        <sz val="12"/>
        <rFont val="Arial Narrow"/>
        <family val="2"/>
      </rPr>
      <t xml:space="preserve">Materiales: </t>
    </r>
    <r>
      <rPr>
        <sz val="12"/>
        <rFont val="Arial Narrow"/>
        <family val="2"/>
      </rPr>
      <t xml:space="preserve">Falta de publicación en herramienta Isolución del manual de operación del banco de proyectos seguimiento de proyectos y documentos establecidos por el DNP para la formulación y seguimiento de proyectos de inversión, así como un manual de operaciones para la formulación de actividades en los planes de acción. </t>
    </r>
  </si>
  <si>
    <t>Publicar manual de operación del banco de proyectos y los documentos del DNP para la formulación y seguimiento de proyectos y planes de acción en la herramienta Isolucion. Y continuar con la asistencia técnlca acostumbrada a las areas para asegurar razonablemente que la formulacion de proyectos y de actividades en el plan de acclón.</t>
  </si>
  <si>
    <t xml:space="preserve">Edward Arrieta / Profesional Especializado 222-07 </t>
  </si>
  <si>
    <t>1 manual de operación del banco de proyectos publicado en Isolucion
1 Manual de Formulación de Planes de Acción
2 Guías del DNP publicadas en Isolucion</t>
  </si>
  <si>
    <t>Documento publicado</t>
  </si>
  <si>
    <t>N° de Documentos cargados / N° documentos guía requeridos</t>
  </si>
  <si>
    <t>Se publicó en la herramienta ISOLUCIÓN el manual de operación del banco de proyectos, las guias de formulación continúan pendientes de publicación hasta tanto el DNP establezca la nueva plataforma PIIP el cual se encuentra en etapa de transición para las entidades territoriales</t>
  </si>
  <si>
    <t>La SD de Planeación, de acuerdo a la accción suscrita debía realizar 1 manual de operación del banco de proyectos publicado en Isolucion, 1 Manual de Formulación de Planes de Acción, 2 Guías del DNP publicadas en Isolucion, sin embargo, a 31 de diciembre de 2023, solo publicó en la herramienta tecnológica ISOLUCIÓN el manual de operación del banco de proyectos.</t>
  </si>
  <si>
    <t>4.Orientar y brindar asistencia técnica a las areas para asegurar razonablemente que la formulacion de actividades en el plan de acción estén alineadas con el cumplimiento de las metas de los proyectos.</t>
  </si>
  <si>
    <t>Juan Carlos Llinás - Profesional Universitario 219-04</t>
  </si>
  <si>
    <t>3.Impulsar acciones para alcanzar el cumplimiento en las metas que se encuentran en y/o por debajo de la meta proyectada para el cuatrienio.</t>
  </si>
  <si>
    <r>
      <rPr>
        <b/>
        <sz val="12"/>
        <rFont val="Arial Narrow"/>
        <family val="2"/>
      </rPr>
      <t xml:space="preserve">Método: </t>
    </r>
    <r>
      <rPr>
        <sz val="12"/>
        <rFont val="Arial Narrow"/>
        <family val="2"/>
      </rPr>
      <t>Incorporación en el plan de desarrollo de metas que dependen en gran medida de cofinanciación o articulación con entidades del orden nacional para los proyectos de la dependencia</t>
    </r>
  </si>
  <si>
    <t>Continuar con la gestión de articulación con entidades del orden nacional que permitan cofinanciar los proyectos de la dependencia</t>
  </si>
  <si>
    <t>Diana Mantilla - Secretaria de Planeación
Ernesto Toncel,
Dann Payares,
Daniel Navarro,
Marlon Mercado - Jefes de Oficina</t>
  </si>
  <si>
    <t>1 Informe de gestión con actividades desarrolladas frente a las metas alcanzadas y rezagos</t>
  </si>
  <si>
    <t>Informe de gestión anual de la dependencia</t>
  </si>
  <si>
    <t>N° de Informes elaborados / N° de informes programados</t>
  </si>
  <si>
    <t>se realizó gestión con el Ministerio de Vivienda, Ciudad y Territorio para cofinanciación del proyecto de subsidio para mejoramiento de viviendas y acompañamiento técnico para la formulación del proyecto de Titulación de Predios</t>
  </si>
  <si>
    <t>La SD de Planeación, efectuó gestiones ante el para cofinanciación del proyecto de subsidio para mejoramiento de viviendas y acompañamiento técnico para la formulación del proyecto de Titulación de Predios, con el Ministerio de Vivienda, Ciudad y Territorio.</t>
  </si>
  <si>
    <t>5.Se sugiere revisar y definir con la alta dirección los lineamientos para priorización de asignaciones de recursos a las areas que tienen proyectos asociados al Plan de de Desarrollo cuyas metas se encuentran rezagadas por falta de recursos, de tal manera que los planes de acción 2023 de las dependenclas que están alineados con objetivos contemplen solo las metas que tendrán recursos para su ejecución en esta vlgencia.</t>
  </si>
  <si>
    <r>
      <rPr>
        <b/>
        <sz val="12"/>
        <rFont val="Arial Narrow"/>
        <family val="2"/>
      </rPr>
      <t xml:space="preserve">Método: </t>
    </r>
    <r>
      <rPr>
        <sz val="12"/>
        <rFont val="Arial Narrow"/>
        <family val="2"/>
      </rPr>
      <t>Redistribución de recursos de inversión de acuerdo a prioridades post-pandemia</t>
    </r>
  </si>
  <si>
    <t>Solicitar y acompañar a las dependencias con metas rezagadas en la gestión de nuevas fuentes de recursos.</t>
  </si>
  <si>
    <t>100% de dependencias con metas rezagadas con acompañamiento</t>
  </si>
  <si>
    <t>N° de dependencias asistidas / N° de dependencias con metas rezagadas</t>
  </si>
  <si>
    <t>Se brindó acompañamiento a las dependencias en la formulación de los planes de acción indicando los presupuestos apropiados inicialmente para la vigencia, adicional a las metas que contaban con recursos, se formularon aquellas que tenian metas pendientes en el cuatrienio y que correspondian a gestión propia de la dependencia</t>
  </si>
  <si>
    <t xml:space="preserve">Se observó Lista de Asistencia, de los acompañamientos efectuados por parte de la SD de Planeación. </t>
  </si>
  <si>
    <t>Politica Planeacion lnstitucional</t>
  </si>
  <si>
    <t>1. Establecer los lineamientos a todas las dependencias para la adecuada formulación de actividades en cada una de las políticas de MIPG y brindar asistencia técnica a las areas en el tema.</t>
  </si>
  <si>
    <r>
      <rPr>
        <b/>
        <sz val="12"/>
        <rFont val="Arial Narrow"/>
        <family val="2"/>
      </rPr>
      <t xml:space="preserve">Materiales: </t>
    </r>
    <r>
      <rPr>
        <sz val="12"/>
        <rFont val="Arial Narrow"/>
        <family val="2"/>
      </rPr>
      <t>Falta de un manual de operaciones para la adecuada formulación de actividades del plan de acción</t>
    </r>
  </si>
  <si>
    <t>Realizar jornada de inducción sobre Manual Operativo del MIPG, realizar mesas de trabajo para elaborar una guía o manual de operación del proceso.</t>
  </si>
  <si>
    <t>Jose Torres - Profesional Universitario 219-01</t>
  </si>
  <si>
    <t>1 Manual de Formulación de Planes de Acción</t>
  </si>
  <si>
    <t>La actividad no se llevo a cabo en la vigencia 2023</t>
  </si>
  <si>
    <t>2. Definir los lineamientos para la gestión de los riesgos de corrupción de la entidad de acuerdo a la politica de gestión de riesgos establecida.</t>
  </si>
  <si>
    <r>
      <rPr>
        <b/>
        <sz val="12"/>
        <rFont val="Arial Narrow"/>
        <family val="2"/>
      </rPr>
      <t xml:space="preserve">Materiales: </t>
    </r>
    <r>
      <rPr>
        <sz val="12"/>
        <rFont val="Arial Narrow"/>
        <family val="2"/>
      </rPr>
      <t>Falta de lineamientos para la gestión de los riesgos de corrupción</t>
    </r>
  </si>
  <si>
    <t>Desarrollar y socializar una guia para la gestión de riesgos de corrupción</t>
  </si>
  <si>
    <t>1 guia para la gestión de riesgos de corrupción</t>
  </si>
  <si>
    <t>Guia para la gestión de riesgos de corrupción</t>
  </si>
  <si>
    <t>N° de Guías elaboradas y socializadas</t>
  </si>
  <si>
    <t>se encuentra cargada en ISOLUCION</t>
  </si>
  <si>
    <t>La SD de Planeación estableció la Guía para la Administración de Riesgos, la cual se encuentra publicada en la herramienta tecnológica Isolucion</t>
  </si>
  <si>
    <t>3. Solicitar y concertar plan de mejoramiento con los líderes de las políticas del MIPG de acuerdo con los resultados y recomendaciones de Función Públlca a partir de medición FURAG</t>
  </si>
  <si>
    <r>
      <rPr>
        <b/>
        <sz val="12"/>
        <rFont val="Arial Narrow"/>
        <family val="2"/>
      </rPr>
      <t xml:space="preserve">Método: </t>
    </r>
    <r>
      <rPr>
        <sz val="12"/>
        <rFont val="Arial Narrow"/>
        <family val="2"/>
      </rPr>
      <t>Debilidad en la solicitud de concertar planes de mejoramiento a los líderes de la implementación de las políticas del MIPG a partir de la medición de FURAG</t>
    </r>
  </si>
  <si>
    <t>Socializar resultados del FURAG y solicitar plan de mejoramiento a los líderes de las políticas MIPG</t>
  </si>
  <si>
    <t>Socialización resultados FURAG</t>
  </si>
  <si>
    <t>Presentación con los resultados obtenidos en el FURAG de la vigencia 2022</t>
  </si>
  <si>
    <t>N° de Socializaciones sobre resultados de FURAG 2022</t>
  </si>
  <si>
    <t>Se realizó el día 22 de Diciembre de 2023 a través del comité de evaluación y desempeño</t>
  </si>
  <si>
    <t>Se socializó los resultados de la Medición de Desempeño Institucional realizado a través de FURAG, en Comité de Gestión y Depesempeño efectuado el 22 de diciembre de 2023</t>
  </si>
  <si>
    <t>Politica Gestión presupuestal y eficacia del gasto público</t>
  </si>
  <si>
    <t>1. De manera articulada con la Secretaria de Hacienda implementar las estrategias para lograr la alineación de la ejecución fisica y la ejecución presupuestal de los proyectos de inversión con el fin de asegurar confiabilidad en el reporfe de avance que emite.</t>
  </si>
  <si>
    <r>
      <rPr>
        <b/>
        <sz val="12"/>
        <rFont val="Arial Narrow"/>
        <family val="2"/>
      </rPr>
      <t xml:space="preserve">Método: </t>
    </r>
    <r>
      <rPr>
        <sz val="12"/>
        <rFont val="Arial Narrow"/>
        <family val="2"/>
      </rPr>
      <t>Nuevos lineamientos para la elaboración y reporte del presupuesto público.</t>
    </r>
  </si>
  <si>
    <t>Realizar reuniones de trabajo para identificar acciones que puedan llevar a la asociación de los gastos con los proyectos de inversión.</t>
  </si>
  <si>
    <t>Ernesto Toncel - Jefe de Oficina</t>
  </si>
  <si>
    <t>1 Informe con ejecución física y financiera de proyectos.</t>
  </si>
  <si>
    <t>Trimestralmente se envía el informe de avance fisico y financiero de los proyectos de inversión en conjunto con el informe de gestión de la entidad. Adicionalmente se incluyó el reporte de avance financiero en el tablero en Power Bi relacionado con el avance del PDT</t>
  </si>
  <si>
    <t xml:space="preserve">Se observó presentación de ejecución presupuestal en conjunto con el informe de gestión de la entidad, correspondiente al </t>
  </si>
  <si>
    <t>Politica compras y contratacion publica</t>
  </si>
  <si>
    <t>1.Fortalecer el seguimiento y control de la supervisión de los contratos a cargo de su dependencia.</t>
  </si>
  <si>
    <r>
      <rPr>
        <b/>
        <sz val="12"/>
        <rFont val="Arial Narrow"/>
        <family val="2"/>
      </rPr>
      <t xml:space="preserve">Método: </t>
    </r>
    <r>
      <rPr>
        <sz val="12"/>
        <rFont val="Arial Narrow"/>
        <family val="2"/>
      </rPr>
      <t>Falta de procesos de reinducción sobre manual de contratación de la entidad</t>
    </r>
  </si>
  <si>
    <t>Solicitar a la Secretaría General del distrito la reinducción a los funcionarios con perfil de supervisión de contratos</t>
  </si>
  <si>
    <t>100% de Supervisores de contrato capacitados por la Secretaría General del Distrito en temas de contratación</t>
  </si>
  <si>
    <t>Correos electronicos, oficios, Lista de asistencia</t>
  </si>
  <si>
    <t>N° de supervisores capacitados/ N° de supervisores de contrato</t>
  </si>
  <si>
    <t>La secretaría General realizó capacitación a la que asistieron 2 funcionarios de la Secretaría de Planeación</t>
  </si>
  <si>
    <t>De acuerdo a lo informado por la Secretaría Distrital de Planeación, se capacitó solo a dos (2) funcionarios de la dependencia, pero no a los supervisores de contrato, tal como, lo establece la acción suscrita.</t>
  </si>
  <si>
    <t>Politica Fortalecimiento organizacional y simplificación de procesos</t>
  </si>
  <si>
    <t>1 Establecer los lineamientos para la actualización de los procedimientos en las dependencias con el fin de fortalecer la estructura de control, atendiendo para ello los lineamientos de Función Pública (Guia para la gestión por procesos en el marco del MIPG).</t>
  </si>
  <si>
    <r>
      <rPr>
        <b/>
        <sz val="12"/>
        <rFont val="Arial Narrow"/>
        <family val="2"/>
      </rPr>
      <t xml:space="preserve">Método: </t>
    </r>
    <r>
      <rPr>
        <sz val="12"/>
        <rFont val="Arial Narrow"/>
        <family val="2"/>
      </rPr>
      <t xml:space="preserve">1. Deficiencia en la estructura de control de los procedimientos documentados por las dependencias
</t>
    </r>
    <r>
      <rPr>
        <b/>
        <sz val="12"/>
        <rFont val="Arial Narrow"/>
        <family val="2"/>
      </rPr>
      <t xml:space="preserve">Método: </t>
    </r>
    <r>
      <rPr>
        <sz val="12"/>
        <rFont val="Arial Narrow"/>
        <family val="2"/>
      </rPr>
      <t>2. Deficiente formulación de indicadores de procesos</t>
    </r>
  </si>
  <si>
    <t>Socializar los lineamientos para actualización de procedimientos basado en la guía para la gestión por procesos en el marco de MIPG del departamento administrativo de la función pública.</t>
  </si>
  <si>
    <t>Eytel Viñas - Profesional Universiario 219-01</t>
  </si>
  <si>
    <t>1 Capacitación de lineamientos para actualización de procedimientos</t>
  </si>
  <si>
    <t>N° de dependencias capacitadas / N° de dependencias</t>
  </si>
  <si>
    <t>2. Como responsable del SGC, conforme al Decreto 289 de 2021, es pertinente que la Secretaría de Planeación imparta los lineamientos para la adecuada formulación y seguimiento, medición, analisis y evaluación de los indicadores de los procesos.</t>
  </si>
  <si>
    <t>Elaborar y socializar manual de formulación de indicadores de la entidad</t>
  </si>
  <si>
    <t>1 manual de indicadores elaborado y socializado con las dependencias</t>
  </si>
  <si>
    <t>Documento</t>
  </si>
  <si>
    <t>N° de documentos</t>
  </si>
  <si>
    <t>el manual se encuentra en construcción</t>
  </si>
  <si>
    <t>Seguimiento y evaluación del desempeño institucional</t>
  </si>
  <si>
    <t>1. Impartir lineamientos en la entidad sobre la periodicidad y metodologia de reporte de seguimiento de los proyectos de lnversión en la plataforma SPl , acorde con lineamientos de DNP</t>
  </si>
  <si>
    <r>
      <rPr>
        <b/>
        <sz val="12"/>
        <rFont val="Arial Narrow"/>
        <family val="2"/>
      </rPr>
      <t>Método:</t>
    </r>
    <r>
      <rPr>
        <sz val="12"/>
        <rFont val="Arial Narrow"/>
        <family val="2"/>
      </rPr>
      <t xml:space="preserve"> Periodo de transición por entrada en operación reciente de la plataforma</t>
    </r>
  </si>
  <si>
    <t>Publicar circular referente a la periodicidad y metodología de reporte de seguimiento de proyectos en la plataforma SPI</t>
  </si>
  <si>
    <t>1 Circular emitida con lineamientos sobre periodicidad y metodología de reporte en la plataforma SPI</t>
  </si>
  <si>
    <t>Circular</t>
  </si>
  <si>
    <t>N° de Documentos</t>
  </si>
  <si>
    <t>se emitió circular para reporte de SPI</t>
  </si>
  <si>
    <t>Se obseró Circular No. 002 de marzo de 2023, la cual fue socializada a tráves de Info</t>
  </si>
  <si>
    <t>2.Realizar la revisión y evaluación de los riesgos y controles de su dependencia acorde con la metodologia establecida en la guia de administración de riesgos</t>
  </si>
  <si>
    <r>
      <rPr>
        <b/>
        <sz val="12"/>
        <rFont val="Arial Narrow"/>
        <family val="2"/>
      </rPr>
      <t xml:space="preserve">Método: </t>
    </r>
    <r>
      <rPr>
        <sz val="12"/>
        <rFont val="Arial Narrow"/>
        <family val="2"/>
      </rPr>
      <t>Falta de lineamientos sobre la evaluación de los riesgos y sus controles</t>
    </r>
  </si>
  <si>
    <t>Revisar y evaluar los riesgos y sus controles según la metodología en la guia de administración de riesgos</t>
  </si>
  <si>
    <t>1 mapa de riegos del proceso acorde a la guia de administración de riesgos</t>
  </si>
  <si>
    <t>N° de Mapas de riesgos revisados</t>
  </si>
  <si>
    <t>se realizó la evaluación de los riesgos y sus controles</t>
  </si>
  <si>
    <t>Se realizó revisión de los riesgos establecidos por los proceso, de conformida con lo establecido en la Guía de Administración de Riesgos</t>
  </si>
  <si>
    <t>Politica Gestión del conocimiento y la innovación</t>
  </si>
  <si>
    <t>1. lmpulsar el desarrollo del grupo de investigación creado y registrado ante el Sistema Nacional de Ciencia y Tecnología conforme a los lineamientos de Función Pública.</t>
  </si>
  <si>
    <r>
      <rPr>
        <b/>
        <sz val="12"/>
        <rFont val="Arial Narrow"/>
        <family val="2"/>
      </rPr>
      <t>Método:</t>
    </r>
    <r>
      <rPr>
        <sz val="12"/>
        <rFont val="Arial Narrow"/>
        <family val="2"/>
      </rPr>
      <t xml:space="preserve"> Debilidad en la articulación entre las dependencias responsables con respecto a la política</t>
    </r>
  </si>
  <si>
    <t>Participar en las reuniones convocadas por el grupo en los que se requiera la presencia de la dependencia.
Brindar información relevante para el desarrollo de actividades investigativas según requiere el grupo de investigación.</t>
  </si>
  <si>
    <t>No aplica</t>
  </si>
  <si>
    <t>Asistencia a reuniones convocadas</t>
  </si>
  <si>
    <t>N° de reuniones asistidas / N° de reuniones convocadas</t>
  </si>
  <si>
    <t>no se convocaron reuniones del grupo d einvestigación</t>
  </si>
  <si>
    <t>La actividad no se llevó a cabo, toda vez, que en la vigencia 2023 no se convocaron reuniones por parte del grupo de investigación</t>
  </si>
  <si>
    <t>2.Continuar con la documentación y registro de lecciones aprendidas para fortalecer el aprendizaje organizacional y la politica de gestión del conocimiento en la entidad.</t>
  </si>
  <si>
    <r>
      <rPr>
        <b/>
        <sz val="12"/>
        <rFont val="Arial Narrow"/>
        <family val="2"/>
      </rPr>
      <t>Método:</t>
    </r>
    <r>
      <rPr>
        <sz val="12"/>
        <rFont val="Arial Narrow"/>
        <family val="2"/>
      </rPr>
      <t xml:space="preserve"> Necesidad de documentar el conocimiento adquirido a través de experiencias para mejorar en el futuro</t>
    </r>
  </si>
  <si>
    <t>Continuar con la documentación de buenas practicas realizadas por la dependencia en la herramienta designada en la entidad</t>
  </si>
  <si>
    <t>documento de lecciones aprendidas reportado</t>
  </si>
  <si>
    <t>N° de lecciones aprendidas reportadas</t>
  </si>
  <si>
    <t>Política de Control lnterno</t>
  </si>
  <si>
    <t>1.Verificar que el diseño del control establecido por la primera linea de defensa sea pertinente frente a Ios riesgos identificados, analizando: Ios responsables y su adecuada segregación de funciones, propósito, periodicidad, tratamiento en caso de desviaciones, forma de ejecutar el control y evidencias de su ejecución, y efectuar las recomendaciones a que haya lugar ante las instancias correspondientes (primera, segunda, y linea estrategica)</t>
  </si>
  <si>
    <r>
      <rPr>
        <b/>
        <sz val="12"/>
        <rFont val="Arial Narrow"/>
        <family val="2"/>
      </rPr>
      <t>Método:</t>
    </r>
    <r>
      <rPr>
        <sz val="12"/>
        <rFont val="Arial Narrow"/>
        <family val="2"/>
      </rPr>
      <t xml:space="preserve"> Falta de validación del diseño de los controles establecidos por la primera línea de defensa frente a los riesgos</t>
    </r>
  </si>
  <si>
    <t>Realizar la verificación que los controles se encuentren correctamente establecidos con sus respectivos atributos</t>
  </si>
  <si>
    <t>Mapa de riesgos con sus respectivos controles y atributos</t>
  </si>
  <si>
    <t>N° de verificaciones de control de riesgos realizados</t>
  </si>
  <si>
    <t>se realizaron trimestralmente las verificaciones en conjunto con cada una de las dependencias</t>
  </si>
  <si>
    <t>Se realizó verificación periodica de los controles asociados a los riesgos en conjunto con las dependencias.</t>
  </si>
  <si>
    <t xml:space="preserve"> 2. Incorporar en el mapa de aseguramiento de la entidad las actividades de aseguramiento que realiza su dependencia como segunda linea de defensa y lider de la politica de Planeacion institucional en la entidad, de tal manera que refleje el seguimiento y control de los aspectos clave de éxito y los riesgos asociados al mismo. conforme a las competencias establecidas en el Decreto acordal 0801 de 2020 y en Decreto 0173 de 2021.</t>
  </si>
  <si>
    <r>
      <rPr>
        <b/>
        <sz val="12"/>
        <rFont val="Arial Narrow"/>
        <family val="2"/>
      </rPr>
      <t>Método:</t>
    </r>
    <r>
      <rPr>
        <sz val="12"/>
        <rFont val="Arial Narrow"/>
        <family val="2"/>
      </rPr>
      <t xml:space="preserve"> Falta de verificación que el mapa de aseguramiento se encuentre actualizado </t>
    </r>
  </si>
  <si>
    <t>Actualizar el mapa de aseguramiento con los responsables de la segunda línea de defensa, identificando la gestión de los riesgos y su tipología.</t>
  </si>
  <si>
    <t>1 Mapa de aseguramiento actualizado</t>
  </si>
  <si>
    <t>Mapa de aseguramiento</t>
  </si>
  <si>
    <t>N° Mapas de aseguramiento actualizados / N° Mapas de aseguramiento</t>
  </si>
  <si>
    <t>se realizará la socialización en el comité CICI durante el primer el trimestre de 2024 para formalizar la actualización</t>
  </si>
  <si>
    <t>No se actualizó el Mapa de Aseguramiento en la vigencia 2023, se proyecto pero no se presentó al Comité Institucional de Coordinación de Control Interno - CICCI</t>
  </si>
  <si>
    <t>3. Establecer responsabilidades para la ejecución de las actividades de control y asegurar que personas competentes y con autoridad suficiente efectuen dichas actividades con diligencia</t>
  </si>
  <si>
    <r>
      <rPr>
        <b/>
        <sz val="12"/>
        <rFont val="Arial Narrow"/>
        <family val="2"/>
      </rPr>
      <t>Método</t>
    </r>
    <r>
      <rPr>
        <sz val="12"/>
        <rFont val="Arial Narrow"/>
        <family val="2"/>
      </rPr>
      <t>: Existían metas y funciones no asociadas en la concertación de compromisos laborales</t>
    </r>
  </si>
  <si>
    <t>Concertación de compromisos con ponderación acorde a la necesidad de control que requieran las actividades asociadas a las metas</t>
  </si>
  <si>
    <t>Compromisos laborales funcionales y comportamentales concertados y evaluados</t>
  </si>
  <si>
    <t>Evaluación de desempeño laboral</t>
  </si>
  <si>
    <t>N° de funcionarios evaluados en desempeño laboral /Total de funcionarios</t>
  </si>
  <si>
    <t>se realizó la evaluación parcial y el proximo corte para la evaluación definitiva se realizará en el mes de febrero de 2024</t>
  </si>
  <si>
    <t>En el cuarto trimestre, se realizó evaluación parcial por cambio de Secretario a los funcionarios de la SD de Planeación</t>
  </si>
  <si>
    <t>SECRETARÍA DE PLANEACIÓN</t>
  </si>
  <si>
    <t xml:space="preserve"> VIGENCIA DE ENERO 2023 - 1 de enero - 31 de diciembre 2023</t>
  </si>
  <si>
    <t>PERIODO/VIGENCIA:   1 de enero - 31 de diciembre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</si>
</sst>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
  </numFmts>
  <fonts count="96" x14ac:knownFonts="1">
    <font>
      <sz val="10"/>
      <name val="Arial"/>
    </font>
    <font>
      <sz val="10"/>
      <name val="Arial"/>
    </font>
    <font>
      <sz val="8"/>
      <color theme="0" tint="-0.34998626667073579"/>
      <name val="Arial"/>
      <family val="2"/>
    </font>
    <font>
      <sz val="12"/>
      <name val="Arial"/>
      <family val="2"/>
    </font>
    <font>
      <sz val="12"/>
      <color theme="0" tint="-0.34998626667073579"/>
      <name val="Arial"/>
      <family val="2"/>
    </font>
    <font>
      <sz val="14"/>
      <name val="Arial"/>
      <family val="2"/>
    </font>
    <font>
      <b/>
      <sz val="12"/>
      <name val="Arial"/>
      <family val="2"/>
    </font>
    <font>
      <sz val="12"/>
      <color rgb="FF000000"/>
      <name val="Arial"/>
    </font>
    <font>
      <b/>
      <sz val="12"/>
      <color rgb="FF000000"/>
      <name val="Arial"/>
    </font>
    <font>
      <sz val="12"/>
      <color theme="1"/>
      <name val="Arial"/>
      <family val="2"/>
    </font>
    <font>
      <b/>
      <sz val="14"/>
      <color theme="0"/>
      <name val="Arial"/>
      <family val="2"/>
    </font>
    <font>
      <b/>
      <sz val="20"/>
      <name val="Arial"/>
      <family val="2"/>
    </font>
    <font>
      <b/>
      <sz val="14"/>
      <name val="Arial"/>
      <family val="2"/>
    </font>
    <font>
      <b/>
      <sz val="22"/>
      <name val="Arial"/>
      <family val="2"/>
    </font>
    <font>
      <b/>
      <sz val="16"/>
      <color rgb="FF000000"/>
      <name val="Tahoma"/>
      <family val="2"/>
    </font>
    <font>
      <sz val="16"/>
      <color rgb="FF000000"/>
      <name val="Tahoma"/>
      <family val="2"/>
    </font>
    <font>
      <b/>
      <sz val="22"/>
      <color rgb="FF000000"/>
      <name val="Tahoma"/>
      <family val="2"/>
    </font>
    <font>
      <sz val="22"/>
      <color rgb="FF000000"/>
      <name val="Tahoma"/>
      <family val="2"/>
    </font>
    <font>
      <b/>
      <sz val="24"/>
      <color indexed="81"/>
      <name val="Tahoma"/>
      <family val="2"/>
    </font>
    <font>
      <sz val="24"/>
      <color indexed="81"/>
      <name val="Tahoma"/>
      <family val="2"/>
    </font>
    <font>
      <sz val="16"/>
      <color indexed="81"/>
      <name val="Tahoma"/>
      <family val="2"/>
    </font>
    <font>
      <b/>
      <sz val="22"/>
      <color indexed="81"/>
      <name val="Tahoma"/>
      <family val="2"/>
    </font>
    <font>
      <sz val="22"/>
      <color indexed="81"/>
      <name val="Tahoma"/>
      <family val="2"/>
    </font>
    <font>
      <b/>
      <u/>
      <sz val="18"/>
      <color indexed="81"/>
      <name val="Tahoma"/>
      <family val="2"/>
    </font>
    <font>
      <b/>
      <sz val="20"/>
      <color indexed="81"/>
      <name val="Tahoma"/>
      <family val="2"/>
    </font>
    <font>
      <sz val="20"/>
      <color indexed="81"/>
      <name val="Tahoma"/>
      <family val="2"/>
    </font>
    <font>
      <b/>
      <i/>
      <u/>
      <sz val="20"/>
      <color indexed="81"/>
      <name val="Tahoma"/>
      <family val="2"/>
    </font>
    <font>
      <b/>
      <sz val="20"/>
      <color rgb="FF000000"/>
      <name val="Tahoma"/>
      <family val="2"/>
    </font>
    <font>
      <sz val="20"/>
      <color rgb="FF000000"/>
      <name val="Tahoma"/>
      <family val="2"/>
    </font>
    <font>
      <b/>
      <sz val="18"/>
      <color rgb="FF000000"/>
      <name val="Tahoma"/>
      <family val="2"/>
    </font>
    <font>
      <sz val="18"/>
      <color rgb="FF000000"/>
      <name val="Tahoma"/>
      <family val="2"/>
    </font>
    <font>
      <b/>
      <u/>
      <sz val="16"/>
      <color indexed="81"/>
      <name val="Tahoma"/>
      <family val="2"/>
    </font>
    <font>
      <b/>
      <sz val="12"/>
      <color rgb="FF000000"/>
      <name val="Tahoma"/>
      <family val="2"/>
    </font>
    <font>
      <sz val="12"/>
      <color rgb="FF000000"/>
      <name val="Tahoma"/>
      <family val="2"/>
    </font>
    <font>
      <b/>
      <sz val="12"/>
      <color rgb="FF000000"/>
      <name val="Arial"/>
      <family val="2"/>
    </font>
    <font>
      <sz val="12"/>
      <color rgb="FF000000"/>
      <name val="Arial"/>
      <family val="2"/>
    </font>
    <font>
      <sz val="18"/>
      <color indexed="81"/>
      <name val="Tahoma"/>
      <family val="2"/>
    </font>
    <font>
      <sz val="20"/>
      <name val="Arial"/>
      <family val="2"/>
    </font>
    <font>
      <u/>
      <sz val="10"/>
      <color theme="10"/>
      <name val="Arial"/>
    </font>
    <font>
      <sz val="12"/>
      <name val="Arial Narrow"/>
      <family val="2"/>
    </font>
    <font>
      <sz val="10"/>
      <color theme="1"/>
      <name val="Arial"/>
      <family val="2"/>
    </font>
    <font>
      <b/>
      <sz val="10"/>
      <name val="Arial"/>
      <family val="2"/>
    </font>
    <font>
      <b/>
      <sz val="10"/>
      <color theme="0"/>
      <name val="Arial"/>
      <family val="2"/>
    </font>
    <font>
      <b/>
      <sz val="10"/>
      <color theme="1"/>
      <name val="Arial"/>
      <family val="2"/>
    </font>
    <font>
      <sz val="10"/>
      <color rgb="FF000000"/>
      <name val="Arial"/>
      <family val="2"/>
    </font>
    <font>
      <sz val="10"/>
      <name val="Arial"/>
      <family val="2"/>
    </font>
    <font>
      <sz val="10"/>
      <color rgb="FF000000"/>
      <name val="Arial"/>
    </font>
    <font>
      <b/>
      <sz val="10"/>
      <color rgb="FF000000"/>
      <name val="Arial"/>
    </font>
    <font>
      <sz val="10"/>
      <color rgb="FFFF0000"/>
      <name val="Arial"/>
      <family val="2"/>
    </font>
    <font>
      <b/>
      <sz val="10"/>
      <color rgb="FF000000"/>
      <name val="Arial"/>
      <family val="2"/>
    </font>
    <font>
      <b/>
      <sz val="10"/>
      <color rgb="FFFF0000"/>
      <name val="Arial"/>
      <family val="2"/>
    </font>
    <font>
      <sz val="10"/>
      <color rgb="FFDE6A19"/>
      <name val="Arial"/>
      <family val="2"/>
    </font>
    <font>
      <sz val="10"/>
      <color rgb="FF000000"/>
      <name val="Calibri"/>
      <scheme val="minor"/>
    </font>
    <font>
      <sz val="10"/>
      <color theme="1"/>
      <name val="Arial"/>
    </font>
    <font>
      <b/>
      <sz val="14"/>
      <color theme="1"/>
      <name val="Arial"/>
    </font>
    <font>
      <b/>
      <sz val="22"/>
      <color theme="1"/>
      <name val="Arial"/>
    </font>
    <font>
      <b/>
      <sz val="20"/>
      <color theme="1"/>
      <name val="Arial"/>
    </font>
    <font>
      <b/>
      <sz val="12"/>
      <color theme="1"/>
      <name val="Arial"/>
    </font>
    <font>
      <b/>
      <sz val="14"/>
      <color theme="0"/>
      <name val="Arial"/>
    </font>
    <font>
      <sz val="12"/>
      <color theme="1"/>
      <name val="Arial"/>
    </font>
    <font>
      <sz val="11"/>
      <color rgb="FF000000"/>
      <name val="Arial"/>
    </font>
    <font>
      <sz val="14"/>
      <color theme="1"/>
      <name val="Arial"/>
    </font>
    <font>
      <sz val="12"/>
      <color rgb="FFA5A5A5"/>
      <name val="Arial"/>
    </font>
    <font>
      <sz val="8"/>
      <color rgb="FFA5A5A5"/>
      <name val="Arial"/>
    </font>
    <font>
      <b/>
      <u/>
      <sz val="16"/>
      <color rgb="FF000000"/>
      <name val="Tahoma"/>
      <family val="2"/>
    </font>
    <font>
      <sz val="11"/>
      <color rgb="FF000000"/>
      <name val="Arial"/>
      <family val="2"/>
    </font>
    <font>
      <i/>
      <sz val="12"/>
      <name val="Arial"/>
      <family val="2"/>
    </font>
    <font>
      <sz val="11"/>
      <color theme="1"/>
      <name val="Calibri"/>
      <scheme val="minor"/>
    </font>
    <font>
      <u/>
      <sz val="12"/>
      <name val="Arial"/>
      <family val="2"/>
    </font>
    <font>
      <b/>
      <sz val="12"/>
      <color theme="0"/>
      <name val="Arial"/>
      <family val="2"/>
    </font>
    <font>
      <sz val="11"/>
      <name val="Arial"/>
      <family val="2"/>
    </font>
    <font>
      <b/>
      <sz val="24"/>
      <color rgb="FF000000"/>
      <name val="Tahoma"/>
      <family val="2"/>
    </font>
    <font>
      <sz val="24"/>
      <color rgb="FF000000"/>
      <name val="Tahoma"/>
      <family val="2"/>
    </font>
    <font>
      <sz val="12"/>
      <name val="Arial"/>
    </font>
    <font>
      <sz val="12"/>
      <color rgb="FFFF0000"/>
      <name val="Arial"/>
    </font>
    <font>
      <sz val="12"/>
      <color rgb="FF000000"/>
      <name val="Arial"/>
      <charset val="1"/>
    </font>
    <font>
      <sz val="12"/>
      <color rgb="FF000000"/>
      <name val="Calibri"/>
      <family val="2"/>
    </font>
    <font>
      <sz val="18"/>
      <name val="Arial"/>
      <family val="2"/>
    </font>
    <font>
      <sz val="16"/>
      <name val="Arial"/>
      <family val="2"/>
    </font>
    <font>
      <b/>
      <sz val="14"/>
      <color rgb="FFFFFFFF"/>
      <name val="Arial"/>
      <family val="2"/>
    </font>
    <font>
      <sz val="12"/>
      <color rgb="FFA5A5A5"/>
      <name val="Arial"/>
      <family val="2"/>
    </font>
    <font>
      <sz val="8"/>
      <color rgb="FFA5A5A5"/>
      <name val="Arial"/>
      <family val="2"/>
    </font>
    <font>
      <b/>
      <sz val="16"/>
      <name val="Arial"/>
      <family val="2"/>
    </font>
    <font>
      <b/>
      <sz val="11"/>
      <color rgb="FF000000"/>
      <name val="Arial"/>
      <family val="2"/>
    </font>
    <font>
      <b/>
      <u/>
      <sz val="11"/>
      <color rgb="FF000000"/>
      <name val="Arial"/>
      <family val="2"/>
    </font>
    <font>
      <b/>
      <sz val="11"/>
      <name val="Arial"/>
      <family val="2"/>
    </font>
    <font>
      <sz val="11"/>
      <color rgb="FF000000"/>
      <name val="Arial"/>
      <charset val="1"/>
    </font>
    <font>
      <sz val="11"/>
      <color theme="1"/>
      <name val="Arial"/>
      <family val="2"/>
    </font>
    <font>
      <sz val="11"/>
      <color rgb="FF0D0D0D"/>
      <name val="Arial"/>
    </font>
    <font>
      <b/>
      <sz val="11"/>
      <color rgb="FF0D0D0D"/>
      <name val="Arial"/>
    </font>
    <font>
      <sz val="11.5"/>
      <name val="Arial"/>
      <family val="2"/>
    </font>
    <font>
      <b/>
      <sz val="18"/>
      <name val="Arial"/>
      <family val="2"/>
    </font>
    <font>
      <b/>
      <sz val="14"/>
      <name val="Arial Narrow"/>
      <family val="2"/>
    </font>
    <font>
      <b/>
      <sz val="12"/>
      <name val="Arial Narrow"/>
      <family val="2"/>
    </font>
    <font>
      <b/>
      <sz val="18"/>
      <color indexed="81"/>
      <name val="Tahoma"/>
      <family val="2"/>
    </font>
    <font>
      <u/>
      <sz val="18"/>
      <color indexed="81"/>
      <name val="Tahoma"/>
      <family val="2"/>
    </font>
  </fonts>
  <fills count="19">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rgb="FF92D050"/>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FFFF00"/>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0"/>
        <bgColor rgb="FF000000"/>
      </patternFill>
    </fill>
    <fill>
      <patternFill patternType="solid">
        <fgColor rgb="FF548DD4"/>
        <bgColor rgb="FF548DD4"/>
      </patternFill>
    </fill>
    <fill>
      <patternFill patternType="solid">
        <fgColor rgb="FF92D050"/>
        <bgColor rgb="FF92D050"/>
      </patternFill>
    </fill>
    <fill>
      <patternFill patternType="solid">
        <fgColor rgb="FFFFFFFF"/>
        <bgColor rgb="FFFFFFFF"/>
      </patternFill>
    </fill>
    <fill>
      <patternFill patternType="solid">
        <fgColor rgb="FFBFBFBF"/>
        <bgColor rgb="FFBFBFBF"/>
      </patternFill>
    </fill>
    <fill>
      <patternFill patternType="solid">
        <fgColor theme="3" tint="0.59999389629810485"/>
        <bgColor indexed="64"/>
      </patternFill>
    </fill>
    <fill>
      <patternFill patternType="solid">
        <fgColor rgb="FFFFFFFF"/>
        <bgColor indexed="64"/>
      </patternFill>
    </fill>
    <fill>
      <patternFill patternType="solid">
        <fgColor rgb="FFFFC000"/>
        <bgColor indexed="64"/>
      </patternFill>
    </fill>
  </fills>
  <borders count="80">
    <border>
      <left/>
      <right/>
      <top/>
      <bottom/>
      <diagonal/>
    </border>
    <border>
      <left/>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bottom style="medium">
        <color rgb="FF000000"/>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rgb="FF000000"/>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indexed="64"/>
      </right>
      <top style="thin">
        <color rgb="FF000000"/>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medium">
        <color rgb="FF000000"/>
      </left>
      <right/>
      <top/>
      <bottom/>
      <diagonal/>
    </border>
    <border>
      <left/>
      <right style="medium">
        <color rgb="FF000000"/>
      </right>
      <top/>
      <bottom/>
      <diagonal/>
    </border>
    <border>
      <left style="thin">
        <color rgb="FF000000"/>
      </left>
      <right/>
      <top style="thin">
        <color indexed="64"/>
      </top>
      <bottom/>
      <diagonal/>
    </border>
  </borders>
  <cellStyleXfs count="9">
    <xf numFmtId="0" fontId="0" fillId="0" borderId="0"/>
    <xf numFmtId="9" fontId="1" fillId="0" borderId="0" applyFont="0" applyFill="0" applyBorder="0" applyAlignment="0" applyProtection="0"/>
    <xf numFmtId="0" fontId="38" fillId="0" borderId="0" applyNumberFormat="0" applyFill="0" applyBorder="0" applyAlignment="0" applyProtection="0"/>
    <xf numFmtId="0" fontId="52" fillId="0" borderId="0"/>
    <xf numFmtId="0" fontId="46" fillId="0" borderId="0"/>
    <xf numFmtId="0" fontId="67" fillId="0" borderId="0"/>
    <xf numFmtId="0" fontId="45" fillId="0" borderId="0"/>
    <xf numFmtId="0" fontId="38" fillId="0" borderId="0" applyNumberFormat="0" applyFill="0" applyBorder="0" applyAlignment="0" applyProtection="0"/>
    <xf numFmtId="9" fontId="45" fillId="0" borderId="0" applyFont="0" applyFill="0" applyBorder="0" applyAlignment="0" applyProtection="0"/>
  </cellStyleXfs>
  <cellXfs count="795">
    <xf numFmtId="0" fontId="0" fillId="0" borderId="0" xfId="0"/>
    <xf numFmtId="0" fontId="0" fillId="0" borderId="0" xfId="0" applyAlignment="1">
      <alignment horizontal="center"/>
    </xf>
    <xf numFmtId="0" fontId="2" fillId="0" borderId="0" xfId="0" applyFont="1" applyAlignment="1">
      <alignment horizontal="right" vertical="top" wrapText="1"/>
    </xf>
    <xf numFmtId="0" fontId="3" fillId="0" borderId="0" xfId="0" applyFont="1"/>
    <xf numFmtId="0" fontId="4" fillId="0" borderId="0" xfId="0" applyFont="1" applyAlignment="1">
      <alignment vertical="top" wrapText="1"/>
    </xf>
    <xf numFmtId="0" fontId="3" fillId="0" borderId="0" xfId="0" applyFont="1" applyAlignment="1">
      <alignment horizontal="center"/>
    </xf>
    <xf numFmtId="0" fontId="3" fillId="0" borderId="0" xfId="0" applyFont="1" applyAlignment="1">
      <alignment horizontal="center" vertical="center"/>
    </xf>
    <xf numFmtId="0" fontId="6" fillId="0" borderId="0" xfId="0" applyFont="1"/>
    <xf numFmtId="0" fontId="3" fillId="0" borderId="1" xfId="0" applyFont="1" applyBorder="1" applyAlignment="1">
      <alignment horizontal="center" vertical="center"/>
    </xf>
    <xf numFmtId="9" fontId="6" fillId="0" borderId="0" xfId="0" applyNumberFormat="1" applyFont="1"/>
    <xf numFmtId="0" fontId="6" fillId="0" borderId="0" xfId="0" applyFont="1" applyAlignment="1">
      <alignment horizontal="center" vertical="center"/>
    </xf>
    <xf numFmtId="0" fontId="0" fillId="0" borderId="0" xfId="0" applyAlignment="1">
      <alignment wrapText="1"/>
    </xf>
    <xf numFmtId="9" fontId="0" fillId="0" borderId="0" xfId="0" applyNumberFormat="1" applyAlignment="1">
      <alignment wrapText="1"/>
    </xf>
    <xf numFmtId="9" fontId="3" fillId="0" borderId="4" xfId="0" applyNumberFormat="1" applyFont="1" applyBorder="1" applyAlignment="1">
      <alignment horizontal="center" vertical="center" wrapText="1"/>
    </xf>
    <xf numFmtId="0" fontId="3" fillId="0" borderId="4" xfId="0" applyFont="1" applyBorder="1" applyAlignment="1">
      <alignment horizontal="justify" vertical="center" wrapText="1"/>
    </xf>
    <xf numFmtId="9" fontId="3" fillId="0" borderId="4" xfId="0" applyNumberFormat="1" applyFont="1" applyBorder="1" applyAlignment="1">
      <alignment horizontal="center" vertical="center"/>
    </xf>
    <xf numFmtId="14" fontId="3" fillId="0" borderId="4" xfId="0" applyNumberFormat="1" applyFont="1" applyBorder="1" applyAlignment="1">
      <alignment horizontal="center" vertical="center"/>
    </xf>
    <xf numFmtId="14" fontId="3" fillId="0" borderId="4"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3" fillId="2" borderId="4" xfId="0" applyFont="1" applyFill="1" applyBorder="1" applyAlignment="1">
      <alignment horizontal="center" vertical="center" wrapText="1"/>
    </xf>
    <xf numFmtId="9" fontId="3" fillId="0" borderId="7" xfId="0" applyNumberFormat="1" applyFont="1" applyBorder="1" applyAlignment="1">
      <alignment horizontal="center" vertical="center"/>
    </xf>
    <xf numFmtId="14" fontId="3" fillId="0" borderId="7" xfId="0" applyNumberFormat="1" applyFont="1" applyBorder="1" applyAlignment="1">
      <alignment horizontal="center" vertical="center" wrapText="1"/>
    </xf>
    <xf numFmtId="0" fontId="3" fillId="0" borderId="10" xfId="0" applyFont="1" applyBorder="1" applyAlignment="1">
      <alignment horizontal="center" vertical="center" wrapText="1"/>
    </xf>
    <xf numFmtId="9" fontId="3" fillId="0" borderId="10" xfId="0" applyNumberFormat="1" applyFont="1" applyBorder="1" applyAlignment="1">
      <alignment horizontal="center" vertical="center"/>
    </xf>
    <xf numFmtId="14" fontId="3" fillId="0" borderId="10" xfId="0" applyNumberFormat="1" applyFont="1" applyBorder="1" applyAlignment="1">
      <alignment horizontal="center" vertical="center"/>
    </xf>
    <xf numFmtId="0" fontId="3" fillId="0" borderId="11" xfId="0" applyFont="1" applyBorder="1" applyAlignment="1">
      <alignment horizontal="center" vertical="center" wrapText="1"/>
    </xf>
    <xf numFmtId="9" fontId="3" fillId="0" borderId="7" xfId="0" applyNumberFormat="1" applyFont="1" applyBorder="1" applyAlignment="1">
      <alignment vertical="center" wrapText="1"/>
    </xf>
    <xf numFmtId="9" fontId="3" fillId="0" borderId="11" xfId="0" applyNumberFormat="1" applyFont="1" applyBorder="1" applyAlignment="1">
      <alignment horizontal="center" vertical="center"/>
    </xf>
    <xf numFmtId="14" fontId="3" fillId="0" borderId="11" xfId="0" applyNumberFormat="1" applyFont="1" applyBorder="1" applyAlignment="1">
      <alignment horizontal="center" vertical="center"/>
    </xf>
    <xf numFmtId="9" fontId="0" fillId="0" borderId="0" xfId="0" applyNumberFormat="1"/>
    <xf numFmtId="9" fontId="3" fillId="0" borderId="4" xfId="0" applyNumberFormat="1" applyFont="1" applyBorder="1" applyAlignment="1">
      <alignment vertical="center"/>
    </xf>
    <xf numFmtId="14" fontId="3" fillId="0" borderId="4" xfId="0" applyNumberFormat="1" applyFont="1" applyBorder="1" applyAlignment="1">
      <alignment vertical="center"/>
    </xf>
    <xf numFmtId="9" fontId="3" fillId="0" borderId="4" xfId="0" applyNumberFormat="1" applyFont="1" applyBorder="1" applyAlignment="1">
      <alignment vertical="center" wrapText="1"/>
    </xf>
    <xf numFmtId="0" fontId="9" fillId="2" borderId="4"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3" fillId="0" borderId="1" xfId="0" applyFont="1" applyBorder="1"/>
    <xf numFmtId="0" fontId="3" fillId="0" borderId="0" xfId="0" applyFont="1" applyAlignment="1">
      <alignment horizontal="center" vertical="center" wrapText="1"/>
    </xf>
    <xf numFmtId="9" fontId="37" fillId="0" borderId="0" xfId="1" applyFont="1"/>
    <xf numFmtId="9" fontId="5" fillId="0" borderId="0" xfId="0" applyNumberFormat="1" applyFont="1"/>
    <xf numFmtId="0" fontId="5" fillId="0" borderId="0" xfId="0" applyFont="1"/>
    <xf numFmtId="9" fontId="3" fillId="5" borderId="4" xfId="0" applyNumberFormat="1" applyFont="1" applyFill="1" applyBorder="1" applyAlignment="1">
      <alignment horizontal="center" vertical="center" wrapText="1"/>
    </xf>
    <xf numFmtId="9" fontId="3" fillId="2" borderId="4" xfId="0" applyNumberFormat="1" applyFont="1" applyFill="1" applyBorder="1" applyAlignment="1">
      <alignment horizontal="center" vertical="center"/>
    </xf>
    <xf numFmtId="14" fontId="3" fillId="0" borderId="7" xfId="0" applyNumberFormat="1" applyFont="1" applyBorder="1" applyAlignment="1">
      <alignment vertical="center"/>
    </xf>
    <xf numFmtId="0" fontId="3" fillId="0" borderId="4" xfId="0" applyFont="1" applyBorder="1" applyAlignment="1">
      <alignment vertical="center" wrapText="1"/>
    </xf>
    <xf numFmtId="9" fontId="3" fillId="6" borderId="10" xfId="0" applyNumberFormat="1" applyFont="1" applyFill="1" applyBorder="1" applyAlignment="1">
      <alignment vertical="center" wrapText="1"/>
    </xf>
    <xf numFmtId="9" fontId="3" fillId="6" borderId="4" xfId="0" applyNumberFormat="1" applyFont="1" applyFill="1" applyBorder="1" applyAlignment="1">
      <alignment vertical="center" wrapText="1"/>
    </xf>
    <xf numFmtId="9" fontId="3" fillId="6" borderId="11" xfId="0" applyNumberFormat="1" applyFont="1" applyFill="1" applyBorder="1" applyAlignment="1">
      <alignment vertical="center" wrapText="1"/>
    </xf>
    <xf numFmtId="9" fontId="3" fillId="6" borderId="10" xfId="0" applyNumberFormat="1" applyFont="1" applyFill="1" applyBorder="1" applyAlignment="1">
      <alignment horizontal="center" vertical="center" wrapText="1"/>
    </xf>
    <xf numFmtId="9" fontId="3" fillId="6" borderId="7" xfId="0" applyNumberFormat="1" applyFont="1" applyFill="1" applyBorder="1" applyAlignment="1">
      <alignment vertical="center" wrapText="1"/>
    </xf>
    <xf numFmtId="9" fontId="3" fillId="6" borderId="4" xfId="0" applyNumberFormat="1" applyFont="1" applyFill="1" applyBorder="1" applyAlignment="1">
      <alignment horizontal="center" vertical="center" wrapText="1"/>
    </xf>
    <xf numFmtId="9" fontId="3" fillId="6" borderId="3" xfId="0" applyNumberFormat="1" applyFont="1" applyFill="1" applyBorder="1" applyAlignment="1">
      <alignment horizontal="center" vertical="center" wrapText="1"/>
    </xf>
    <xf numFmtId="0" fontId="3" fillId="0" borderId="10" xfId="0" applyFont="1" applyBorder="1" applyAlignment="1">
      <alignment vertical="center" wrapText="1"/>
    </xf>
    <xf numFmtId="0" fontId="3" fillId="0" borderId="3" xfId="0" applyFont="1" applyBorder="1" applyAlignment="1">
      <alignment vertical="center" wrapText="1"/>
    </xf>
    <xf numFmtId="9" fontId="3" fillId="7" borderId="12" xfId="0" applyNumberFormat="1" applyFont="1" applyFill="1" applyBorder="1" applyAlignment="1">
      <alignment vertical="center" wrapText="1"/>
    </xf>
    <xf numFmtId="9" fontId="3" fillId="7" borderId="11" xfId="0" applyNumberFormat="1" applyFont="1" applyFill="1" applyBorder="1" applyAlignment="1">
      <alignment vertical="center" wrapText="1"/>
    </xf>
    <xf numFmtId="9" fontId="3" fillId="7" borderId="7" xfId="0" applyNumberFormat="1" applyFont="1" applyFill="1" applyBorder="1" applyAlignment="1">
      <alignment vertical="center" wrapText="1"/>
    </xf>
    <xf numFmtId="9" fontId="3" fillId="7" borderId="4" xfId="0" applyNumberFormat="1" applyFont="1" applyFill="1" applyBorder="1" applyAlignment="1">
      <alignment vertical="center" wrapText="1"/>
    </xf>
    <xf numFmtId="9" fontId="3" fillId="7" borderId="11" xfId="0" applyNumberFormat="1" applyFont="1" applyFill="1" applyBorder="1" applyAlignment="1">
      <alignment horizontal="center" vertical="center" wrapText="1"/>
    </xf>
    <xf numFmtId="9" fontId="3" fillId="7" borderId="4" xfId="0" applyNumberFormat="1" applyFont="1" applyFill="1" applyBorder="1" applyAlignment="1">
      <alignment horizontal="center" vertical="center" wrapText="1"/>
    </xf>
    <xf numFmtId="9" fontId="3" fillId="0" borderId="0" xfId="0" applyNumberFormat="1" applyFont="1"/>
    <xf numFmtId="9" fontId="3" fillId="5" borderId="10" xfId="0" applyNumberFormat="1" applyFont="1" applyFill="1" applyBorder="1" applyAlignment="1">
      <alignment horizontal="center" vertical="center" wrapText="1"/>
    </xf>
    <xf numFmtId="0" fontId="3" fillId="0" borderId="4" xfId="0" applyFont="1" applyBorder="1" applyAlignment="1">
      <alignment horizontal="left" vertical="center" wrapText="1"/>
    </xf>
    <xf numFmtId="14" fontId="3" fillId="0" borderId="4" xfId="0" applyNumberFormat="1" applyFont="1" applyBorder="1" applyAlignment="1">
      <alignment horizontal="left" vertical="center"/>
    </xf>
    <xf numFmtId="14" fontId="3" fillId="0" borderId="4" xfId="0" applyNumberFormat="1" applyFont="1" applyBorder="1" applyAlignment="1">
      <alignment vertical="center" wrapText="1"/>
    </xf>
    <xf numFmtId="0" fontId="3" fillId="0" borderId="11" xfId="0" applyFont="1" applyBorder="1" applyAlignment="1">
      <alignment vertical="center" wrapText="1"/>
    </xf>
    <xf numFmtId="0" fontId="3" fillId="0" borderId="0" xfId="0" applyFont="1" applyAlignment="1">
      <alignment vertical="center" wrapText="1"/>
    </xf>
    <xf numFmtId="0" fontId="0" fillId="8" borderId="0" xfId="0" applyFill="1" applyAlignment="1">
      <alignment wrapText="1"/>
    </xf>
    <xf numFmtId="9" fontId="3" fillId="0" borderId="4" xfId="0" applyNumberFormat="1" applyFont="1" applyBorder="1" applyAlignment="1">
      <alignment horizontal="left" vertical="center" wrapText="1"/>
    </xf>
    <xf numFmtId="0" fontId="3" fillId="0" borderId="26" xfId="0" applyFont="1" applyBorder="1" applyAlignment="1">
      <alignment horizontal="center"/>
    </xf>
    <xf numFmtId="0" fontId="0" fillId="0" borderId="27" xfId="0" applyBorder="1" applyAlignment="1">
      <alignment horizontal="center"/>
    </xf>
    <xf numFmtId="0" fontId="0" fillId="0" borderId="4" xfId="0" applyBorder="1"/>
    <xf numFmtId="0" fontId="3" fillId="0" borderId="16" xfId="0" applyFont="1" applyBorder="1" applyAlignment="1">
      <alignment horizontal="center"/>
    </xf>
    <xf numFmtId="14" fontId="3" fillId="0" borderId="4" xfId="0" applyNumberFormat="1" applyFont="1" applyBorder="1" applyAlignment="1">
      <alignment horizontal="right" vertical="center"/>
    </xf>
    <xf numFmtId="0" fontId="38" fillId="0" borderId="4" xfId="2" applyBorder="1" applyAlignment="1"/>
    <xf numFmtId="0" fontId="3" fillId="0" borderId="28" xfId="0" applyFont="1" applyBorder="1" applyAlignment="1">
      <alignment horizontal="justify" vertical="center" wrapText="1"/>
    </xf>
    <xf numFmtId="14" fontId="3" fillId="0" borderId="4" xfId="0" applyNumberFormat="1" applyFont="1" applyBorder="1" applyAlignment="1">
      <alignment horizontal="right" vertical="center" wrapText="1"/>
    </xf>
    <xf numFmtId="0" fontId="3" fillId="0" borderId="11" xfId="0" applyFont="1" applyBorder="1" applyAlignment="1">
      <alignment horizontal="justify" vertical="center" wrapText="1"/>
    </xf>
    <xf numFmtId="0" fontId="3" fillId="0" borderId="10" xfId="0" applyFont="1" applyBorder="1" applyAlignment="1">
      <alignment horizontal="justify" vertical="center" wrapText="1"/>
    </xf>
    <xf numFmtId="14" fontId="3" fillId="0" borderId="10" xfId="0" applyNumberFormat="1" applyFont="1" applyBorder="1" applyAlignment="1">
      <alignment horizontal="right" vertical="center" wrapText="1"/>
    </xf>
    <xf numFmtId="9" fontId="3" fillId="0" borderId="10" xfId="0" applyNumberFormat="1" applyFont="1" applyBorder="1" applyAlignment="1">
      <alignment horizontal="center" vertical="center" wrapText="1"/>
    </xf>
    <xf numFmtId="9" fontId="3" fillId="0" borderId="4" xfId="0" applyNumberFormat="1" applyFont="1" applyBorder="1" applyAlignment="1">
      <alignment horizontal="justify" vertical="center" wrapText="1"/>
    </xf>
    <xf numFmtId="0" fontId="3" fillId="0" borderId="16" xfId="0" applyFont="1" applyBorder="1" applyAlignment="1">
      <alignment horizontal="justify" vertical="center" wrapText="1"/>
    </xf>
    <xf numFmtId="0" fontId="3" fillId="0" borderId="10" xfId="0" applyFont="1" applyBorder="1" applyAlignment="1">
      <alignment horizontal="left" vertical="center" wrapText="1"/>
    </xf>
    <xf numFmtId="0" fontId="3" fillId="0" borderId="16" xfId="0" applyFont="1" applyBorder="1"/>
    <xf numFmtId="0" fontId="6" fillId="0" borderId="16" xfId="0" applyFont="1" applyBorder="1"/>
    <xf numFmtId="0" fontId="6" fillId="0" borderId="35" xfId="0" applyFont="1" applyBorder="1"/>
    <xf numFmtId="0" fontId="12" fillId="0" borderId="36" xfId="0" applyFont="1" applyBorder="1" applyAlignment="1">
      <alignment wrapText="1"/>
    </xf>
    <xf numFmtId="0" fontId="3" fillId="2" borderId="2" xfId="0" applyFont="1" applyFill="1" applyBorder="1" applyAlignment="1">
      <alignment vertical="center" wrapText="1"/>
    </xf>
    <xf numFmtId="0" fontId="3" fillId="2" borderId="4" xfId="0" applyFont="1" applyFill="1" applyBorder="1" applyAlignment="1">
      <alignment vertical="center" wrapText="1"/>
    </xf>
    <xf numFmtId="14" fontId="3" fillId="2" borderId="4" xfId="0" applyNumberFormat="1" applyFont="1" applyFill="1" applyBorder="1" applyAlignment="1">
      <alignment horizontal="left" vertical="center"/>
    </xf>
    <xf numFmtId="14" fontId="3" fillId="2" borderId="4" xfId="0" applyNumberFormat="1" applyFont="1" applyFill="1" applyBorder="1" applyAlignment="1">
      <alignment horizontal="center" vertical="center"/>
    </xf>
    <xf numFmtId="0" fontId="3" fillId="2" borderId="4" xfId="0" applyFont="1" applyFill="1" applyBorder="1" applyAlignment="1">
      <alignment horizontal="justify" vertical="center" wrapText="1"/>
    </xf>
    <xf numFmtId="14" fontId="39" fillId="2" borderId="4" xfId="0" applyNumberFormat="1" applyFont="1" applyFill="1" applyBorder="1" applyAlignment="1">
      <alignment horizontal="center" vertical="center" wrapText="1"/>
    </xf>
    <xf numFmtId="0" fontId="3" fillId="2" borderId="8" xfId="0" applyFont="1" applyFill="1" applyBorder="1" applyAlignment="1">
      <alignment vertical="center" wrapText="1"/>
    </xf>
    <xf numFmtId="0" fontId="3" fillId="2" borderId="10" xfId="0" applyFont="1" applyFill="1" applyBorder="1" applyAlignment="1">
      <alignment vertical="center" wrapText="1"/>
    </xf>
    <xf numFmtId="14" fontId="3" fillId="2" borderId="10" xfId="0" applyNumberFormat="1" applyFont="1" applyFill="1" applyBorder="1" applyAlignment="1">
      <alignment horizontal="left" vertical="center"/>
    </xf>
    <xf numFmtId="14" fontId="3" fillId="2" borderId="10" xfId="0" applyNumberFormat="1" applyFont="1" applyFill="1" applyBorder="1" applyAlignment="1">
      <alignment horizontal="center" vertical="center"/>
    </xf>
    <xf numFmtId="9" fontId="3" fillId="2" borderId="10" xfId="0" applyNumberFormat="1" applyFont="1" applyFill="1" applyBorder="1" applyAlignment="1">
      <alignment horizontal="center" vertical="center"/>
    </xf>
    <xf numFmtId="0" fontId="3" fillId="2" borderId="10" xfId="0" applyFont="1" applyFill="1" applyBorder="1" applyAlignment="1">
      <alignment horizontal="justify" vertical="center" wrapText="1"/>
    </xf>
    <xf numFmtId="0" fontId="3" fillId="2" borderId="3" xfId="0" applyFont="1" applyFill="1" applyBorder="1" applyAlignment="1">
      <alignment horizontal="justify" vertical="center" wrapText="1"/>
    </xf>
    <xf numFmtId="0" fontId="0" fillId="0" borderId="41" xfId="0" applyBorder="1"/>
    <xf numFmtId="0" fontId="3" fillId="2" borderId="2" xfId="0" applyFont="1" applyFill="1" applyBorder="1" applyAlignment="1">
      <alignment horizontal="justify" vertical="top" wrapText="1"/>
    </xf>
    <xf numFmtId="14" fontId="3" fillId="2" borderId="43" xfId="0" applyNumberFormat="1" applyFont="1" applyFill="1" applyBorder="1" applyAlignment="1">
      <alignment vertical="center"/>
    </xf>
    <xf numFmtId="9" fontId="3" fillId="2" borderId="43" xfId="0" applyNumberFormat="1" applyFont="1" applyFill="1" applyBorder="1" applyAlignment="1">
      <alignment horizontal="center" vertical="center"/>
    </xf>
    <xf numFmtId="0" fontId="3" fillId="2" borderId="21" xfId="0" applyFont="1" applyFill="1" applyBorder="1" applyAlignment="1">
      <alignment vertical="center" wrapText="1"/>
    </xf>
    <xf numFmtId="9" fontId="3" fillId="5" borderId="10" xfId="0" applyNumberFormat="1" applyFont="1" applyFill="1" applyBorder="1" applyAlignment="1">
      <alignment vertical="center" wrapText="1"/>
    </xf>
    <xf numFmtId="0" fontId="3" fillId="2" borderId="9" xfId="0" applyFont="1" applyFill="1" applyBorder="1" applyAlignment="1">
      <alignment horizontal="justify" vertical="center" wrapText="1"/>
    </xf>
    <xf numFmtId="0" fontId="3" fillId="2" borderId="13" xfId="0" applyFont="1" applyFill="1" applyBorder="1" applyAlignment="1">
      <alignment horizontal="justify" vertical="center" wrapText="1"/>
    </xf>
    <xf numFmtId="0" fontId="3" fillId="2" borderId="11" xfId="0" applyFont="1" applyFill="1" applyBorder="1" applyAlignment="1">
      <alignment horizontal="justify" vertical="center" wrapText="1"/>
    </xf>
    <xf numFmtId="14" fontId="3" fillId="2" borderId="12" xfId="0" applyNumberFormat="1" applyFont="1" applyFill="1" applyBorder="1" applyAlignment="1">
      <alignment vertical="center"/>
    </xf>
    <xf numFmtId="9" fontId="3" fillId="2" borderId="12" xfId="0" applyNumberFormat="1" applyFont="1" applyFill="1" applyBorder="1" applyAlignment="1">
      <alignment horizontal="center" vertical="center"/>
    </xf>
    <xf numFmtId="0" fontId="3" fillId="2" borderId="0" xfId="0" applyFont="1" applyFill="1" applyAlignment="1">
      <alignment vertical="center" wrapText="1"/>
    </xf>
    <xf numFmtId="9" fontId="3" fillId="5" borderId="12" xfId="0" applyNumberFormat="1" applyFont="1" applyFill="1" applyBorder="1" applyAlignment="1">
      <alignment vertical="center" wrapText="1"/>
    </xf>
    <xf numFmtId="0" fontId="3" fillId="2" borderId="2" xfId="0" applyFont="1" applyFill="1" applyBorder="1" applyAlignment="1">
      <alignment horizontal="justify" vertical="center" wrapText="1"/>
    </xf>
    <xf numFmtId="14" fontId="3" fillId="2" borderId="7" xfId="0" applyNumberFormat="1" applyFont="1" applyFill="1" applyBorder="1" applyAlignment="1">
      <alignment vertical="center"/>
    </xf>
    <xf numFmtId="9" fontId="3" fillId="2" borderId="7" xfId="0" applyNumberFormat="1" applyFont="1" applyFill="1" applyBorder="1" applyAlignment="1">
      <alignment horizontal="center" vertical="center"/>
    </xf>
    <xf numFmtId="0" fontId="3" fillId="2" borderId="3" xfId="0" applyFont="1" applyFill="1" applyBorder="1" applyAlignment="1">
      <alignment vertical="center" wrapText="1"/>
    </xf>
    <xf numFmtId="14" fontId="3" fillId="2" borderId="4" xfId="0" applyNumberFormat="1" applyFont="1" applyFill="1" applyBorder="1" applyAlignment="1">
      <alignment horizontal="justify" vertical="center"/>
    </xf>
    <xf numFmtId="14" fontId="3" fillId="2" borderId="11" xfId="0" applyNumberFormat="1" applyFont="1" applyFill="1" applyBorder="1" applyAlignment="1">
      <alignment horizontal="justify" vertical="center"/>
    </xf>
    <xf numFmtId="14" fontId="3" fillId="2" borderId="11" xfId="0" applyNumberFormat="1" applyFont="1" applyFill="1" applyBorder="1" applyAlignment="1">
      <alignment horizontal="center" vertical="center"/>
    </xf>
    <xf numFmtId="9" fontId="3" fillId="2" borderId="11" xfId="0" applyNumberFormat="1" applyFont="1" applyFill="1" applyBorder="1" applyAlignment="1">
      <alignment horizontal="center" vertical="center"/>
    </xf>
    <xf numFmtId="0" fontId="3" fillId="2" borderId="11" xfId="0" applyFont="1" applyFill="1" applyBorder="1" applyAlignment="1">
      <alignment horizontal="center" vertical="center" wrapText="1"/>
    </xf>
    <xf numFmtId="14" fontId="3" fillId="2" borderId="4" xfId="0" applyNumberFormat="1" applyFont="1" applyFill="1" applyBorder="1" applyAlignment="1">
      <alignment horizontal="justify" vertical="center" wrapText="1"/>
    </xf>
    <xf numFmtId="0" fontId="3" fillId="5" borderId="3" xfId="0" applyFont="1" applyFill="1" applyBorder="1" applyAlignment="1">
      <alignment horizontal="justify" vertical="center" wrapText="1"/>
    </xf>
    <xf numFmtId="0" fontId="3" fillId="5" borderId="2" xfId="0" applyFont="1" applyFill="1" applyBorder="1" applyAlignment="1">
      <alignment horizontal="justify" vertical="center" wrapText="1"/>
    </xf>
    <xf numFmtId="0" fontId="3" fillId="2" borderId="44" xfId="0" applyFont="1" applyFill="1" applyBorder="1" applyAlignment="1">
      <alignment horizontal="justify" vertical="center" wrapText="1"/>
    </xf>
    <xf numFmtId="0" fontId="3" fillId="2" borderId="12" xfId="0" applyFont="1" applyFill="1" applyBorder="1" applyAlignment="1">
      <alignment horizontal="justify" vertical="center" wrapText="1"/>
    </xf>
    <xf numFmtId="0" fontId="3" fillId="2" borderId="12" xfId="0" applyFont="1" applyFill="1" applyBorder="1" applyAlignment="1">
      <alignment vertical="center" wrapText="1"/>
    </xf>
    <xf numFmtId="0" fontId="3" fillId="2" borderId="7" xfId="0" applyFont="1" applyFill="1" applyBorder="1" applyAlignment="1">
      <alignment horizontal="justify" vertical="center" wrapText="1"/>
    </xf>
    <xf numFmtId="14" fontId="3" fillId="2" borderId="7" xfId="0" applyNumberFormat="1" applyFont="1" applyFill="1" applyBorder="1" applyAlignment="1">
      <alignment horizontal="justify" vertical="center" wrapText="1"/>
    </xf>
    <xf numFmtId="9" fontId="3" fillId="2" borderId="4" xfId="0" applyNumberFormat="1" applyFont="1" applyFill="1" applyBorder="1" applyAlignment="1">
      <alignment horizontal="justify" vertical="center" wrapText="1"/>
    </xf>
    <xf numFmtId="0" fontId="3" fillId="0" borderId="4" xfId="0" applyFont="1" applyBorder="1" applyAlignment="1">
      <alignment horizontal="left" vertical="top" wrapText="1"/>
    </xf>
    <xf numFmtId="9" fontId="3" fillId="0" borderId="4" xfId="0" applyNumberFormat="1" applyFont="1" applyBorder="1" applyAlignment="1">
      <alignment horizontal="left" vertical="top" wrapText="1"/>
    </xf>
    <xf numFmtId="14" fontId="3" fillId="0" borderId="4" xfId="0" applyNumberFormat="1" applyFont="1" applyBorder="1" applyAlignment="1">
      <alignment horizontal="left" vertical="center" wrapText="1"/>
    </xf>
    <xf numFmtId="0" fontId="3" fillId="0" borderId="11" xfId="0" applyFont="1" applyBorder="1" applyAlignment="1">
      <alignment horizontal="left" vertical="center" wrapText="1"/>
    </xf>
    <xf numFmtId="0" fontId="3" fillId="2" borderId="4" xfId="0" applyFont="1" applyFill="1" applyBorder="1" applyAlignment="1">
      <alignment horizontal="left" vertical="center" wrapText="1"/>
    </xf>
    <xf numFmtId="0" fontId="6" fillId="0" borderId="4" xfId="0" applyFont="1" applyBorder="1" applyAlignment="1">
      <alignment vertical="center" wrapText="1"/>
    </xf>
    <xf numFmtId="0" fontId="8" fillId="0" borderId="4" xfId="0" applyFont="1" applyBorder="1" applyAlignment="1">
      <alignment horizontal="justify" vertical="center" wrapText="1"/>
    </xf>
    <xf numFmtId="0" fontId="41" fillId="0" borderId="4" xfId="0" applyFont="1" applyBorder="1" applyAlignment="1">
      <alignment horizontal="left" vertical="center" wrapText="1"/>
    </xf>
    <xf numFmtId="0" fontId="41" fillId="4" borderId="10" xfId="0" applyFont="1" applyFill="1" applyBorder="1" applyAlignment="1">
      <alignment horizontal="center" vertical="center" wrapText="1"/>
    </xf>
    <xf numFmtId="0" fontId="0" fillId="2" borderId="10" xfId="0" applyFill="1" applyBorder="1" applyAlignment="1">
      <alignment horizontal="center" vertical="center" wrapText="1"/>
    </xf>
    <xf numFmtId="0" fontId="0" fillId="0" borderId="10" xfId="0" applyBorder="1" applyAlignment="1">
      <alignment horizontal="center"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xf>
    <xf numFmtId="9" fontId="0" fillId="0" borderId="4" xfId="0" applyNumberFormat="1" applyBorder="1" applyAlignment="1">
      <alignment horizontal="center" vertical="center"/>
    </xf>
    <xf numFmtId="0" fontId="40" fillId="2" borderId="4" xfId="0" applyFont="1" applyFill="1" applyBorder="1" applyAlignment="1">
      <alignment horizontal="center" vertical="center" wrapText="1"/>
    </xf>
    <xf numFmtId="0" fontId="44" fillId="2" borderId="4" xfId="0" applyFont="1" applyFill="1" applyBorder="1" applyAlignment="1">
      <alignment horizontal="center" vertical="center" wrapText="1"/>
    </xf>
    <xf numFmtId="9" fontId="0" fillId="5" borderId="4" xfId="0" applyNumberFormat="1" applyFill="1" applyBorder="1" applyAlignment="1">
      <alignment horizontal="center" vertical="center" wrapText="1"/>
    </xf>
    <xf numFmtId="9" fontId="41" fillId="2" borderId="4" xfId="0" applyNumberFormat="1" applyFont="1" applyFill="1" applyBorder="1" applyAlignment="1">
      <alignment horizontal="center" vertical="center"/>
    </xf>
    <xf numFmtId="0" fontId="45" fillId="2" borderId="4" xfId="0" applyFont="1" applyFill="1" applyBorder="1" applyAlignment="1">
      <alignment horizontal="center" vertical="center" wrapText="1"/>
    </xf>
    <xf numFmtId="9" fontId="45" fillId="2" borderId="4" xfId="0" applyNumberFormat="1" applyFont="1" applyFill="1" applyBorder="1" applyAlignment="1">
      <alignment horizontal="center" vertical="center"/>
    </xf>
    <xf numFmtId="9" fontId="0" fillId="2" borderId="4" xfId="0" applyNumberFormat="1" applyFill="1" applyBorder="1" applyAlignment="1">
      <alignment horizontal="center" vertical="center"/>
    </xf>
    <xf numFmtId="0" fontId="46" fillId="2" borderId="4" xfId="0" applyFont="1" applyFill="1" applyBorder="1" applyAlignment="1">
      <alignment horizontal="center" vertical="center" wrapText="1"/>
    </xf>
    <xf numFmtId="0" fontId="40" fillId="2" borderId="9" xfId="0" applyFont="1" applyFill="1" applyBorder="1" applyAlignment="1">
      <alignment vertical="center" wrapText="1"/>
    </xf>
    <xf numFmtId="0" fontId="45" fillId="2" borderId="9" xfId="0" applyFont="1" applyFill="1" applyBorder="1" applyAlignment="1">
      <alignment horizontal="center" vertical="center" wrapText="1"/>
    </xf>
    <xf numFmtId="14" fontId="0" fillId="0" borderId="4" xfId="0" applyNumberFormat="1" applyBorder="1" applyAlignment="1">
      <alignment horizontal="center" vertical="center" wrapText="1"/>
    </xf>
    <xf numFmtId="0" fontId="44" fillId="0" borderId="4" xfId="0" applyFont="1" applyBorder="1" applyAlignment="1">
      <alignment horizontal="center" vertical="center" wrapText="1"/>
    </xf>
    <xf numFmtId="0" fontId="0" fillId="2" borderId="4" xfId="0" applyFill="1" applyBorder="1" applyAlignment="1">
      <alignment horizontal="center" vertical="center" wrapText="1"/>
    </xf>
    <xf numFmtId="0" fontId="0" fillId="0" borderId="11" xfId="0" applyBorder="1" applyAlignment="1">
      <alignment horizontal="center" vertical="center" wrapText="1"/>
    </xf>
    <xf numFmtId="0" fontId="45" fillId="0" borderId="0" xfId="0" applyFont="1" applyAlignment="1">
      <alignment horizontal="center" vertical="center" wrapText="1"/>
    </xf>
    <xf numFmtId="0" fontId="45" fillId="0" borderId="4" xfId="0" applyFont="1" applyBorder="1" applyAlignment="1">
      <alignment horizontal="center" vertical="center" wrapText="1"/>
    </xf>
    <xf numFmtId="0" fontId="45" fillId="2" borderId="9" xfId="0" applyFont="1" applyFill="1" applyBorder="1" applyAlignment="1">
      <alignment vertical="center" wrapText="1"/>
    </xf>
    <xf numFmtId="0" fontId="45" fillId="2" borderId="4" xfId="0" applyFont="1" applyFill="1" applyBorder="1" applyAlignment="1">
      <alignment vertical="center" wrapText="1"/>
    </xf>
    <xf numFmtId="0" fontId="0" fillId="2" borderId="3" xfId="0" applyFill="1" applyBorder="1" applyAlignment="1">
      <alignment vertical="center" wrapText="1"/>
    </xf>
    <xf numFmtId="0" fontId="0" fillId="0" borderId="10" xfId="0" applyBorder="1" applyAlignment="1">
      <alignment vertical="center" wrapText="1"/>
    </xf>
    <xf numFmtId="0" fontId="0" fillId="2" borderId="4" xfId="0" applyFill="1" applyBorder="1" applyAlignment="1">
      <alignment vertical="center" wrapText="1"/>
    </xf>
    <xf numFmtId="0" fontId="0" fillId="2" borderId="4" xfId="0" applyFill="1" applyBorder="1" applyAlignment="1">
      <alignment horizontal="left" vertical="center" wrapText="1"/>
    </xf>
    <xf numFmtId="14" fontId="0" fillId="11" borderId="4" xfId="0" applyNumberFormat="1" applyFill="1" applyBorder="1" applyAlignment="1">
      <alignment horizontal="center" vertical="center" wrapText="1"/>
    </xf>
    <xf numFmtId="14" fontId="0" fillId="11" borderId="2" xfId="0" applyNumberFormat="1" applyFill="1" applyBorder="1" applyAlignment="1">
      <alignment horizontal="center" vertical="center" wrapText="1"/>
    </xf>
    <xf numFmtId="9" fontId="41" fillId="0" borderId="4" xfId="0" applyNumberFormat="1" applyFont="1" applyBorder="1" applyAlignment="1">
      <alignment horizontal="center" vertical="center" wrapText="1"/>
    </xf>
    <xf numFmtId="0" fontId="44" fillId="0" borderId="0" xfId="0" applyFont="1" applyAlignment="1">
      <alignment horizontal="center" vertical="center" wrapText="1"/>
    </xf>
    <xf numFmtId="0" fontId="44" fillId="2" borderId="0" xfId="0" applyFont="1" applyFill="1" applyAlignment="1">
      <alignment horizontal="center" vertical="center" wrapText="1"/>
    </xf>
    <xf numFmtId="9" fontId="41" fillId="2" borderId="4" xfId="0" applyNumberFormat="1" applyFont="1" applyFill="1" applyBorder="1" applyAlignment="1">
      <alignment horizontal="center" vertical="center" wrapText="1"/>
    </xf>
    <xf numFmtId="0" fontId="40" fillId="0" borderId="4" xfId="0" applyFont="1" applyBorder="1" applyAlignment="1">
      <alignment horizontal="center" vertical="center" wrapText="1"/>
    </xf>
    <xf numFmtId="0" fontId="0" fillId="2" borderId="10" xfId="0" applyFill="1" applyBorder="1" applyAlignment="1">
      <alignment vertical="center" wrapText="1"/>
    </xf>
    <xf numFmtId="14" fontId="0" fillId="2" borderId="4" xfId="0" applyNumberFormat="1" applyFill="1" applyBorder="1" applyAlignment="1">
      <alignment horizontal="center" vertical="center" wrapText="1"/>
    </xf>
    <xf numFmtId="14" fontId="40" fillId="2" borderId="4" xfId="0" applyNumberFormat="1" applyFont="1" applyFill="1" applyBorder="1" applyAlignment="1">
      <alignment horizontal="center" vertical="center" wrapText="1"/>
    </xf>
    <xf numFmtId="0" fontId="40" fillId="2" borderId="7" xfId="0" applyFont="1" applyFill="1" applyBorder="1" applyAlignment="1">
      <alignment vertical="center" wrapText="1"/>
    </xf>
    <xf numFmtId="0" fontId="40" fillId="2" borderId="4" xfId="0" applyFont="1" applyFill="1" applyBorder="1" applyAlignment="1">
      <alignment horizontal="left" vertical="center" wrapText="1"/>
    </xf>
    <xf numFmtId="0" fontId="45" fillId="2" borderId="0" xfId="0" applyFont="1" applyFill="1" applyAlignment="1">
      <alignment horizontal="center" vertical="center" wrapText="1"/>
    </xf>
    <xf numFmtId="0" fontId="0" fillId="0" borderId="4" xfId="0" applyBorder="1" applyAlignment="1">
      <alignment vertical="center" wrapText="1"/>
    </xf>
    <xf numFmtId="14" fontId="0" fillId="0" borderId="4" xfId="0" applyNumberFormat="1" applyBorder="1" applyAlignment="1">
      <alignment vertical="center" wrapText="1"/>
    </xf>
    <xf numFmtId="0" fontId="41" fillId="0" borderId="0" xfId="0" applyFont="1" applyAlignment="1">
      <alignment horizontal="center" vertical="center" wrapText="1"/>
    </xf>
    <xf numFmtId="9" fontId="41" fillId="0" borderId="4" xfId="0" applyNumberFormat="1" applyFont="1" applyBorder="1" applyAlignment="1">
      <alignment horizontal="center" vertical="center"/>
    </xf>
    <xf numFmtId="14" fontId="0" fillId="2" borderId="4" xfId="0" applyNumberFormat="1" applyFill="1" applyBorder="1" applyAlignment="1">
      <alignment vertical="center" wrapText="1"/>
    </xf>
    <xf numFmtId="9" fontId="40" fillId="2" borderId="4" xfId="0" applyNumberFormat="1" applyFont="1" applyFill="1" applyBorder="1" applyAlignment="1">
      <alignment horizontal="center" vertical="center" wrapText="1"/>
    </xf>
    <xf numFmtId="9" fontId="45" fillId="0" borderId="4" xfId="0" applyNumberFormat="1" applyFont="1" applyBorder="1" applyAlignment="1">
      <alignment horizontal="center" vertical="center"/>
    </xf>
    <xf numFmtId="0" fontId="45" fillId="2" borderId="11" xfId="0" applyFont="1" applyFill="1" applyBorder="1" applyAlignment="1">
      <alignment horizontal="center" vertical="center" wrapText="1"/>
    </xf>
    <xf numFmtId="0" fontId="0" fillId="2" borderId="7" xfId="0" applyFill="1" applyBorder="1" applyAlignment="1">
      <alignment horizontal="center" vertical="center" wrapText="1"/>
    </xf>
    <xf numFmtId="0" fontId="40" fillId="0" borderId="11" xfId="0" applyFont="1" applyBorder="1" applyAlignment="1">
      <alignment horizontal="center" vertical="center" wrapText="1"/>
    </xf>
    <xf numFmtId="9" fontId="0" fillId="0" borderId="10" xfId="0" applyNumberFormat="1" applyBorder="1" applyAlignment="1">
      <alignment horizontal="center" vertical="center"/>
    </xf>
    <xf numFmtId="0" fontId="44" fillId="0" borderId="11" xfId="0" applyFont="1" applyBorder="1" applyAlignment="1">
      <alignment horizontal="center" vertical="center" wrapText="1"/>
    </xf>
    <xf numFmtId="9" fontId="45" fillId="0" borderId="7" xfId="0" applyNumberFormat="1" applyFont="1" applyBorder="1" applyAlignment="1">
      <alignment horizontal="center" vertical="center"/>
    </xf>
    <xf numFmtId="9" fontId="0" fillId="8" borderId="0" xfId="0" applyNumberFormat="1" applyFill="1"/>
    <xf numFmtId="0" fontId="42" fillId="3" borderId="11"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3" borderId="15" xfId="0" applyFont="1" applyFill="1" applyBorder="1" applyAlignment="1">
      <alignment horizontal="center" vertical="center" wrapText="1"/>
    </xf>
    <xf numFmtId="0" fontId="53" fillId="0" borderId="0" xfId="3" applyFont="1" applyAlignment="1">
      <alignment horizontal="center"/>
    </xf>
    <xf numFmtId="0" fontId="53" fillId="0" borderId="0" xfId="3" applyFont="1"/>
    <xf numFmtId="0" fontId="52" fillId="0" borderId="0" xfId="3"/>
    <xf numFmtId="0" fontId="57" fillId="13" borderId="4" xfId="3" applyFont="1" applyFill="1" applyBorder="1" applyAlignment="1">
      <alignment horizontal="center" vertical="center" wrapText="1"/>
    </xf>
    <xf numFmtId="0" fontId="59" fillId="0" borderId="0" xfId="3" applyFont="1"/>
    <xf numFmtId="0" fontId="53" fillId="0" borderId="4" xfId="3" applyFont="1" applyBorder="1"/>
    <xf numFmtId="0" fontId="59" fillId="0" borderId="4" xfId="3" applyFont="1" applyBorder="1" applyAlignment="1">
      <alignment horizontal="center" vertical="center" wrapText="1"/>
    </xf>
    <xf numFmtId="0" fontId="59" fillId="14" borderId="4" xfId="3" applyFont="1" applyFill="1" applyBorder="1" applyAlignment="1">
      <alignment horizontal="center" vertical="center" wrapText="1"/>
    </xf>
    <xf numFmtId="0" fontId="59" fillId="14" borderId="4" xfId="3" applyFont="1" applyFill="1" applyBorder="1" applyAlignment="1">
      <alignment vertical="center" wrapText="1"/>
    </xf>
    <xf numFmtId="0" fontId="59" fillId="14" borderId="4" xfId="3" applyFont="1" applyFill="1" applyBorder="1" applyAlignment="1">
      <alignment horizontal="left" vertical="center" wrapText="1"/>
    </xf>
    <xf numFmtId="164" fontId="59" fillId="14" borderId="4" xfId="3" applyNumberFormat="1" applyFont="1" applyFill="1" applyBorder="1" applyAlignment="1">
      <alignment horizontal="left" vertical="center"/>
    </xf>
    <xf numFmtId="164" fontId="59" fillId="14" borderId="4" xfId="3" applyNumberFormat="1" applyFont="1" applyFill="1" applyBorder="1" applyAlignment="1">
      <alignment horizontal="center" vertical="center"/>
    </xf>
    <xf numFmtId="9" fontId="59" fillId="14" borderId="4" xfId="3" applyNumberFormat="1" applyFont="1" applyFill="1" applyBorder="1" applyAlignment="1">
      <alignment horizontal="center" vertical="center"/>
    </xf>
    <xf numFmtId="9" fontId="59" fillId="15" borderId="4" xfId="3" applyNumberFormat="1" applyFont="1" applyFill="1" applyBorder="1" applyAlignment="1">
      <alignment horizontal="center" vertical="center" wrapText="1"/>
    </xf>
    <xf numFmtId="0" fontId="53" fillId="0" borderId="0" xfId="3" applyFont="1" applyAlignment="1">
      <alignment wrapText="1"/>
    </xf>
    <xf numFmtId="0" fontId="60" fillId="14" borderId="4" xfId="3" applyFont="1" applyFill="1" applyBorder="1" applyAlignment="1">
      <alignment horizontal="center"/>
    </xf>
    <xf numFmtId="164" fontId="59" fillId="14" borderId="4" xfId="3" applyNumberFormat="1" applyFont="1" applyFill="1" applyBorder="1" applyAlignment="1">
      <alignment vertical="center" wrapText="1"/>
    </xf>
    <xf numFmtId="164" fontId="59" fillId="14" borderId="4" xfId="3" applyNumberFormat="1" applyFont="1" applyFill="1" applyBorder="1" applyAlignment="1">
      <alignment horizontal="center" vertical="center" wrapText="1"/>
    </xf>
    <xf numFmtId="0" fontId="59" fillId="14" borderId="4" xfId="3" applyFont="1" applyFill="1" applyBorder="1" applyAlignment="1">
      <alignment horizontal="center" vertical="center"/>
    </xf>
    <xf numFmtId="0" fontId="59" fillId="0" borderId="4" xfId="3" applyFont="1" applyBorder="1" applyAlignment="1">
      <alignment horizontal="left" vertical="center" wrapText="1"/>
    </xf>
    <xf numFmtId="164" fontId="59" fillId="0" borderId="4" xfId="3" applyNumberFormat="1" applyFont="1" applyBorder="1" applyAlignment="1">
      <alignment vertical="center" wrapText="1"/>
    </xf>
    <xf numFmtId="164" fontId="59" fillId="0" borderId="4" xfId="3" applyNumberFormat="1" applyFont="1" applyBorder="1" applyAlignment="1">
      <alignment horizontal="center" vertical="center"/>
    </xf>
    <xf numFmtId="9" fontId="59" fillId="0" borderId="4" xfId="3" applyNumberFormat="1" applyFont="1" applyBorder="1" applyAlignment="1">
      <alignment horizontal="center" vertical="center"/>
    </xf>
    <xf numFmtId="0" fontId="59" fillId="0" borderId="4" xfId="3" applyFont="1" applyBorder="1" applyAlignment="1">
      <alignment horizontal="center" vertical="center"/>
    </xf>
    <xf numFmtId="0" fontId="57" fillId="0" borderId="0" xfId="3" applyFont="1"/>
    <xf numFmtId="0" fontId="57" fillId="0" borderId="0" xfId="3" applyFont="1" applyAlignment="1">
      <alignment horizontal="center" vertical="center"/>
    </xf>
    <xf numFmtId="0" fontId="59" fillId="0" borderId="0" xfId="3" applyFont="1" applyAlignment="1">
      <alignment horizontal="center" vertical="center"/>
    </xf>
    <xf numFmtId="0" fontId="59" fillId="0" borderId="0" xfId="3" applyFont="1" applyAlignment="1">
      <alignment horizontal="center"/>
    </xf>
    <xf numFmtId="0" fontId="62" fillId="0" borderId="0" xfId="3" applyFont="1" applyAlignment="1">
      <alignment vertical="top" wrapText="1"/>
    </xf>
    <xf numFmtId="0" fontId="63" fillId="0" borderId="0" xfId="3" applyFont="1" applyAlignment="1">
      <alignment horizontal="right" vertical="top" wrapText="1"/>
    </xf>
    <xf numFmtId="0" fontId="0" fillId="0" borderId="0" xfId="0" applyAlignment="1">
      <alignment horizontal="justify"/>
    </xf>
    <xf numFmtId="9" fontId="3" fillId="2" borderId="4" xfId="0" applyNumberFormat="1" applyFont="1" applyFill="1" applyBorder="1" applyAlignment="1">
      <alignment horizontal="center" vertical="center" wrapText="1"/>
    </xf>
    <xf numFmtId="9" fontId="9" fillId="0" borderId="4" xfId="0" applyNumberFormat="1" applyFont="1" applyBorder="1" applyAlignment="1">
      <alignment horizontal="center" vertical="center"/>
    </xf>
    <xf numFmtId="0" fontId="9" fillId="0" borderId="4" xfId="0" applyFont="1" applyBorder="1" applyAlignment="1">
      <alignment horizontal="justify" vertical="center" wrapText="1"/>
    </xf>
    <xf numFmtId="0" fontId="6" fillId="0" borderId="0" xfId="0" applyFont="1" applyAlignment="1">
      <alignment horizontal="justify"/>
    </xf>
    <xf numFmtId="0" fontId="3" fillId="0" borderId="0" xfId="0" applyFont="1" applyAlignment="1">
      <alignment horizontal="justify"/>
    </xf>
    <xf numFmtId="9" fontId="3" fillId="16" borderId="4" xfId="0" applyNumberFormat="1" applyFont="1" applyFill="1" applyBorder="1" applyAlignment="1">
      <alignment horizontal="center" vertical="center" wrapText="1"/>
    </xf>
    <xf numFmtId="0" fontId="65" fillId="0" borderId="4" xfId="0" applyFont="1" applyBorder="1" applyAlignment="1">
      <alignment horizontal="left" vertical="top" wrapText="1"/>
    </xf>
    <xf numFmtId="9" fontId="5" fillId="0" borderId="0" xfId="0" applyNumberFormat="1" applyFont="1" applyAlignment="1">
      <alignment horizontal="center" vertical="center"/>
    </xf>
    <xf numFmtId="0" fontId="45" fillId="0" borderId="0" xfId="0" applyFont="1"/>
    <xf numFmtId="9" fontId="9" fillId="0" borderId="12" xfId="5" applyNumberFormat="1" applyFont="1" applyBorder="1" applyAlignment="1">
      <alignment horizontal="center" vertical="center"/>
    </xf>
    <xf numFmtId="0" fontId="9" fillId="0" borderId="22" xfId="5" applyFont="1" applyBorder="1" applyAlignment="1">
      <alignment horizontal="left" vertical="center" wrapText="1"/>
    </xf>
    <xf numFmtId="0" fontId="45" fillId="0" borderId="0" xfId="0" applyFont="1" applyAlignment="1">
      <alignment wrapText="1"/>
    </xf>
    <xf numFmtId="14" fontId="3" fillId="0" borderId="4" xfId="6" applyNumberFormat="1" applyFont="1" applyBorder="1" applyAlignment="1">
      <alignment horizontal="center" vertical="center" wrapText="1"/>
    </xf>
    <xf numFmtId="0" fontId="70" fillId="0" borderId="0" xfId="0" applyFont="1" applyAlignment="1">
      <alignment vertical="center" wrapText="1"/>
    </xf>
    <xf numFmtId="0" fontId="70" fillId="0" borderId="4" xfId="0" applyFont="1" applyBorder="1" applyAlignment="1">
      <alignment vertical="center" wrapText="1"/>
    </xf>
    <xf numFmtId="0" fontId="70" fillId="2" borderId="4" xfId="0" applyFont="1" applyFill="1" applyBorder="1" applyAlignment="1">
      <alignment vertical="center" wrapText="1"/>
    </xf>
    <xf numFmtId="0" fontId="70" fillId="2" borderId="0" xfId="0" applyFont="1" applyFill="1" applyAlignment="1">
      <alignment vertical="center" wrapText="1"/>
    </xf>
    <xf numFmtId="0" fontId="3" fillId="2" borderId="4" xfId="0" applyFont="1" applyFill="1" applyBorder="1" applyAlignment="1">
      <alignment horizontal="center" vertical="center"/>
    </xf>
    <xf numFmtId="0" fontId="70" fillId="2" borderId="4" xfId="0" applyFont="1" applyFill="1" applyBorder="1" applyAlignment="1">
      <alignment horizontal="left" vertical="center" wrapText="1"/>
    </xf>
    <xf numFmtId="0" fontId="5" fillId="0" borderId="1" xfId="0" applyFont="1" applyBorder="1" applyAlignment="1">
      <alignment vertical="center"/>
    </xf>
    <xf numFmtId="0" fontId="5" fillId="0" borderId="0" xfId="0" applyFont="1" applyAlignment="1">
      <alignment vertical="center"/>
    </xf>
    <xf numFmtId="0" fontId="3" fillId="7" borderId="0" xfId="0" applyFont="1" applyFill="1" applyAlignment="1">
      <alignment horizontal="center" wrapText="1"/>
    </xf>
    <xf numFmtId="0" fontId="3" fillId="7" borderId="0" xfId="0" applyFont="1" applyFill="1" applyAlignment="1">
      <alignment horizontal="center"/>
    </xf>
    <xf numFmtId="14" fontId="3" fillId="0" borderId="7" xfId="0" applyNumberFormat="1" applyFont="1" applyBorder="1" applyAlignment="1">
      <alignment horizontal="center" vertical="center"/>
    </xf>
    <xf numFmtId="0" fontId="3" fillId="0" borderId="2" xfId="0" applyFont="1" applyBorder="1" applyAlignment="1">
      <alignment horizontal="center" vertical="center" wrapText="1"/>
    </xf>
    <xf numFmtId="0" fontId="3" fillId="0" borderId="7" xfId="0" applyFont="1" applyBorder="1" applyAlignment="1">
      <alignment horizontal="justify" vertical="center" wrapText="1"/>
    </xf>
    <xf numFmtId="0" fontId="3" fillId="0" borderId="7" xfId="0" applyFont="1" applyBorder="1" applyAlignment="1">
      <alignment horizontal="left" vertical="center" wrapText="1"/>
    </xf>
    <xf numFmtId="0" fontId="73" fillId="17" borderId="12" xfId="0" applyFont="1" applyFill="1" applyBorder="1" applyAlignment="1">
      <alignment vertical="center" wrapText="1"/>
    </xf>
    <xf numFmtId="0" fontId="46" fillId="0" borderId="4" xfId="7" applyFont="1" applyBorder="1" applyAlignment="1">
      <alignment horizontal="justify" vertical="center" wrapText="1"/>
    </xf>
    <xf numFmtId="0" fontId="73" fillId="17" borderId="47" xfId="0" applyFont="1" applyFill="1" applyBorder="1" applyAlignment="1">
      <alignment horizontal="center" vertical="center" wrapText="1"/>
    </xf>
    <xf numFmtId="0" fontId="73" fillId="17" borderId="41" xfId="0" applyFont="1" applyFill="1" applyBorder="1" applyAlignment="1">
      <alignment horizontal="center" vertical="center" wrapText="1"/>
    </xf>
    <xf numFmtId="0" fontId="35" fillId="0" borderId="4" xfId="0" applyFont="1" applyBorder="1" applyAlignment="1">
      <alignment horizontal="center" vertical="center" wrapText="1"/>
    </xf>
    <xf numFmtId="0" fontId="75" fillId="17" borderId="12" xfId="0" applyFont="1" applyFill="1" applyBorder="1" applyAlignment="1">
      <alignment vertical="center" wrapText="1"/>
    </xf>
    <xf numFmtId="0" fontId="7" fillId="17" borderId="2" xfId="0" applyFont="1" applyFill="1" applyBorder="1" applyAlignment="1">
      <alignment horizontal="center" vertical="center" wrapText="1"/>
    </xf>
    <xf numFmtId="0" fontId="3" fillId="17" borderId="4" xfId="0" applyFont="1" applyFill="1" applyBorder="1" applyAlignment="1">
      <alignment horizontal="center" vertical="center" wrapText="1"/>
    </xf>
    <xf numFmtId="0" fontId="3" fillId="17" borderId="2" xfId="0" applyFont="1" applyFill="1" applyBorder="1" applyAlignment="1">
      <alignment horizontal="center" vertical="center" wrapText="1"/>
    </xf>
    <xf numFmtId="0" fontId="73" fillId="17" borderId="21" xfId="0" applyFont="1" applyFill="1" applyBorder="1" applyAlignment="1">
      <alignment vertical="center" wrapText="1"/>
    </xf>
    <xf numFmtId="0" fontId="73" fillId="17" borderId="41" xfId="0" applyFont="1" applyFill="1" applyBorder="1" applyAlignment="1">
      <alignment horizontal="left" vertical="center" wrapText="1"/>
    </xf>
    <xf numFmtId="0" fontId="73" fillId="2" borderId="21" xfId="0" applyFont="1" applyFill="1" applyBorder="1" applyAlignment="1">
      <alignment vertical="center" wrapText="1"/>
    </xf>
    <xf numFmtId="0" fontId="75" fillId="2" borderId="12" xfId="0" applyFont="1" applyFill="1" applyBorder="1" applyAlignment="1">
      <alignment vertical="center" wrapText="1"/>
    </xf>
    <xf numFmtId="0" fontId="73" fillId="2" borderId="22" xfId="0" applyFont="1" applyFill="1" applyBorder="1" applyAlignment="1">
      <alignment horizontal="center" vertical="center" wrapText="1"/>
    </xf>
    <xf numFmtId="0" fontId="73" fillId="2" borderId="12" xfId="0" applyFont="1" applyFill="1" applyBorder="1" applyAlignment="1">
      <alignment horizontal="left" vertical="center" wrapText="1"/>
    </xf>
    <xf numFmtId="14" fontId="3" fillId="2" borderId="4" xfId="0" applyNumberFormat="1" applyFont="1" applyFill="1" applyBorder="1" applyAlignment="1">
      <alignment vertical="center" wrapText="1"/>
    </xf>
    <xf numFmtId="0" fontId="0" fillId="2" borderId="0" xfId="0" applyFill="1" applyAlignment="1">
      <alignment wrapText="1"/>
    </xf>
    <xf numFmtId="0" fontId="73" fillId="17" borderId="8" xfId="0" applyFont="1" applyFill="1" applyBorder="1" applyAlignment="1">
      <alignment horizontal="center" vertical="center" wrapText="1"/>
    </xf>
    <xf numFmtId="0" fontId="73" fillId="17" borderId="12" xfId="0" applyFont="1" applyFill="1" applyBorder="1" applyAlignment="1">
      <alignment horizontal="left" vertical="center" wrapText="1"/>
    </xf>
    <xf numFmtId="0" fontId="73" fillId="17" borderId="21" xfId="0" applyFont="1" applyFill="1" applyBorder="1" applyAlignment="1">
      <alignment horizontal="center" vertical="center" wrapText="1"/>
    </xf>
    <xf numFmtId="14" fontId="73" fillId="17" borderId="12" xfId="0" applyNumberFormat="1" applyFont="1" applyFill="1" applyBorder="1" applyAlignment="1">
      <alignment horizontal="left" vertical="center" wrapText="1"/>
    </xf>
    <xf numFmtId="14" fontId="3" fillId="17" borderId="4" xfId="0" applyNumberFormat="1" applyFont="1" applyFill="1" applyBorder="1" applyAlignment="1">
      <alignment horizontal="center" vertical="center"/>
    </xf>
    <xf numFmtId="9" fontId="3" fillId="17" borderId="4" xfId="0" applyNumberFormat="1" applyFont="1" applyFill="1" applyBorder="1" applyAlignment="1">
      <alignment horizontal="center" vertical="center"/>
    </xf>
    <xf numFmtId="0" fontId="3" fillId="17" borderId="4" xfId="0" applyFont="1" applyFill="1" applyBorder="1" applyAlignment="1">
      <alignment horizontal="justify" vertical="center" wrapText="1"/>
    </xf>
    <xf numFmtId="0" fontId="0" fillId="17" borderId="0" xfId="0" applyFill="1" applyAlignment="1">
      <alignment wrapText="1"/>
    </xf>
    <xf numFmtId="0" fontId="73" fillId="17" borderId="12" xfId="0" applyFont="1" applyFill="1" applyBorder="1" applyAlignment="1">
      <alignment horizontal="center" vertical="center" wrapText="1"/>
    </xf>
    <xf numFmtId="0" fontId="3" fillId="2" borderId="22" xfId="0" applyFont="1" applyFill="1" applyBorder="1" applyAlignment="1">
      <alignment horizontal="center" vertical="center" wrapText="1"/>
    </xf>
    <xf numFmtId="9" fontId="3" fillId="2" borderId="12" xfId="0" applyNumberFormat="1" applyFont="1" applyFill="1" applyBorder="1" applyAlignment="1">
      <alignment horizontal="center" vertical="center" wrapText="1"/>
    </xf>
    <xf numFmtId="0" fontId="3" fillId="0" borderId="22" xfId="0" applyFont="1" applyBorder="1" applyAlignment="1">
      <alignment horizontal="center" vertical="center" wrapText="1"/>
    </xf>
    <xf numFmtId="9" fontId="3" fillId="0" borderId="12" xfId="0" applyNumberFormat="1" applyFont="1" applyBorder="1" applyAlignment="1">
      <alignment horizontal="center" vertical="center" wrapText="1"/>
    </xf>
    <xf numFmtId="0" fontId="73" fillId="17" borderId="44" xfId="0" applyFont="1" applyFill="1" applyBorder="1" applyAlignment="1">
      <alignment vertical="center" wrapText="1"/>
    </xf>
    <xf numFmtId="0" fontId="73" fillId="17" borderId="44" xfId="0" applyFont="1" applyFill="1" applyBorder="1" applyAlignment="1">
      <alignment horizontal="left" vertical="center" wrapText="1"/>
    </xf>
    <xf numFmtId="0" fontId="73" fillId="2" borderId="41" xfId="0" applyFont="1" applyFill="1" applyBorder="1" applyAlignment="1">
      <alignment vertical="center" wrapText="1"/>
    </xf>
    <xf numFmtId="0" fontId="73" fillId="2" borderId="41" xfId="0" applyFont="1" applyFill="1" applyBorder="1" applyAlignment="1">
      <alignment horizontal="left" vertical="center" wrapText="1"/>
    </xf>
    <xf numFmtId="0" fontId="3" fillId="17" borderId="3" xfId="0" applyFont="1" applyFill="1" applyBorder="1" applyAlignment="1">
      <alignment horizontal="left" vertical="center" wrapText="1"/>
    </xf>
    <xf numFmtId="14" fontId="3" fillId="17" borderId="4" xfId="0" applyNumberFormat="1" applyFont="1" applyFill="1" applyBorder="1" applyAlignment="1">
      <alignment vertical="center" wrapText="1"/>
    </xf>
    <xf numFmtId="9" fontId="73" fillId="17" borderId="2" xfId="0" applyNumberFormat="1" applyFont="1" applyFill="1" applyBorder="1" applyAlignment="1">
      <alignment horizontal="center" vertical="center" wrapText="1"/>
    </xf>
    <xf numFmtId="0" fontId="73" fillId="17" borderId="4" xfId="0" applyFont="1" applyFill="1" applyBorder="1" applyAlignment="1">
      <alignment horizontal="justify" vertical="center" wrapText="1"/>
    </xf>
    <xf numFmtId="9" fontId="73" fillId="17" borderId="4" xfId="0" applyNumberFormat="1" applyFont="1" applyFill="1" applyBorder="1" applyAlignment="1">
      <alignment horizontal="center" vertical="center" wrapText="1"/>
    </xf>
    <xf numFmtId="14" fontId="73" fillId="17" borderId="41" xfId="0" applyNumberFormat="1" applyFont="1" applyFill="1" applyBorder="1" applyAlignment="1">
      <alignment horizontal="center" vertical="center"/>
    </xf>
    <xf numFmtId="165" fontId="6" fillId="0" borderId="0" xfId="0" applyNumberFormat="1" applyFont="1"/>
    <xf numFmtId="0" fontId="45" fillId="0" borderId="0" xfId="0" applyFont="1" applyAlignment="1">
      <alignment horizontal="center"/>
    </xf>
    <xf numFmtId="0" fontId="76" fillId="0" borderId="0" xfId="0" applyFont="1" applyAlignment="1">
      <alignment vertical="center" wrapText="1"/>
    </xf>
    <xf numFmtId="9" fontId="77" fillId="0" borderId="0" xfId="1" applyFont="1"/>
    <xf numFmtId="9" fontId="3" fillId="0" borderId="0" xfId="1" applyFont="1"/>
    <xf numFmtId="0" fontId="3" fillId="0" borderId="51" xfId="0" applyFont="1" applyBorder="1" applyAlignment="1">
      <alignment horizontal="left" vertical="center" wrapText="1"/>
    </xf>
    <xf numFmtId="0" fontId="3" fillId="0" borderId="51" xfId="0" applyFont="1" applyBorder="1" applyAlignment="1">
      <alignment horizontal="justify" vertical="center" wrapText="1"/>
    </xf>
    <xf numFmtId="14" fontId="3" fillId="0" borderId="51" xfId="0" applyNumberFormat="1" applyFont="1" applyBorder="1" applyAlignment="1">
      <alignment horizontal="left" vertical="center"/>
    </xf>
    <xf numFmtId="14" fontId="3" fillId="0" borderId="51" xfId="0" applyNumberFormat="1" applyFont="1" applyBorder="1" applyAlignment="1">
      <alignment horizontal="center" vertical="center"/>
    </xf>
    <xf numFmtId="0" fontId="3" fillId="0" borderId="64" xfId="0" applyFont="1" applyBorder="1" applyAlignment="1">
      <alignment horizontal="left" vertical="center" wrapText="1"/>
    </xf>
    <xf numFmtId="0" fontId="3" fillId="0" borderId="64" xfId="0" applyFont="1" applyBorder="1" applyAlignment="1">
      <alignment horizontal="justify" vertical="center" wrapText="1"/>
    </xf>
    <xf numFmtId="14" fontId="3" fillId="0" borderId="64" xfId="0" applyNumberFormat="1" applyFont="1" applyBorder="1" applyAlignment="1">
      <alignment horizontal="left" vertical="center"/>
    </xf>
    <xf numFmtId="14" fontId="3" fillId="0" borderId="64" xfId="0" applyNumberFormat="1" applyFont="1" applyBorder="1" applyAlignment="1">
      <alignment horizontal="center" vertical="center"/>
    </xf>
    <xf numFmtId="0" fontId="3" fillId="0" borderId="67" xfId="0" applyFont="1" applyBorder="1" applyAlignment="1">
      <alignment vertical="center" wrapText="1"/>
    </xf>
    <xf numFmtId="0" fontId="3" fillId="0" borderId="68" xfId="0" applyFont="1" applyBorder="1" applyAlignment="1">
      <alignment vertical="center" wrapText="1"/>
    </xf>
    <xf numFmtId="0" fontId="3" fillId="0" borderId="68" xfId="0" applyFont="1" applyBorder="1" applyAlignment="1">
      <alignment horizontal="left" vertical="center" wrapText="1"/>
    </xf>
    <xf numFmtId="14" fontId="3" fillId="0" borderId="68" xfId="0" applyNumberFormat="1" applyFont="1" applyBorder="1" applyAlignment="1">
      <alignment vertical="center" wrapText="1"/>
    </xf>
    <xf numFmtId="14" fontId="3" fillId="0" borderId="68" xfId="0" applyNumberFormat="1" applyFont="1" applyBorder="1" applyAlignment="1">
      <alignment horizontal="center" vertical="center"/>
    </xf>
    <xf numFmtId="9" fontId="3" fillId="0" borderId="68" xfId="0" applyNumberFormat="1" applyFont="1" applyBorder="1" applyAlignment="1">
      <alignment horizontal="center" vertical="center"/>
    </xf>
    <xf numFmtId="0" fontId="3" fillId="0" borderId="68" xfId="0" applyFont="1" applyBorder="1" applyAlignment="1">
      <alignment horizontal="justify" vertical="center" wrapText="1"/>
    </xf>
    <xf numFmtId="9" fontId="3" fillId="5" borderId="68" xfId="0" applyNumberFormat="1" applyFont="1" applyFill="1" applyBorder="1" applyAlignment="1">
      <alignment horizontal="center" vertical="center" wrapText="1"/>
    </xf>
    <xf numFmtId="14" fontId="3" fillId="0" borderId="51" xfId="0" applyNumberFormat="1" applyFont="1" applyBorder="1" applyAlignment="1">
      <alignment vertical="center" wrapText="1"/>
    </xf>
    <xf numFmtId="9" fontId="3" fillId="0" borderId="51" xfId="0" applyNumberFormat="1" applyFont="1" applyBorder="1" applyAlignment="1">
      <alignment horizontal="center" vertical="center"/>
    </xf>
    <xf numFmtId="9" fontId="3" fillId="5" borderId="59" xfId="0" applyNumberFormat="1" applyFont="1" applyFill="1" applyBorder="1" applyAlignment="1">
      <alignment wrapText="1"/>
    </xf>
    <xf numFmtId="9" fontId="3" fillId="5" borderId="11" xfId="0" applyNumberFormat="1" applyFont="1" applyFill="1" applyBorder="1" applyAlignment="1">
      <alignment wrapText="1"/>
    </xf>
    <xf numFmtId="14" fontId="3" fillId="0" borderId="64" xfId="0" applyNumberFormat="1" applyFont="1" applyBorder="1" applyAlignment="1">
      <alignment vertical="center" wrapText="1"/>
    </xf>
    <xf numFmtId="9" fontId="3" fillId="0" borderId="64" xfId="0" applyNumberFormat="1" applyFont="1" applyBorder="1" applyAlignment="1">
      <alignment horizontal="center" vertical="center"/>
    </xf>
    <xf numFmtId="9" fontId="3" fillId="5" borderId="63" xfId="0" applyNumberFormat="1" applyFont="1" applyFill="1" applyBorder="1" applyAlignment="1">
      <alignment wrapText="1"/>
    </xf>
    <xf numFmtId="9" fontId="3" fillId="0" borderId="51" xfId="0" applyNumberFormat="1" applyFont="1" applyBorder="1" applyAlignment="1">
      <alignment horizontal="left" vertical="center" wrapText="1"/>
    </xf>
    <xf numFmtId="9" fontId="3" fillId="0" borderId="64" xfId="0" applyNumberFormat="1" applyFont="1" applyBorder="1" applyAlignment="1">
      <alignment horizontal="left" vertical="center" wrapText="1"/>
    </xf>
    <xf numFmtId="14" fontId="3" fillId="0" borderId="7" xfId="0" applyNumberFormat="1" applyFont="1" applyBorder="1" applyAlignment="1">
      <alignment horizontal="left" vertical="center" wrapText="1"/>
    </xf>
    <xf numFmtId="14" fontId="3" fillId="0" borderId="7" xfId="0" applyNumberFormat="1" applyFont="1" applyBorder="1" applyAlignment="1">
      <alignment vertical="center" wrapText="1"/>
    </xf>
    <xf numFmtId="0" fontId="3" fillId="0" borderId="25" xfId="0" applyFont="1" applyBorder="1" applyAlignment="1">
      <alignment wrapText="1"/>
    </xf>
    <xf numFmtId="0" fontId="3" fillId="0" borderId="4" xfId="0" applyFont="1" applyBorder="1" applyAlignment="1">
      <alignment horizontal="left" vertical="center"/>
    </xf>
    <xf numFmtId="9" fontId="3" fillId="5" borderId="64" xfId="0" applyNumberFormat="1" applyFont="1" applyFill="1" applyBorder="1" applyAlignment="1">
      <alignment horizontal="center" vertical="center" wrapText="1"/>
    </xf>
    <xf numFmtId="9" fontId="78" fillId="0" borderId="0" xfId="1" applyFont="1"/>
    <xf numFmtId="0" fontId="3" fillId="0" borderId="0" xfId="0" applyFont="1" applyAlignment="1">
      <alignment horizontal="justify" vertical="center"/>
    </xf>
    <xf numFmtId="0" fontId="3" fillId="2" borderId="11" xfId="0" applyFont="1" applyFill="1" applyBorder="1" applyAlignment="1">
      <alignment vertical="center" wrapText="1"/>
    </xf>
    <xf numFmtId="0" fontId="45" fillId="0" borderId="0" xfId="4" applyFont="1" applyAlignment="1">
      <alignment horizontal="center"/>
    </xf>
    <xf numFmtId="0" fontId="46" fillId="0" borderId="0" xfId="4"/>
    <xf numFmtId="0" fontId="6" fillId="13" borderId="41" xfId="4" applyFont="1" applyFill="1" applyBorder="1" applyAlignment="1">
      <alignment horizontal="center" vertical="center" wrapText="1"/>
    </xf>
    <xf numFmtId="0" fontId="3" fillId="0" borderId="41" xfId="4" applyFont="1" applyBorder="1" applyAlignment="1">
      <alignment horizontal="center" vertical="center" wrapText="1"/>
    </xf>
    <xf numFmtId="0" fontId="6" fillId="0" borderId="41" xfId="4" applyFont="1" applyBorder="1" applyAlignment="1">
      <alignment horizontal="center" vertical="center" wrapText="1"/>
    </xf>
    <xf numFmtId="0" fontId="3" fillId="0" borderId="12" xfId="4" applyFont="1" applyBorder="1" applyAlignment="1">
      <alignment horizontal="center" vertical="center" wrapText="1"/>
    </xf>
    <xf numFmtId="0" fontId="3" fillId="0" borderId="12" xfId="4" applyFont="1" applyBorder="1" applyAlignment="1">
      <alignment horizontal="left" vertical="center" wrapText="1"/>
    </xf>
    <xf numFmtId="14" fontId="3" fillId="0" borderId="12" xfId="4" applyNumberFormat="1" applyFont="1" applyBorder="1" applyAlignment="1">
      <alignment horizontal="left" vertical="center"/>
    </xf>
    <xf numFmtId="14" fontId="3" fillId="0" borderId="12" xfId="4" applyNumberFormat="1" applyFont="1" applyBorder="1" applyAlignment="1">
      <alignment horizontal="center" vertical="center"/>
    </xf>
    <xf numFmtId="9" fontId="3" fillId="0" borderId="12" xfId="4" applyNumberFormat="1" applyFont="1" applyBorder="1" applyAlignment="1">
      <alignment horizontal="center" vertical="center"/>
    </xf>
    <xf numFmtId="9" fontId="3" fillId="15" borderId="12" xfId="4" applyNumberFormat="1" applyFont="1" applyFill="1" applyBorder="1" applyAlignment="1">
      <alignment horizontal="center" vertical="center" wrapText="1"/>
    </xf>
    <xf numFmtId="0" fontId="3" fillId="0" borderId="12" xfId="4" applyFont="1" applyBorder="1" applyAlignment="1">
      <alignment vertical="center" wrapText="1"/>
    </xf>
    <xf numFmtId="14" fontId="3" fillId="0" borderId="12" xfId="4" applyNumberFormat="1" applyFont="1" applyBorder="1" applyAlignment="1">
      <alignment vertical="center" wrapText="1"/>
    </xf>
    <xf numFmtId="0" fontId="6" fillId="0" borderId="42" xfId="4" applyFont="1" applyBorder="1" applyAlignment="1">
      <alignment vertical="center" wrapText="1"/>
    </xf>
    <xf numFmtId="0" fontId="6" fillId="0" borderId="12" xfId="4" applyFont="1" applyBorder="1" applyAlignment="1">
      <alignment vertical="center" wrapText="1"/>
    </xf>
    <xf numFmtId="9" fontId="3" fillId="0" borderId="12" xfId="4" applyNumberFormat="1" applyFont="1" applyBorder="1" applyAlignment="1">
      <alignment horizontal="center" vertical="center" wrapText="1"/>
    </xf>
    <xf numFmtId="0" fontId="3" fillId="0" borderId="41" xfId="4" applyFont="1" applyBorder="1" applyAlignment="1">
      <alignment horizontal="left" vertical="center" wrapText="1"/>
    </xf>
    <xf numFmtId="14" fontId="3" fillId="0" borderId="41" xfId="4" applyNumberFormat="1" applyFont="1" applyBorder="1" applyAlignment="1">
      <alignment vertical="center" wrapText="1"/>
    </xf>
    <xf numFmtId="14" fontId="3" fillId="0" borderId="41" xfId="4" applyNumberFormat="1" applyFont="1" applyBorder="1" applyAlignment="1">
      <alignment horizontal="center" vertical="center"/>
    </xf>
    <xf numFmtId="9" fontId="3" fillId="0" borderId="41" xfId="4" applyNumberFormat="1" applyFont="1" applyBorder="1" applyAlignment="1">
      <alignment horizontal="center" vertical="center"/>
    </xf>
    <xf numFmtId="0" fontId="3" fillId="0" borderId="4" xfId="4" applyFont="1" applyBorder="1" applyAlignment="1">
      <alignment horizontal="left" vertical="center" wrapText="1"/>
    </xf>
    <xf numFmtId="0" fontId="3" fillId="0" borderId="4" xfId="4" applyFont="1" applyBorder="1" applyAlignment="1">
      <alignment horizontal="center" vertical="center" wrapText="1"/>
    </xf>
    <xf numFmtId="14" fontId="3" fillId="0" borderId="4" xfId="4" applyNumberFormat="1" applyFont="1" applyBorder="1" applyAlignment="1">
      <alignment vertical="center" wrapText="1"/>
    </xf>
    <xf numFmtId="14" fontId="3" fillId="0" borderId="4" xfId="4" applyNumberFormat="1" applyFont="1" applyBorder="1" applyAlignment="1">
      <alignment horizontal="center" vertical="center"/>
    </xf>
    <xf numFmtId="9" fontId="3" fillId="0" borderId="4" xfId="4" applyNumberFormat="1" applyFont="1" applyBorder="1" applyAlignment="1">
      <alignment horizontal="center" vertical="center"/>
    </xf>
    <xf numFmtId="0" fontId="45" fillId="0" borderId="0" xfId="4" applyFont="1"/>
    <xf numFmtId="0" fontId="6" fillId="0" borderId="0" xfId="4" applyFont="1"/>
    <xf numFmtId="0" fontId="3" fillId="0" borderId="0" xfId="4" applyFont="1"/>
    <xf numFmtId="0" fontId="6" fillId="0" borderId="0" xfId="4" applyFont="1" applyAlignment="1">
      <alignment horizontal="center" vertical="center"/>
    </xf>
    <xf numFmtId="0" fontId="3" fillId="0" borderId="0" xfId="4" applyFont="1" applyAlignment="1">
      <alignment horizontal="center" vertical="center"/>
    </xf>
    <xf numFmtId="0" fontId="3" fillId="0" borderId="50" xfId="4" applyFont="1" applyBorder="1"/>
    <xf numFmtId="0" fontId="3" fillId="0" borderId="0" xfId="4" applyFont="1" applyAlignment="1">
      <alignment horizontal="center"/>
    </xf>
    <xf numFmtId="0" fontId="80" fillId="0" borderId="0" xfId="4" applyFont="1" applyAlignment="1">
      <alignment vertical="top" wrapText="1"/>
    </xf>
    <xf numFmtId="0" fontId="81" fillId="0" borderId="0" xfId="4" applyFont="1" applyAlignment="1">
      <alignment horizontal="right" vertical="top" wrapText="1"/>
    </xf>
    <xf numFmtId="0" fontId="0" fillId="0" borderId="0" xfId="0" applyAlignment="1">
      <alignment horizontal="center" vertical="center"/>
    </xf>
    <xf numFmtId="14" fontId="45" fillId="0" borderId="4" xfId="0" applyNumberFormat="1" applyFont="1" applyBorder="1" applyAlignment="1">
      <alignment horizontal="center" vertical="center" wrapText="1"/>
    </xf>
    <xf numFmtId="0" fontId="0" fillId="0" borderId="0" xfId="0" applyAlignment="1">
      <alignment horizontal="center" vertical="center" wrapText="1"/>
    </xf>
    <xf numFmtId="14" fontId="45" fillId="0" borderId="4" xfId="0" applyNumberFormat="1" applyFont="1" applyBorder="1" applyAlignment="1">
      <alignment horizontal="center" vertical="center"/>
    </xf>
    <xf numFmtId="9" fontId="3" fillId="0" borderId="4" xfId="1" applyFont="1" applyBorder="1" applyAlignment="1">
      <alignment horizontal="center" vertical="center" wrapText="1"/>
    </xf>
    <xf numFmtId="14" fontId="45" fillId="0" borderId="4" xfId="0" applyNumberFormat="1" applyFont="1" applyBorder="1" applyAlignment="1">
      <alignment horizontal="left" vertical="center" wrapText="1"/>
    </xf>
    <xf numFmtId="14" fontId="45" fillId="4" borderId="4" xfId="0" applyNumberFormat="1" applyFont="1" applyFill="1" applyBorder="1" applyAlignment="1">
      <alignment horizontal="center" vertical="center" wrapText="1"/>
    </xf>
    <xf numFmtId="0" fontId="6" fillId="0" borderId="0" xfId="0" applyFont="1" applyAlignment="1">
      <alignment horizontal="center"/>
    </xf>
    <xf numFmtId="0" fontId="41" fillId="0" borderId="0" xfId="0" applyFont="1" applyAlignment="1">
      <alignment horizontal="center" vertical="center"/>
    </xf>
    <xf numFmtId="0" fontId="45" fillId="0" borderId="0" xfId="0" applyFont="1" applyAlignment="1">
      <alignment horizontal="center" vertical="center"/>
    </xf>
    <xf numFmtId="0" fontId="45" fillId="0" borderId="1" xfId="0" applyFont="1" applyBorder="1" applyAlignment="1">
      <alignment horizontal="center" vertical="center"/>
    </xf>
    <xf numFmtId="0" fontId="3" fillId="0" borderId="7" xfId="0" applyFont="1" applyBorder="1" applyAlignment="1">
      <alignment horizontal="center" vertical="center" wrapText="1"/>
    </xf>
    <xf numFmtId="0" fontId="11" fillId="0" borderId="36" xfId="0" applyFont="1" applyBorder="1" applyAlignment="1">
      <alignment horizontal="left" wrapText="1"/>
    </xf>
    <xf numFmtId="0" fontId="11" fillId="0" borderId="5" xfId="0" applyFont="1" applyBorder="1" applyAlignment="1">
      <alignment horizontal="left" wrapText="1"/>
    </xf>
    <xf numFmtId="0" fontId="70" fillId="0" borderId="4" xfId="0" applyFont="1" applyBorder="1" applyAlignment="1">
      <alignment horizontal="justify" vertical="center"/>
    </xf>
    <xf numFmtId="0" fontId="70" fillId="0" borderId="4" xfId="0" applyFont="1" applyBorder="1" applyAlignment="1">
      <alignment horizontal="center" vertical="center" wrapText="1"/>
    </xf>
    <xf numFmtId="14" fontId="70" fillId="0" borderId="4" xfId="0" applyNumberFormat="1" applyFont="1" applyBorder="1" applyAlignment="1">
      <alignment horizontal="justify" vertical="center"/>
    </xf>
    <xf numFmtId="9" fontId="70" fillId="0" borderId="4" xfId="1" applyFont="1" applyBorder="1" applyAlignment="1">
      <alignment horizontal="center" vertical="center"/>
    </xf>
    <xf numFmtId="14" fontId="70" fillId="0" borderId="4" xfId="0" applyNumberFormat="1" applyFont="1" applyBorder="1" applyAlignment="1">
      <alignment horizontal="justify" vertical="center" wrapText="1"/>
    </xf>
    <xf numFmtId="9" fontId="70" fillId="0" borderId="4" xfId="1" applyFont="1" applyFill="1" applyBorder="1" applyAlignment="1">
      <alignment horizontal="center" vertical="center"/>
    </xf>
    <xf numFmtId="0" fontId="70" fillId="0" borderId="4" xfId="0" applyFont="1" applyBorder="1" applyAlignment="1">
      <alignment horizontal="justify" vertical="center" wrapText="1"/>
    </xf>
    <xf numFmtId="0" fontId="86" fillId="0" borderId="0" xfId="0" applyFont="1" applyAlignment="1">
      <alignment horizontal="center" vertical="center" wrapText="1"/>
    </xf>
    <xf numFmtId="9" fontId="70" fillId="0" borderId="7" xfId="1" applyFont="1" applyBorder="1" applyAlignment="1">
      <alignment horizontal="center" vertical="center" wrapText="1"/>
    </xf>
    <xf numFmtId="9" fontId="70" fillId="0" borderId="4" xfId="1" applyFont="1" applyBorder="1" applyAlignment="1">
      <alignment horizontal="center" vertical="center" wrapText="1"/>
    </xf>
    <xf numFmtId="14" fontId="70" fillId="0" borderId="10" xfId="0" applyNumberFormat="1" applyFont="1" applyBorder="1" applyAlignment="1">
      <alignment horizontal="justify" vertical="center" wrapText="1"/>
    </xf>
    <xf numFmtId="0" fontId="83" fillId="0" borderId="4" xfId="0" applyFont="1" applyBorder="1" applyAlignment="1">
      <alignment horizontal="justify" vertical="center" wrapText="1"/>
    </xf>
    <xf numFmtId="0" fontId="70" fillId="0" borderId="3" xfId="0" applyFont="1" applyBorder="1" applyAlignment="1">
      <alignment horizontal="center" vertical="center" wrapText="1"/>
    </xf>
    <xf numFmtId="0" fontId="70" fillId="0" borderId="21" xfId="0" applyFont="1" applyBorder="1" applyAlignment="1">
      <alignment horizontal="center" vertical="center" wrapText="1"/>
    </xf>
    <xf numFmtId="0" fontId="70" fillId="0" borderId="0" xfId="0" applyFont="1" applyAlignment="1">
      <alignment horizontal="center" vertical="center" wrapText="1"/>
    </xf>
    <xf numFmtId="0" fontId="0" fillId="18" borderId="0" xfId="0" applyFill="1" applyAlignment="1">
      <alignment wrapText="1"/>
    </xf>
    <xf numFmtId="14" fontId="70" fillId="0" borderId="7" xfId="0" applyNumberFormat="1" applyFont="1" applyBorder="1" applyAlignment="1">
      <alignment horizontal="justify" vertical="center" wrapText="1"/>
    </xf>
    <xf numFmtId="0" fontId="87" fillId="0" borderId="4" xfId="0" applyFont="1" applyBorder="1" applyAlignment="1">
      <alignment horizontal="justify" vertical="center"/>
    </xf>
    <xf numFmtId="9" fontId="70" fillId="0" borderId="4" xfId="1" applyFont="1" applyFill="1" applyBorder="1" applyAlignment="1">
      <alignment horizontal="center" vertical="center" wrapText="1"/>
    </xf>
    <xf numFmtId="0" fontId="0" fillId="0" borderId="0" xfId="0" applyAlignment="1">
      <alignment horizontal="justify" vertical="center"/>
    </xf>
    <xf numFmtId="0" fontId="6" fillId="0" borderId="0" xfId="0" applyFont="1" applyAlignment="1">
      <alignment horizontal="justify" vertical="center"/>
    </xf>
    <xf numFmtId="0" fontId="3" fillId="0" borderId="50" xfId="0" applyFont="1" applyBorder="1"/>
    <xf numFmtId="0" fontId="90" fillId="2" borderId="4" xfId="0" applyFont="1" applyFill="1" applyBorder="1" applyAlignment="1">
      <alignment vertical="center" wrapText="1"/>
    </xf>
    <xf numFmtId="0" fontId="3" fillId="0" borderId="7" xfId="0" applyFont="1" applyBorder="1" applyAlignment="1">
      <alignment vertical="center" wrapText="1"/>
    </xf>
    <xf numFmtId="0" fontId="77" fillId="0" borderId="0" xfId="0" applyFont="1"/>
    <xf numFmtId="0" fontId="6" fillId="4" borderId="4" xfId="0" applyFont="1" applyFill="1" applyBorder="1" applyAlignment="1">
      <alignment horizontal="center" vertical="center" wrapText="1"/>
    </xf>
    <xf numFmtId="0" fontId="92" fillId="0" borderId="4" xfId="0" applyFont="1" applyBorder="1" applyAlignment="1">
      <alignment horizontal="left" vertical="center" wrapText="1" indent="1"/>
    </xf>
    <xf numFmtId="0" fontId="6" fillId="2" borderId="4"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3" fillId="2" borderId="0" xfId="0" applyFont="1" applyFill="1"/>
    <xf numFmtId="0" fontId="39" fillId="0" borderId="4" xfId="0" applyFont="1" applyBorder="1" applyAlignment="1">
      <alignment horizontal="left" vertical="center" wrapText="1" indent="1"/>
    </xf>
    <xf numFmtId="0" fontId="39" fillId="0" borderId="4" xfId="0" applyFont="1" applyBorder="1" applyAlignment="1">
      <alignment vertical="center" wrapText="1"/>
    </xf>
    <xf numFmtId="0" fontId="39" fillId="0" borderId="4" xfId="0" applyFont="1" applyBorder="1" applyAlignment="1">
      <alignment horizontal="left" vertical="center" wrapText="1"/>
    </xf>
    <xf numFmtId="0" fontId="39" fillId="0" borderId="4" xfId="0" applyFont="1" applyBorder="1" applyAlignment="1">
      <alignment horizontal="center" vertical="center" wrapText="1"/>
    </xf>
    <xf numFmtId="0" fontId="39" fillId="0" borderId="4" xfId="0" applyFont="1" applyBorder="1" applyAlignment="1">
      <alignment horizontal="justify" vertical="center" wrapText="1"/>
    </xf>
    <xf numFmtId="14" fontId="39" fillId="0" borderId="4" xfId="0" applyNumberFormat="1" applyFont="1" applyBorder="1" applyAlignment="1">
      <alignment horizontal="right" vertical="center" wrapText="1"/>
    </xf>
    <xf numFmtId="9" fontId="39" fillId="0" borderId="4" xfId="0" applyNumberFormat="1" applyFont="1" applyBorder="1" applyAlignment="1">
      <alignment horizontal="center" vertical="center"/>
    </xf>
    <xf numFmtId="0" fontId="39" fillId="5" borderId="4" xfId="0" applyFont="1" applyFill="1" applyBorder="1" applyAlignment="1">
      <alignment horizontal="center" vertical="center" wrapText="1"/>
    </xf>
    <xf numFmtId="0" fontId="39" fillId="5" borderId="4" xfId="0" applyFont="1" applyFill="1" applyBorder="1" applyAlignment="1">
      <alignment horizontal="justify" vertical="center" wrapText="1"/>
    </xf>
    <xf numFmtId="14" fontId="39" fillId="0" borderId="4" xfId="0" applyNumberFormat="1" applyFont="1" applyBorder="1" applyAlignment="1">
      <alignment horizontal="center" vertical="center" wrapText="1"/>
    </xf>
    <xf numFmtId="0" fontId="39" fillId="0" borderId="4" xfId="0" applyFont="1" applyBorder="1" applyAlignment="1">
      <alignment horizontal="center" vertical="center"/>
    </xf>
    <xf numFmtId="14" fontId="39" fillId="0" borderId="4" xfId="0" applyNumberFormat="1" applyFont="1" applyBorder="1" applyAlignment="1">
      <alignment vertical="center" wrapText="1"/>
    </xf>
    <xf numFmtId="0" fontId="93" fillId="0" borderId="4" xfId="0" applyFont="1" applyBorder="1" applyAlignment="1">
      <alignment horizontal="left" vertical="center" wrapText="1"/>
    </xf>
    <xf numFmtId="9" fontId="39" fillId="0" borderId="4" xfId="8" applyFont="1" applyBorder="1" applyAlignment="1">
      <alignment horizontal="center" vertical="center"/>
    </xf>
    <xf numFmtId="9" fontId="39" fillId="0" borderId="4" xfId="8" applyFont="1" applyFill="1" applyBorder="1" applyAlignment="1">
      <alignment horizontal="center" vertical="center"/>
    </xf>
    <xf numFmtId="0" fontId="0" fillId="0" borderId="0" xfId="0" applyAlignment="1">
      <alignment horizontal="left"/>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14" fontId="3" fillId="0" borderId="10" xfId="0" applyNumberFormat="1" applyFont="1" applyBorder="1" applyAlignment="1">
      <alignment horizontal="center" vertical="center" wrapText="1"/>
    </xf>
    <xf numFmtId="14" fontId="3" fillId="0" borderId="7" xfId="0" applyNumberFormat="1" applyFont="1" applyBorder="1" applyAlignment="1">
      <alignment horizontal="center" vertical="center" wrapText="1"/>
    </xf>
    <xf numFmtId="14" fontId="3" fillId="0" borderId="10" xfId="0" applyNumberFormat="1" applyFont="1" applyBorder="1" applyAlignment="1">
      <alignment horizontal="center" vertical="center"/>
    </xf>
    <xf numFmtId="14" fontId="3" fillId="0" borderId="11" xfId="0" applyNumberFormat="1" applyFont="1" applyBorder="1" applyAlignment="1">
      <alignment horizontal="center" vertical="center"/>
    </xf>
    <xf numFmtId="14" fontId="3" fillId="0" borderId="7" xfId="0" applyNumberFormat="1" applyFont="1" applyBorder="1" applyAlignment="1">
      <alignment horizontal="center" vertical="center"/>
    </xf>
    <xf numFmtId="14" fontId="3" fillId="0" borderId="11" xfId="0" applyNumberFormat="1" applyFont="1" applyBorder="1" applyAlignment="1">
      <alignment horizontal="center" vertical="center" wrapText="1"/>
    </xf>
    <xf numFmtId="14" fontId="3" fillId="0" borderId="4" xfId="0" applyNumberFormat="1" applyFont="1" applyBorder="1" applyAlignment="1">
      <alignment horizontal="center" vertical="center"/>
    </xf>
    <xf numFmtId="0" fontId="3" fillId="0" borderId="4"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0" xfId="0" applyFont="1" applyAlignment="1">
      <alignment horizontal="center" vertical="center"/>
    </xf>
    <xf numFmtId="0" fontId="11" fillId="0" borderId="4" xfId="0" applyFont="1" applyBorder="1" applyAlignment="1">
      <alignment horizontal="left" vertical="center" wrapText="1"/>
    </xf>
    <xf numFmtId="9" fontId="3" fillId="0" borderId="4" xfId="0" applyNumberFormat="1" applyFont="1" applyBorder="1" applyAlignment="1">
      <alignment horizontal="center" vertical="center"/>
    </xf>
    <xf numFmtId="0" fontId="3" fillId="6" borderId="4" xfId="0" applyFont="1" applyFill="1" applyBorder="1" applyAlignment="1">
      <alignment horizontal="justify" vertical="center" wrapText="1"/>
    </xf>
    <xf numFmtId="0" fontId="10" fillId="3" borderId="16"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2" xfId="0" applyFont="1" applyFill="1" applyBorder="1" applyAlignment="1">
      <alignment horizontal="center" vertical="center" wrapText="1"/>
    </xf>
    <xf numFmtId="9" fontId="3" fillId="0" borderId="10" xfId="0" applyNumberFormat="1" applyFont="1" applyBorder="1" applyAlignment="1">
      <alignment horizontal="center" vertical="center"/>
    </xf>
    <xf numFmtId="9" fontId="3" fillId="0" borderId="11" xfId="0" applyNumberFormat="1" applyFont="1" applyBorder="1" applyAlignment="1">
      <alignment horizontal="center" vertical="center"/>
    </xf>
    <xf numFmtId="9" fontId="3" fillId="0" borderId="7" xfId="0" applyNumberFormat="1" applyFont="1" applyBorder="1" applyAlignment="1">
      <alignment horizontal="center" vertical="center"/>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12" fillId="0" borderId="0" xfId="0" applyFont="1" applyAlignment="1">
      <alignment horizontal="right" wrapText="1"/>
    </xf>
    <xf numFmtId="0" fontId="6" fillId="4" borderId="18"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0" fillId="3" borderId="11" xfId="0" applyFont="1" applyFill="1" applyBorder="1" applyAlignment="1">
      <alignment horizontal="center" vertical="center" wrapText="1"/>
    </xf>
    <xf numFmtId="9" fontId="3" fillId="6" borderId="10" xfId="0" applyNumberFormat="1" applyFont="1" applyFill="1" applyBorder="1" applyAlignment="1">
      <alignment horizontal="center" vertical="center" wrapText="1"/>
    </xf>
    <xf numFmtId="9" fontId="3" fillId="6" borderId="7" xfId="0" applyNumberFormat="1" applyFont="1" applyFill="1" applyBorder="1" applyAlignment="1">
      <alignment horizontal="center" vertical="center" wrapText="1"/>
    </xf>
    <xf numFmtId="9" fontId="3" fillId="6" borderId="11" xfId="0" applyNumberFormat="1" applyFont="1" applyFill="1" applyBorder="1" applyAlignment="1">
      <alignment horizontal="center" vertical="center" wrapText="1"/>
    </xf>
    <xf numFmtId="0" fontId="3" fillId="6" borderId="9"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3" xfId="0" applyFont="1" applyFill="1" applyBorder="1" applyAlignment="1">
      <alignment horizontal="center" vertical="center"/>
    </xf>
    <xf numFmtId="0" fontId="3" fillId="6" borderId="2" xfId="0" applyFont="1" applyFill="1" applyBorder="1" applyAlignment="1">
      <alignment horizontal="center" vertical="center"/>
    </xf>
    <xf numFmtId="0" fontId="5" fillId="0" borderId="27" xfId="0" applyFont="1" applyBorder="1" applyAlignment="1">
      <alignment horizontal="center" vertical="center"/>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49" fontId="3" fillId="2" borderId="9" xfId="0" applyNumberFormat="1" applyFont="1" applyFill="1" applyBorder="1" applyAlignment="1">
      <alignment horizontal="center" vertical="center" wrapText="1"/>
    </xf>
    <xf numFmtId="49" fontId="3" fillId="2" borderId="14" xfId="0" applyNumberFormat="1"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horizontal="justify" vertical="center" wrapText="1"/>
    </xf>
    <xf numFmtId="0" fontId="3" fillId="5" borderId="2" xfId="0" applyFont="1" applyFill="1" applyBorder="1" applyAlignment="1">
      <alignment horizontal="justify" vertical="center" wrapText="1"/>
    </xf>
    <xf numFmtId="0" fontId="3" fillId="0" borderId="1" xfId="0" applyFont="1" applyBorder="1" applyAlignment="1">
      <alignment horizontal="center" vertical="center"/>
    </xf>
    <xf numFmtId="0" fontId="3" fillId="2" borderId="9" xfId="0" applyFont="1" applyFill="1" applyBorder="1" applyAlignment="1">
      <alignment horizontal="justify" vertical="center" wrapText="1"/>
    </xf>
    <xf numFmtId="0" fontId="3" fillId="2" borderId="14" xfId="0" applyFont="1" applyFill="1" applyBorder="1" applyAlignment="1">
      <alignment horizontal="justify" vertical="center" wrapText="1"/>
    </xf>
    <xf numFmtId="0" fontId="3" fillId="2" borderId="6" xfId="0" applyFont="1" applyFill="1" applyBorder="1" applyAlignment="1">
      <alignment horizontal="justify" vertical="center" wrapText="1"/>
    </xf>
    <xf numFmtId="0" fontId="3" fillId="2" borderId="12" xfId="0" applyFont="1" applyFill="1" applyBorder="1" applyAlignment="1">
      <alignment horizontal="justify" vertical="center" wrapText="1"/>
    </xf>
    <xf numFmtId="0" fontId="3" fillId="2" borderId="41" xfId="0" applyFont="1" applyFill="1" applyBorder="1" applyAlignment="1">
      <alignment horizontal="justify" vertical="center" wrapText="1"/>
    </xf>
    <xf numFmtId="0" fontId="3" fillId="2" borderId="11" xfId="0" applyFont="1" applyFill="1" applyBorder="1" applyAlignment="1">
      <alignment horizontal="center" vertical="center" wrapText="1"/>
    </xf>
    <xf numFmtId="14" fontId="3" fillId="2" borderId="10" xfId="0" applyNumberFormat="1" applyFont="1" applyFill="1" applyBorder="1" applyAlignment="1">
      <alignment horizontal="center" vertical="center" wrapText="1"/>
    </xf>
    <xf numFmtId="14" fontId="3" fillId="2" borderId="11" xfId="0" applyNumberFormat="1" applyFont="1" applyFill="1" applyBorder="1" applyAlignment="1">
      <alignment horizontal="center" vertical="center" wrapText="1"/>
    </xf>
    <xf numFmtId="14" fontId="3" fillId="2" borderId="7" xfId="0" applyNumberFormat="1"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4" xfId="0" applyFont="1" applyFill="1" applyBorder="1" applyAlignment="1">
      <alignment horizontal="center" vertical="center" wrapText="1"/>
    </xf>
    <xf numFmtId="9" fontId="3" fillId="5" borderId="11" xfId="0" applyNumberFormat="1" applyFont="1" applyFill="1" applyBorder="1" applyAlignment="1">
      <alignment horizontal="center" vertical="center" wrapText="1"/>
    </xf>
    <xf numFmtId="9" fontId="3" fillId="5" borderId="7" xfId="0" applyNumberFormat="1" applyFont="1" applyFill="1" applyBorder="1" applyAlignment="1">
      <alignment horizontal="center" vertical="center" wrapText="1"/>
    </xf>
    <xf numFmtId="0" fontId="3" fillId="5" borderId="4" xfId="0" applyFont="1" applyFill="1" applyBorder="1" applyAlignment="1">
      <alignment horizontal="justify" vertical="center" wrapText="1"/>
    </xf>
    <xf numFmtId="9" fontId="0" fillId="0" borderId="14" xfId="0" applyNumberFormat="1" applyBorder="1" applyAlignment="1">
      <alignment horizontal="center"/>
    </xf>
    <xf numFmtId="0" fontId="0" fillId="0" borderId="12" xfId="0" applyBorder="1" applyAlignment="1">
      <alignment horizontal="center"/>
    </xf>
    <xf numFmtId="0" fontId="3" fillId="5" borderId="34"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36" xfId="0" applyFont="1" applyFill="1" applyBorder="1" applyAlignment="1">
      <alignment horizontal="center" vertical="center" wrapText="1"/>
    </xf>
    <xf numFmtId="0" fontId="3" fillId="5" borderId="5" xfId="0" applyFont="1" applyFill="1" applyBorder="1" applyAlignment="1">
      <alignment horizontal="center" vertical="center" wrapText="1"/>
    </xf>
    <xf numFmtId="49" fontId="3" fillId="2" borderId="9" xfId="0" applyNumberFormat="1" applyFont="1" applyFill="1" applyBorder="1" applyAlignment="1">
      <alignment horizontal="justify" vertical="center" wrapText="1"/>
    </xf>
    <xf numFmtId="49" fontId="3" fillId="2" borderId="6" xfId="0" applyNumberFormat="1" applyFont="1" applyFill="1" applyBorder="1" applyAlignment="1">
      <alignment horizontal="justify" vertical="center" wrapText="1"/>
    </xf>
    <xf numFmtId="0" fontId="3" fillId="5" borderId="3" xfId="0" applyFont="1" applyFill="1" applyBorder="1" applyAlignment="1">
      <alignment horizontal="center" vertical="center"/>
    </xf>
    <xf numFmtId="0" fontId="3" fillId="5" borderId="2" xfId="0" applyFont="1" applyFill="1" applyBorder="1" applyAlignment="1">
      <alignment horizontal="center" vertical="center"/>
    </xf>
    <xf numFmtId="0" fontId="11" fillId="3" borderId="9"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3" fillId="6" borderId="21" xfId="0" applyFont="1" applyFill="1" applyBorder="1" applyAlignment="1">
      <alignment horizontal="center" vertical="center" wrapText="1"/>
    </xf>
    <xf numFmtId="0" fontId="3" fillId="6" borderId="22" xfId="0" applyFont="1" applyFill="1" applyBorder="1" applyAlignment="1">
      <alignment horizontal="center" vertical="center" wrapText="1"/>
    </xf>
    <xf numFmtId="0" fontId="3" fillId="6" borderId="19" xfId="0" applyFont="1" applyFill="1" applyBorder="1" applyAlignment="1">
      <alignment horizontal="center" vertical="center" wrapText="1"/>
    </xf>
    <xf numFmtId="0" fontId="3" fillId="6" borderId="20" xfId="0" applyFont="1" applyFill="1" applyBorder="1" applyAlignment="1">
      <alignment horizontal="center" vertical="center" wrapText="1"/>
    </xf>
    <xf numFmtId="0" fontId="3" fillId="6" borderId="23" xfId="0" applyFont="1" applyFill="1" applyBorder="1" applyAlignment="1">
      <alignment horizontal="justify" vertical="center" wrapText="1"/>
    </xf>
    <xf numFmtId="0" fontId="3" fillId="6" borderId="24" xfId="0" applyFont="1" applyFill="1" applyBorder="1" applyAlignment="1">
      <alignment horizontal="justify" vertical="center" wrapText="1"/>
    </xf>
    <xf numFmtId="0" fontId="7" fillId="0" borderId="10" xfId="0" applyFont="1" applyBorder="1" applyAlignment="1">
      <alignment horizontal="center" vertical="center" wrapText="1"/>
    </xf>
    <xf numFmtId="0" fontId="3" fillId="7" borderId="3" xfId="0" applyFont="1" applyFill="1" applyBorder="1" applyAlignment="1">
      <alignment horizontal="center" vertical="center" wrapText="1"/>
    </xf>
    <xf numFmtId="0" fontId="3" fillId="7" borderId="2" xfId="0" applyFont="1" applyFill="1" applyBorder="1" applyAlignment="1">
      <alignment horizontal="center" vertical="center" wrapText="1"/>
    </xf>
    <xf numFmtId="9" fontId="3" fillId="7" borderId="10" xfId="0" applyNumberFormat="1" applyFont="1" applyFill="1" applyBorder="1" applyAlignment="1">
      <alignment horizontal="center" vertical="center" wrapText="1"/>
    </xf>
    <xf numFmtId="9" fontId="3" fillId="7" borderId="7" xfId="0" applyNumberFormat="1" applyFont="1" applyFill="1" applyBorder="1" applyAlignment="1">
      <alignment horizontal="center" vertical="center" wrapText="1"/>
    </xf>
    <xf numFmtId="0" fontId="3" fillId="7" borderId="9"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3" xfId="0" applyFont="1" applyFill="1" applyBorder="1" applyAlignment="1">
      <alignment horizontal="center" vertical="center"/>
    </xf>
    <xf numFmtId="0" fontId="3" fillId="7" borderId="2" xfId="0" applyFont="1" applyFill="1" applyBorder="1" applyAlignment="1">
      <alignment horizontal="center" vertical="center"/>
    </xf>
    <xf numFmtId="0" fontId="3" fillId="7" borderId="4" xfId="0" applyFont="1" applyFill="1" applyBorder="1" applyAlignment="1">
      <alignment horizontal="justify" vertical="center" wrapText="1"/>
    </xf>
    <xf numFmtId="0" fontId="3" fillId="0" borderId="6" xfId="0" applyFont="1" applyBorder="1" applyAlignment="1">
      <alignment horizontal="center" vertical="center" wrapText="1"/>
    </xf>
    <xf numFmtId="0" fontId="3" fillId="7" borderId="25" xfId="0" applyFont="1" applyFill="1" applyBorder="1" applyAlignment="1">
      <alignment horizontal="center" vertical="center" wrapText="1"/>
    </xf>
    <xf numFmtId="0" fontId="3" fillId="7" borderId="2" xfId="0" applyFont="1" applyFill="1" applyBorder="1" applyAlignment="1">
      <alignment horizontal="justify" vertical="center" wrapText="1"/>
    </xf>
    <xf numFmtId="9" fontId="3" fillId="5" borderId="10" xfId="0" applyNumberFormat="1"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5" borderId="6" xfId="0" applyFont="1" applyFill="1" applyBorder="1" applyAlignment="1">
      <alignment horizontal="center" vertical="center" wrapText="1"/>
    </xf>
    <xf numFmtId="9" fontId="3" fillId="5" borderId="4" xfId="0" applyNumberFormat="1" applyFont="1" applyFill="1" applyBorder="1" applyAlignment="1">
      <alignment horizontal="center" vertical="center" wrapText="1"/>
    </xf>
    <xf numFmtId="0" fontId="3" fillId="0" borderId="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2" fillId="0" borderId="16" xfId="0" applyFont="1" applyBorder="1" applyAlignment="1">
      <alignment horizontal="right" wrapText="1"/>
    </xf>
    <xf numFmtId="0" fontId="12" fillId="0" borderId="15" xfId="0" applyFont="1" applyBorder="1" applyAlignment="1">
      <alignment horizontal="right" wrapText="1"/>
    </xf>
    <xf numFmtId="0" fontId="11" fillId="0" borderId="28" xfId="0" applyFont="1" applyBorder="1" applyAlignment="1">
      <alignment horizontal="left" vertical="center" wrapText="1"/>
    </xf>
    <xf numFmtId="0" fontId="11" fillId="3" borderId="29" xfId="0" applyFont="1" applyFill="1" applyBorder="1" applyAlignment="1">
      <alignment horizontal="center" vertical="center" wrapText="1"/>
    </xf>
    <xf numFmtId="0" fontId="3" fillId="0" borderId="17" xfId="0" applyFont="1" applyBorder="1" applyAlignment="1">
      <alignment horizontal="justify" vertical="center" wrapText="1"/>
    </xf>
    <xf numFmtId="0" fontId="3" fillId="0" borderId="31" xfId="0" applyFont="1" applyBorder="1" applyAlignment="1">
      <alignment horizontal="justify" vertical="center" wrapText="1"/>
    </xf>
    <xf numFmtId="0" fontId="3" fillId="0" borderId="8"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30"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18" xfId="0" applyFont="1" applyBorder="1" applyAlignment="1">
      <alignment horizontal="justify" vertical="center" wrapText="1"/>
    </xf>
    <xf numFmtId="0" fontId="3" fillId="0" borderId="10" xfId="0" applyFont="1" applyBorder="1" applyAlignment="1">
      <alignment horizontal="justify" vertical="center" wrapText="1"/>
    </xf>
    <xf numFmtId="0" fontId="3" fillId="0" borderId="11" xfId="0" applyFont="1" applyBorder="1" applyAlignment="1">
      <alignment horizontal="justify" vertical="center" wrapText="1"/>
    </xf>
    <xf numFmtId="0" fontId="3" fillId="0" borderId="7" xfId="0" applyFont="1" applyBorder="1" applyAlignment="1">
      <alignment horizontal="justify" vertical="center" wrapText="1"/>
    </xf>
    <xf numFmtId="14" fontId="3" fillId="0" borderId="10" xfId="0" applyNumberFormat="1" applyFont="1" applyBorder="1" applyAlignment="1">
      <alignment horizontal="right" vertical="center" wrapText="1"/>
    </xf>
    <xf numFmtId="0" fontId="3" fillId="0" borderId="11" xfId="0" applyFont="1" applyBorder="1" applyAlignment="1">
      <alignment horizontal="right" vertical="center" wrapText="1"/>
    </xf>
    <xf numFmtId="0" fontId="3" fillId="0" borderId="7" xfId="0" applyFont="1" applyBorder="1" applyAlignment="1">
      <alignment horizontal="right" vertical="center" wrapText="1"/>
    </xf>
    <xf numFmtId="9" fontId="3" fillId="0" borderId="10" xfId="0" applyNumberFormat="1" applyFont="1" applyBorder="1" applyAlignment="1">
      <alignment horizontal="center" vertical="center" wrapText="1"/>
    </xf>
    <xf numFmtId="9" fontId="3" fillId="0" borderId="11" xfId="0" applyNumberFormat="1" applyFont="1" applyBorder="1" applyAlignment="1">
      <alignment horizontal="center" vertical="center" wrapText="1"/>
    </xf>
    <xf numFmtId="9" fontId="3" fillId="0" borderId="7" xfId="0" applyNumberFormat="1" applyFont="1" applyBorder="1" applyAlignment="1">
      <alignment horizontal="center" vertical="center" wrapText="1"/>
    </xf>
    <xf numFmtId="0" fontId="3" fillId="0" borderId="9" xfId="0" applyFont="1" applyBorder="1" applyAlignment="1">
      <alignment horizontal="justify" vertical="center" wrapText="1"/>
    </xf>
    <xf numFmtId="0" fontId="3" fillId="0" borderId="32"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15" xfId="0" applyFont="1" applyBorder="1" applyAlignment="1">
      <alignment horizontal="justify" vertical="center" wrapText="1"/>
    </xf>
    <xf numFmtId="0" fontId="3" fillId="0" borderId="6" xfId="0" applyFont="1" applyBorder="1" applyAlignment="1">
      <alignment horizontal="justify" vertical="center" wrapText="1"/>
    </xf>
    <xf numFmtId="0" fontId="3" fillId="0" borderId="33" xfId="0" applyFont="1" applyBorder="1" applyAlignment="1">
      <alignment horizontal="justify" vertical="center" wrapText="1"/>
    </xf>
    <xf numFmtId="0" fontId="0" fillId="0" borderId="34" xfId="0" applyBorder="1" applyAlignment="1">
      <alignment horizontal="center"/>
    </xf>
    <xf numFmtId="0" fontId="0" fillId="0" borderId="1" xfId="0" applyBorder="1" applyAlignment="1">
      <alignment horizontal="center"/>
    </xf>
    <xf numFmtId="0" fontId="3" fillId="0" borderId="27" xfId="0" applyFont="1" applyBorder="1" applyAlignment="1">
      <alignment horizontal="center"/>
    </xf>
    <xf numFmtId="0" fontId="3" fillId="0" borderId="1" xfId="0" applyFont="1" applyBorder="1" applyAlignment="1">
      <alignment horizontal="center"/>
    </xf>
    <xf numFmtId="0" fontId="3" fillId="0" borderId="28" xfId="0" applyFont="1" applyBorder="1" applyAlignment="1">
      <alignment horizontal="justify" vertical="center" wrapText="1"/>
    </xf>
    <xf numFmtId="0" fontId="12" fillId="0" borderId="0" xfId="0" applyFont="1" applyAlignment="1">
      <alignment horizontal="right" vertical="center" wrapText="1"/>
    </xf>
    <xf numFmtId="0" fontId="11" fillId="0" borderId="9"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5" xfId="0" applyFont="1" applyBorder="1" applyAlignment="1">
      <alignment horizontal="center" vertical="center" wrapText="1"/>
    </xf>
    <xf numFmtId="0" fontId="7" fillId="0" borderId="10" xfId="0" applyFont="1" applyBorder="1" applyAlignment="1">
      <alignment horizontal="justify" vertical="center"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7" xfId="0" applyBorder="1" applyAlignment="1">
      <alignment horizontal="center" vertical="center" wrapText="1"/>
    </xf>
    <xf numFmtId="0" fontId="41" fillId="10" borderId="14" xfId="0" applyFont="1" applyFill="1" applyBorder="1" applyAlignment="1">
      <alignment horizontal="center" vertical="center" wrapText="1"/>
    </xf>
    <xf numFmtId="0" fontId="41" fillId="10" borderId="11"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6" xfId="0" applyFont="1" applyFill="1" applyBorder="1" applyAlignment="1">
      <alignment horizontal="center" vertical="center" wrapText="1"/>
    </xf>
    <xf numFmtId="0" fontId="41" fillId="4" borderId="5" xfId="0" applyFont="1" applyFill="1" applyBorder="1" applyAlignment="1">
      <alignment horizontal="center" vertical="center" wrapText="1"/>
    </xf>
    <xf numFmtId="0" fontId="41" fillId="9" borderId="14" xfId="0" applyFont="1" applyFill="1" applyBorder="1" applyAlignment="1">
      <alignment horizontal="center" vertical="center" wrapText="1"/>
    </xf>
    <xf numFmtId="0" fontId="41" fillId="9" borderId="11" xfId="0" applyFont="1" applyFill="1" applyBorder="1" applyAlignment="1">
      <alignment horizontal="center" vertical="center" wrapText="1"/>
    </xf>
    <xf numFmtId="0" fontId="0" fillId="2" borderId="4" xfId="0" applyFill="1" applyBorder="1" applyAlignment="1">
      <alignment horizontal="center" vertical="center" wrapText="1"/>
    </xf>
    <xf numFmtId="0" fontId="0" fillId="0" borderId="4" xfId="0" applyBorder="1" applyAlignment="1">
      <alignment horizontal="center" vertical="center" wrapText="1"/>
    </xf>
    <xf numFmtId="0" fontId="0" fillId="2" borderId="10" xfId="0" applyFill="1" applyBorder="1" applyAlignment="1">
      <alignment horizontal="center" vertical="center" wrapText="1"/>
    </xf>
    <xf numFmtId="0" fontId="0" fillId="2" borderId="7" xfId="0" applyFill="1" applyBorder="1" applyAlignment="1">
      <alignment horizontal="center" vertical="center" wrapText="1"/>
    </xf>
    <xf numFmtId="0" fontId="0" fillId="5" borderId="4" xfId="0" applyFill="1" applyBorder="1" applyAlignment="1">
      <alignment horizontal="justify" vertical="center" wrapText="1"/>
    </xf>
    <xf numFmtId="0" fontId="40" fillId="0" borderId="4" xfId="0" applyFont="1" applyBorder="1" applyAlignment="1">
      <alignment horizontal="center" vertical="center" wrapText="1"/>
    </xf>
    <xf numFmtId="0" fontId="0" fillId="5" borderId="3" xfId="0" applyFill="1" applyBorder="1" applyAlignment="1">
      <alignment horizontal="center" vertical="center" wrapText="1"/>
    </xf>
    <xf numFmtId="0" fontId="0" fillId="5" borderId="2" xfId="0" applyFill="1" applyBorder="1" applyAlignment="1">
      <alignment horizontal="center" vertical="center" wrapText="1"/>
    </xf>
    <xf numFmtId="0" fontId="0" fillId="2" borderId="11" xfId="0" applyFill="1" applyBorder="1" applyAlignment="1">
      <alignment horizontal="center" vertical="center" wrapText="1"/>
    </xf>
    <xf numFmtId="0" fontId="41" fillId="0" borderId="0" xfId="0" applyFont="1" applyAlignment="1">
      <alignment horizontal="right" wrapText="1"/>
    </xf>
    <xf numFmtId="0" fontId="41" fillId="0" borderId="4" xfId="0" applyFont="1" applyBorder="1" applyAlignment="1">
      <alignment horizontal="left" vertical="center" wrapText="1"/>
    </xf>
    <xf numFmtId="0" fontId="41" fillId="3" borderId="4" xfId="0" applyFont="1" applyFill="1" applyBorder="1" applyAlignment="1">
      <alignment horizontal="center" vertical="center" wrapText="1"/>
    </xf>
    <xf numFmtId="0" fontId="41" fillId="4" borderId="18" xfId="0" applyFont="1" applyFill="1" applyBorder="1" applyAlignment="1">
      <alignment horizontal="center" vertical="center" wrapText="1"/>
    </xf>
    <xf numFmtId="0" fontId="41" fillId="4" borderId="17" xfId="0" applyFont="1" applyFill="1" applyBorder="1" applyAlignment="1">
      <alignment horizontal="center" vertical="center" wrapText="1"/>
    </xf>
    <xf numFmtId="0" fontId="41" fillId="4" borderId="7" xfId="0" applyFont="1" applyFill="1" applyBorder="1" applyAlignment="1">
      <alignment horizontal="center" vertical="center" wrapText="1"/>
    </xf>
    <xf numFmtId="0" fontId="41" fillId="4" borderId="10" xfId="0" applyFont="1" applyFill="1" applyBorder="1" applyAlignment="1">
      <alignment horizontal="center" vertical="center" wrapText="1"/>
    </xf>
    <xf numFmtId="0" fontId="54" fillId="0" borderId="0" xfId="3" applyFont="1" applyAlignment="1">
      <alignment horizontal="right" wrapText="1"/>
    </xf>
    <xf numFmtId="0" fontId="52" fillId="0" borderId="0" xfId="3"/>
    <xf numFmtId="0" fontId="56" fillId="0" borderId="21" xfId="3" applyFont="1" applyBorder="1" applyAlignment="1">
      <alignment horizontal="left" vertical="center" wrapText="1"/>
    </xf>
    <xf numFmtId="0" fontId="1" fillId="0" borderId="45" xfId="3" applyFont="1" applyBorder="1"/>
    <xf numFmtId="0" fontId="1" fillId="0" borderId="22" xfId="3" applyFont="1" applyBorder="1"/>
    <xf numFmtId="0" fontId="56" fillId="12" borderId="43" xfId="3" applyFont="1" applyFill="1" applyBorder="1" applyAlignment="1">
      <alignment horizontal="center" vertical="center" wrapText="1"/>
    </xf>
    <xf numFmtId="0" fontId="1" fillId="0" borderId="46" xfId="3" applyFont="1" applyBorder="1"/>
    <xf numFmtId="0" fontId="1" fillId="0" borderId="47" xfId="3" applyFont="1" applyBorder="1"/>
    <xf numFmtId="0" fontId="1" fillId="0" borderId="48" xfId="3" applyFont="1" applyBorder="1"/>
    <xf numFmtId="0" fontId="1" fillId="0" borderId="0" xfId="3" applyFont="1"/>
    <xf numFmtId="0" fontId="1" fillId="0" borderId="49" xfId="3" applyFont="1" applyBorder="1"/>
    <xf numFmtId="0" fontId="56" fillId="0" borderId="43" xfId="3" applyFont="1" applyBorder="1" applyAlignment="1">
      <alignment horizontal="left" vertical="center" wrapText="1"/>
    </xf>
    <xf numFmtId="0" fontId="57" fillId="13" borderId="4" xfId="3" applyFont="1" applyFill="1" applyBorder="1" applyAlignment="1">
      <alignment horizontal="center" vertical="center" wrapText="1"/>
    </xf>
    <xf numFmtId="0" fontId="1" fillId="0" borderId="4" xfId="3" applyFont="1" applyBorder="1"/>
    <xf numFmtId="0" fontId="58" fillId="12" borderId="4" xfId="3" applyFont="1" applyFill="1" applyBorder="1" applyAlignment="1">
      <alignment horizontal="center" vertical="center" wrapText="1"/>
    </xf>
    <xf numFmtId="0" fontId="59" fillId="15" borderId="4" xfId="3" applyFont="1" applyFill="1" applyBorder="1" applyAlignment="1">
      <alignment horizontal="left" vertical="center" wrapText="1"/>
    </xf>
    <xf numFmtId="0" fontId="59" fillId="0" borderId="4" xfId="3" applyFont="1" applyBorder="1" applyAlignment="1">
      <alignment horizontal="center" vertical="center" wrapText="1"/>
    </xf>
    <xf numFmtId="0" fontId="9" fillId="15" borderId="3" xfId="3" applyFont="1" applyFill="1" applyBorder="1" applyAlignment="1">
      <alignment horizontal="left" vertical="center" wrapText="1"/>
    </xf>
    <xf numFmtId="0" fontId="9" fillId="15" borderId="2" xfId="3" applyFont="1" applyFill="1" applyBorder="1" applyAlignment="1">
      <alignment horizontal="left" vertical="center" wrapText="1"/>
    </xf>
    <xf numFmtId="0" fontId="9" fillId="15" borderId="4" xfId="3" applyFont="1" applyFill="1" applyBorder="1" applyAlignment="1">
      <alignment horizontal="left" vertical="center" wrapText="1"/>
    </xf>
    <xf numFmtId="0" fontId="59" fillId="0" borderId="50" xfId="3" applyFont="1" applyBorder="1" applyAlignment="1">
      <alignment horizontal="center" vertical="center" wrapText="1"/>
    </xf>
    <xf numFmtId="0" fontId="1" fillId="0" borderId="50" xfId="3" applyFont="1" applyBorder="1"/>
    <xf numFmtId="0" fontId="59" fillId="0" borderId="50" xfId="3" applyFont="1" applyBorder="1" applyAlignment="1">
      <alignment horizontal="center" vertical="center"/>
    </xf>
    <xf numFmtId="0" fontId="61" fillId="0" borderId="0" xfId="3" applyFont="1" applyAlignment="1">
      <alignment horizontal="center" vertical="center"/>
    </xf>
    <xf numFmtId="0" fontId="6" fillId="4" borderId="18" xfId="0" applyFont="1" applyFill="1" applyBorder="1" applyAlignment="1">
      <alignment horizontal="justify" vertical="center" wrapText="1"/>
    </xf>
    <xf numFmtId="0" fontId="6" fillId="4" borderId="17" xfId="0" applyFont="1" applyFill="1" applyBorder="1" applyAlignment="1">
      <alignment horizontal="justify" vertical="center" wrapText="1"/>
    </xf>
    <xf numFmtId="0" fontId="3" fillId="2" borderId="3" xfId="0" applyFont="1" applyFill="1" applyBorder="1" applyAlignment="1">
      <alignment horizontal="justify" vertical="center" wrapText="1"/>
    </xf>
    <xf numFmtId="0" fontId="3" fillId="2" borderId="2" xfId="0" applyFont="1" applyFill="1" applyBorder="1" applyAlignment="1">
      <alignment horizontal="justify" vertical="center" wrapText="1"/>
    </xf>
    <xf numFmtId="0" fontId="6" fillId="0" borderId="1" xfId="0" applyFont="1" applyBorder="1" applyAlignment="1">
      <alignment horizontal="center" vertical="center" wrapText="1"/>
    </xf>
    <xf numFmtId="0" fontId="6" fillId="0" borderId="50" xfId="0" applyFont="1" applyBorder="1" applyAlignment="1">
      <alignment horizontal="center"/>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3" fillId="2" borderId="4" xfId="0" applyFont="1" applyFill="1" applyBorder="1" applyAlignment="1">
      <alignment horizontal="justify" vertical="center" wrapText="1"/>
    </xf>
    <xf numFmtId="0" fontId="3" fillId="5" borderId="4" xfId="0" applyFont="1" applyFill="1" applyBorder="1" applyAlignment="1">
      <alignment horizontal="left" vertical="center" wrapText="1"/>
    </xf>
    <xf numFmtId="0" fontId="6" fillId="5" borderId="3" xfId="0" applyFont="1" applyFill="1" applyBorder="1" applyAlignment="1">
      <alignment horizontal="left" vertical="center" wrapText="1"/>
    </xf>
    <xf numFmtId="0" fontId="6" fillId="5" borderId="2" xfId="0" applyFont="1" applyFill="1" applyBorder="1" applyAlignment="1">
      <alignment horizontal="left" vertical="center" wrapText="1"/>
    </xf>
    <xf numFmtId="0" fontId="3" fillId="5" borderId="51" xfId="0" applyFont="1" applyFill="1" applyBorder="1" applyAlignment="1">
      <alignment horizontal="justify" vertical="center" wrapText="1"/>
    </xf>
    <xf numFmtId="0" fontId="3" fillId="5" borderId="52" xfId="0" applyFont="1" applyFill="1" applyBorder="1" applyAlignment="1">
      <alignment horizontal="justify" vertical="center" wrapText="1"/>
    </xf>
    <xf numFmtId="0" fontId="3" fillId="0" borderId="4" xfId="0" applyFont="1" applyBorder="1" applyAlignment="1">
      <alignment horizontal="left" vertical="center" wrapText="1"/>
    </xf>
    <xf numFmtId="0" fontId="69" fillId="3" borderId="11" xfId="0" applyFont="1" applyFill="1" applyBorder="1" applyAlignment="1">
      <alignment horizontal="center" vertical="center" wrapText="1"/>
    </xf>
    <xf numFmtId="0" fontId="69" fillId="3" borderId="16" xfId="0" applyFont="1" applyFill="1" applyBorder="1" applyAlignment="1">
      <alignment horizontal="center" vertical="center" wrapText="1"/>
    </xf>
    <xf numFmtId="0" fontId="69" fillId="3" borderId="15" xfId="0"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0" borderId="54" xfId="0" applyFont="1" applyBorder="1" applyAlignment="1">
      <alignment horizontal="center" vertical="center" wrapText="1"/>
    </xf>
    <xf numFmtId="0" fontId="3" fillId="0" borderId="55" xfId="0" applyFont="1" applyBorder="1" applyAlignment="1">
      <alignment horizontal="center" vertical="center" wrapText="1"/>
    </xf>
    <xf numFmtId="0" fontId="3" fillId="15" borderId="21" xfId="0" applyFont="1" applyFill="1" applyBorder="1" applyAlignment="1">
      <alignment horizontal="left" vertical="center" wrapText="1"/>
    </xf>
    <xf numFmtId="0" fontId="45" fillId="0" borderId="22" xfId="0" applyFont="1" applyBorder="1"/>
    <xf numFmtId="0" fontId="3" fillId="0" borderId="12" xfId="0" applyFont="1" applyBorder="1" applyAlignment="1">
      <alignment horizontal="center" vertical="center" wrapText="1"/>
    </xf>
    <xf numFmtId="0" fontId="7" fillId="2" borderId="10" xfId="0" applyFont="1" applyFill="1" applyBorder="1" applyAlignment="1">
      <alignment horizontal="center" vertical="center" wrapText="1"/>
    </xf>
    <xf numFmtId="0" fontId="35" fillId="17" borderId="10" xfId="0" applyFont="1" applyFill="1" applyBorder="1" applyAlignment="1">
      <alignment horizontal="center" vertical="center" wrapText="1"/>
    </xf>
    <xf numFmtId="0" fontId="35" fillId="17" borderId="11" xfId="0" applyFont="1" applyFill="1" applyBorder="1" applyAlignment="1">
      <alignment horizontal="center" vertical="center" wrapText="1"/>
    </xf>
    <xf numFmtId="0" fontId="35" fillId="17" borderId="7"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5" fillId="0" borderId="12" xfId="0" applyFont="1" applyBorder="1" applyAlignment="1">
      <alignment horizontal="center" vertical="center" wrapText="1"/>
    </xf>
    <xf numFmtId="0" fontId="3" fillId="0" borderId="57" xfId="0" applyFont="1" applyBorder="1" applyAlignment="1">
      <alignment horizontal="center" vertical="center" wrapText="1"/>
    </xf>
    <xf numFmtId="0" fontId="3" fillId="17" borderId="54" xfId="0" applyFont="1" applyFill="1" applyBorder="1" applyAlignment="1">
      <alignment horizontal="center" vertical="center" wrapText="1"/>
    </xf>
    <xf numFmtId="0" fontId="3" fillId="17" borderId="55" xfId="0" applyFont="1" applyFill="1" applyBorder="1" applyAlignment="1">
      <alignment horizontal="center" vertical="center" wrapText="1"/>
    </xf>
    <xf numFmtId="0" fontId="3" fillId="17" borderId="56" xfId="0" applyFont="1" applyFill="1" applyBorder="1" applyAlignment="1">
      <alignment horizontal="center" vertical="center" wrapText="1"/>
    </xf>
    <xf numFmtId="0" fontId="7" fillId="17" borderId="41" xfId="0" applyFont="1" applyFill="1" applyBorder="1" applyAlignment="1">
      <alignment horizontal="center" vertical="center" wrapText="1"/>
    </xf>
    <xf numFmtId="0" fontId="35" fillId="17" borderId="42" xfId="0" applyFont="1" applyFill="1" applyBorder="1" applyAlignment="1">
      <alignment horizontal="center" vertical="center" wrapText="1"/>
    </xf>
    <xf numFmtId="0" fontId="35" fillId="17" borderId="44"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73" fillId="0" borderId="9" xfId="0" applyFont="1" applyBorder="1" applyAlignment="1">
      <alignment horizontal="center" vertical="center" wrapText="1"/>
    </xf>
    <xf numFmtId="0" fontId="3" fillId="0" borderId="14" xfId="0" applyFont="1" applyBorder="1" applyAlignment="1">
      <alignment horizontal="center" vertical="center" wrapText="1"/>
    </xf>
    <xf numFmtId="0" fontId="3" fillId="5" borderId="71" xfId="0" applyFont="1" applyFill="1" applyBorder="1" applyAlignment="1">
      <alignment horizontal="center" vertical="center" wrapText="1"/>
    </xf>
    <xf numFmtId="0" fontId="3" fillId="5" borderId="72" xfId="0" applyFont="1" applyFill="1" applyBorder="1" applyAlignment="1">
      <alignment horizontal="center" vertical="center" wrapText="1"/>
    </xf>
    <xf numFmtId="0" fontId="3" fillId="0" borderId="58"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62"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63" xfId="0" applyFont="1" applyBorder="1" applyAlignment="1">
      <alignment horizontal="center" vertical="center" wrapText="1"/>
    </xf>
    <xf numFmtId="9" fontId="3" fillId="0" borderId="59" xfId="0" applyNumberFormat="1" applyFont="1" applyBorder="1" applyAlignment="1">
      <alignment horizontal="center" vertical="center" wrapText="1"/>
    </xf>
    <xf numFmtId="9" fontId="3" fillId="0" borderId="63" xfId="0" applyNumberFormat="1" applyFont="1" applyBorder="1" applyAlignment="1">
      <alignment horizontal="center" vertical="center" wrapText="1"/>
    </xf>
    <xf numFmtId="9" fontId="3" fillId="5" borderId="59" xfId="0" applyNumberFormat="1" applyFont="1" applyFill="1" applyBorder="1" applyAlignment="1">
      <alignment horizontal="center" vertical="center" wrapText="1"/>
    </xf>
    <xf numFmtId="9" fontId="3" fillId="5" borderId="63" xfId="0" applyNumberFormat="1" applyFont="1" applyFill="1" applyBorder="1" applyAlignment="1">
      <alignment horizontal="center" vertical="center" wrapText="1"/>
    </xf>
    <xf numFmtId="0" fontId="3" fillId="5" borderId="60" xfId="0" applyFont="1" applyFill="1" applyBorder="1" applyAlignment="1">
      <alignment horizontal="center" vertical="center" wrapText="1"/>
    </xf>
    <xf numFmtId="0" fontId="3" fillId="5" borderId="61" xfId="0" applyFont="1" applyFill="1" applyBorder="1" applyAlignment="1">
      <alignment horizontal="center" vertical="center" wrapText="1"/>
    </xf>
    <xf numFmtId="0" fontId="3" fillId="5" borderId="14"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65" xfId="0" applyFont="1" applyFill="1" applyBorder="1" applyAlignment="1">
      <alignment horizontal="center" vertical="center" wrapText="1"/>
    </xf>
    <xf numFmtId="0" fontId="3" fillId="5" borderId="66" xfId="0" applyFont="1" applyFill="1" applyBorder="1" applyAlignment="1">
      <alignment horizontal="center" vertical="center" wrapText="1"/>
    </xf>
    <xf numFmtId="0" fontId="3" fillId="5" borderId="70" xfId="0" applyFont="1" applyFill="1" applyBorder="1" applyAlignment="1">
      <alignment horizontal="center" vertical="center" wrapText="1"/>
    </xf>
    <xf numFmtId="0" fontId="3" fillId="5" borderId="68" xfId="0" applyFont="1" applyFill="1" applyBorder="1" applyAlignment="1">
      <alignment horizontal="justify" vertical="center" wrapText="1"/>
    </xf>
    <xf numFmtId="0" fontId="3" fillId="5" borderId="69" xfId="0" applyFont="1" applyFill="1" applyBorder="1" applyAlignment="1">
      <alignment horizontal="justify" vertical="center" wrapText="1"/>
    </xf>
    <xf numFmtId="9" fontId="3" fillId="0" borderId="59" xfId="0" applyNumberFormat="1" applyFont="1" applyBorder="1" applyAlignment="1">
      <alignment horizontal="center" vertical="center"/>
    </xf>
    <xf numFmtId="9" fontId="3" fillId="0" borderId="63" xfId="0" applyNumberFormat="1" applyFont="1" applyBorder="1" applyAlignment="1">
      <alignment horizontal="center" vertical="center"/>
    </xf>
    <xf numFmtId="0" fontId="3" fillId="0" borderId="50" xfId="4" applyFont="1" applyBorder="1" applyAlignment="1">
      <alignment horizontal="center" vertical="center" wrapText="1"/>
    </xf>
    <xf numFmtId="0" fontId="45" fillId="0" borderId="50" xfId="4" applyFont="1" applyBorder="1"/>
    <xf numFmtId="0" fontId="3" fillId="0" borderId="50" xfId="4" applyFont="1" applyBorder="1" applyAlignment="1">
      <alignment horizontal="center" vertical="center"/>
    </xf>
    <xf numFmtId="0" fontId="5" fillId="0" borderId="0" xfId="4" applyFont="1" applyAlignment="1">
      <alignment horizontal="center" vertical="center"/>
    </xf>
    <xf numFmtId="0" fontId="46" fillId="0" borderId="0" xfId="4"/>
    <xf numFmtId="0" fontId="41" fillId="0" borderId="10" xfId="4" applyFont="1" applyBorder="1" applyAlignment="1">
      <alignment horizontal="center" vertical="center" wrapText="1"/>
    </xf>
    <xf numFmtId="0" fontId="41" fillId="0" borderId="7" xfId="4" applyFont="1" applyBorder="1" applyAlignment="1">
      <alignment horizontal="center" vertical="center" wrapText="1"/>
    </xf>
    <xf numFmtId="0" fontId="3" fillId="0" borderId="9" xfId="4" applyFont="1" applyBorder="1" applyAlignment="1">
      <alignment horizontal="center" vertical="center" wrapText="1"/>
    </xf>
    <xf numFmtId="0" fontId="3" fillId="0" borderId="6" xfId="4" applyFont="1" applyBorder="1" applyAlignment="1">
      <alignment horizontal="center" vertical="center" wrapText="1"/>
    </xf>
    <xf numFmtId="14" fontId="3" fillId="0" borderId="10" xfId="4" applyNumberFormat="1" applyFont="1" applyBorder="1" applyAlignment="1">
      <alignment horizontal="center" vertical="center" wrapText="1"/>
    </xf>
    <xf numFmtId="0" fontId="3" fillId="0" borderId="11" xfId="4" applyFont="1" applyBorder="1" applyAlignment="1">
      <alignment horizontal="center" vertical="center" wrapText="1"/>
    </xf>
    <xf numFmtId="0" fontId="3" fillId="0" borderId="7" xfId="4" applyFont="1" applyBorder="1" applyAlignment="1">
      <alignment horizontal="center" vertical="center" wrapText="1"/>
    </xf>
    <xf numFmtId="0" fontId="3" fillId="15" borderId="21" xfId="4" applyFont="1" applyFill="1" applyBorder="1" applyAlignment="1">
      <alignment horizontal="left" vertical="center" wrapText="1"/>
    </xf>
    <xf numFmtId="0" fontId="45" fillId="0" borderId="22" xfId="4" applyFont="1" applyBorder="1"/>
    <xf numFmtId="0" fontId="6" fillId="0" borderId="10" xfId="4" applyFont="1" applyBorder="1" applyAlignment="1">
      <alignment horizontal="center" vertical="center" wrapText="1"/>
    </xf>
    <xf numFmtId="0" fontId="6" fillId="0" borderId="7" xfId="4" applyFont="1" applyBorder="1" applyAlignment="1">
      <alignment horizontal="center" vertical="center" wrapText="1"/>
    </xf>
    <xf numFmtId="0" fontId="3" fillId="0" borderId="10" xfId="4" applyFont="1" applyBorder="1" applyAlignment="1">
      <alignment horizontal="center" vertical="center" wrapText="1"/>
    </xf>
    <xf numFmtId="0" fontId="3" fillId="0" borderId="41" xfId="4" applyFont="1" applyBorder="1" applyAlignment="1">
      <alignment horizontal="center" vertical="center" wrapText="1"/>
    </xf>
    <xf numFmtId="0" fontId="3" fillId="0" borderId="42" xfId="4" applyFont="1" applyBorder="1" applyAlignment="1">
      <alignment horizontal="center" vertical="center" wrapText="1"/>
    </xf>
    <xf numFmtId="0" fontId="6" fillId="13" borderId="42" xfId="4" applyFont="1" applyFill="1" applyBorder="1" applyAlignment="1">
      <alignment horizontal="center" vertical="center" wrapText="1"/>
    </xf>
    <xf numFmtId="0" fontId="45" fillId="0" borderId="42" xfId="4" applyFont="1" applyBorder="1"/>
    <xf numFmtId="0" fontId="6" fillId="13" borderId="73" xfId="4" applyFont="1" applyFill="1" applyBorder="1" applyAlignment="1">
      <alignment horizontal="center" vertical="center" wrapText="1"/>
    </xf>
    <xf numFmtId="0" fontId="45" fillId="0" borderId="75" xfId="4" applyFont="1" applyBorder="1"/>
    <xf numFmtId="0" fontId="6" fillId="13" borderId="48" xfId="4" applyFont="1" applyFill="1" applyBorder="1" applyAlignment="1">
      <alignment horizontal="center" vertical="center" wrapText="1"/>
    </xf>
    <xf numFmtId="0" fontId="45" fillId="0" borderId="48" xfId="4" applyFont="1" applyBorder="1"/>
    <xf numFmtId="0" fontId="79" fillId="12" borderId="42" xfId="4" applyFont="1" applyFill="1" applyBorder="1" applyAlignment="1">
      <alignment horizontal="center" vertical="center" wrapText="1"/>
    </xf>
    <xf numFmtId="0" fontId="79" fillId="12" borderId="77" xfId="4" applyFont="1" applyFill="1" applyBorder="1" applyAlignment="1">
      <alignment horizontal="center" vertical="center" wrapText="1"/>
    </xf>
    <xf numFmtId="0" fontId="45" fillId="0" borderId="78" xfId="4" applyFont="1" applyBorder="1"/>
    <xf numFmtId="0" fontId="45" fillId="0" borderId="77" xfId="4" applyFont="1" applyBorder="1"/>
    <xf numFmtId="0" fontId="12" fillId="0" borderId="0" xfId="4" applyFont="1" applyAlignment="1">
      <alignment horizontal="right" wrapText="1"/>
    </xf>
    <xf numFmtId="0" fontId="11" fillId="0" borderId="21" xfId="4" applyFont="1" applyBorder="1" applyAlignment="1">
      <alignment horizontal="left" vertical="center" wrapText="1"/>
    </xf>
    <xf numFmtId="0" fontId="11" fillId="0" borderId="45" xfId="4" applyFont="1" applyBorder="1" applyAlignment="1">
      <alignment horizontal="left" vertical="center" wrapText="1"/>
    </xf>
    <xf numFmtId="0" fontId="11" fillId="12" borderId="46" xfId="4" applyFont="1" applyFill="1" applyBorder="1" applyAlignment="1">
      <alignment horizontal="center" vertical="center"/>
    </xf>
    <xf numFmtId="0" fontId="11" fillId="12" borderId="47" xfId="4" applyFont="1" applyFill="1" applyBorder="1" applyAlignment="1">
      <alignment horizontal="center" vertical="center"/>
    </xf>
    <xf numFmtId="0" fontId="11" fillId="12" borderId="73" xfId="4" applyFont="1" applyFill="1" applyBorder="1" applyAlignment="1">
      <alignment horizontal="center" vertical="center"/>
    </xf>
    <xf numFmtId="0" fontId="11" fillId="12" borderId="74" xfId="4" applyFont="1" applyFill="1" applyBorder="1" applyAlignment="1">
      <alignment horizontal="center" vertical="center"/>
    </xf>
    <xf numFmtId="0" fontId="11" fillId="12" borderId="75" xfId="4" applyFont="1" applyFill="1" applyBorder="1" applyAlignment="1">
      <alignment horizontal="center" vertical="center"/>
    </xf>
    <xf numFmtId="0" fontId="11" fillId="0" borderId="22" xfId="4" applyFont="1" applyBorder="1" applyAlignment="1">
      <alignment horizontal="left" vertical="center" wrapText="1"/>
    </xf>
    <xf numFmtId="0" fontId="6" fillId="13" borderId="76" xfId="4" applyFont="1" applyFill="1" applyBorder="1" applyAlignment="1">
      <alignment horizontal="center" vertical="center" wrapText="1"/>
    </xf>
    <xf numFmtId="0" fontId="45" fillId="0" borderId="76" xfId="4" applyFont="1" applyBorder="1"/>
    <xf numFmtId="0" fontId="41" fillId="4" borderId="14" xfId="0" applyFont="1" applyFill="1" applyBorder="1" applyAlignment="1">
      <alignment horizontal="center" vertical="center" wrapText="1"/>
    </xf>
    <xf numFmtId="0" fontId="83" fillId="0" borderId="10" xfId="0" applyFont="1" applyBorder="1" applyAlignment="1">
      <alignment horizontal="center" vertical="center" wrapText="1"/>
    </xf>
    <xf numFmtId="0" fontId="83" fillId="0" borderId="11" xfId="0" applyFont="1" applyBorder="1" applyAlignment="1">
      <alignment horizontal="center" vertical="center" wrapText="1"/>
    </xf>
    <xf numFmtId="0" fontId="83" fillId="0" borderId="7" xfId="0" applyFont="1" applyBorder="1" applyAlignment="1">
      <alignment horizontal="center" vertical="center" wrapText="1"/>
    </xf>
    <xf numFmtId="0" fontId="88" fillId="0" borderId="10" xfId="0" applyFont="1" applyBorder="1" applyAlignment="1">
      <alignment horizontal="center" vertical="center" wrapText="1"/>
    </xf>
    <xf numFmtId="0" fontId="88" fillId="0" borderId="11" xfId="0" applyFont="1" applyBorder="1" applyAlignment="1">
      <alignment horizontal="center" vertical="center" wrapText="1"/>
    </xf>
    <xf numFmtId="0" fontId="88" fillId="0" borderId="7" xfId="0" applyFont="1" applyBorder="1" applyAlignment="1">
      <alignment horizontal="center" vertical="center" wrapText="1"/>
    </xf>
    <xf numFmtId="0" fontId="70" fillId="0" borderId="10" xfId="0" applyFont="1" applyBorder="1" applyAlignment="1">
      <alignment horizontal="center" vertical="center" wrapText="1"/>
    </xf>
    <xf numFmtId="0" fontId="70" fillId="0" borderId="11" xfId="0" applyFont="1" applyBorder="1" applyAlignment="1">
      <alignment horizontal="center" vertical="center" wrapText="1"/>
    </xf>
    <xf numFmtId="0" fontId="70" fillId="0" borderId="7" xfId="0" applyFont="1" applyBorder="1" applyAlignment="1">
      <alignment horizontal="center" vertical="center" wrapText="1"/>
    </xf>
    <xf numFmtId="0" fontId="83" fillId="0" borderId="4" xfId="0" applyFont="1" applyBorder="1" applyAlignment="1">
      <alignment horizontal="center" vertical="center" wrapText="1"/>
    </xf>
    <xf numFmtId="0" fontId="85" fillId="0" borderId="4" xfId="0" applyFont="1" applyBorder="1" applyAlignment="1">
      <alignment horizontal="center" vertical="center" wrapText="1"/>
    </xf>
    <xf numFmtId="0" fontId="70" fillId="0" borderId="4" xfId="0" applyFont="1" applyBorder="1" applyAlignment="1">
      <alignment horizontal="center" vertical="center" wrapText="1"/>
    </xf>
    <xf numFmtId="0" fontId="3" fillId="0" borderId="2" xfId="0" applyFont="1" applyBorder="1" applyAlignment="1">
      <alignment horizontal="justify" vertical="center" wrapText="1"/>
    </xf>
    <xf numFmtId="0" fontId="6" fillId="4" borderId="31" xfId="0" applyFont="1" applyFill="1" applyBorder="1" applyAlignment="1">
      <alignment horizontal="center" vertical="center" wrapText="1"/>
    </xf>
    <xf numFmtId="0" fontId="0" fillId="0" borderId="48" xfId="0" applyBorder="1" applyAlignment="1">
      <alignment horizontal="center"/>
    </xf>
    <xf numFmtId="0" fontId="0" fillId="0" borderId="0" xfId="0" applyAlignment="1">
      <alignment horizontal="center"/>
    </xf>
    <xf numFmtId="0" fontId="12" fillId="0" borderId="9" xfId="0" applyFont="1" applyBorder="1" applyAlignment="1">
      <alignment horizontal="center" wrapText="1"/>
    </xf>
    <xf numFmtId="0" fontId="12" fillId="0" borderId="34" xfId="0" applyFont="1" applyBorder="1" applyAlignment="1">
      <alignment horizontal="center" wrapText="1"/>
    </xf>
    <xf numFmtId="0" fontId="12" fillId="0" borderId="8" xfId="0" applyFont="1" applyBorder="1" applyAlignment="1">
      <alignment horizontal="center" wrapText="1"/>
    </xf>
    <xf numFmtId="0" fontId="11" fillId="0" borderId="6" xfId="0" applyFont="1" applyBorder="1" applyAlignment="1">
      <alignment horizontal="left" wrapText="1"/>
    </xf>
    <xf numFmtId="0" fontId="11" fillId="0" borderId="36" xfId="0" applyFont="1" applyBorder="1" applyAlignment="1">
      <alignment horizontal="left" wrapText="1"/>
    </xf>
    <xf numFmtId="0" fontId="11" fillId="0" borderId="79" xfId="0" applyFont="1" applyBorder="1" applyAlignment="1">
      <alignment horizontal="left" wrapText="1"/>
    </xf>
    <xf numFmtId="0" fontId="11" fillId="0" borderId="34" xfId="0" applyFont="1" applyBorder="1" applyAlignment="1">
      <alignment horizontal="left" wrapText="1"/>
    </xf>
    <xf numFmtId="0" fontId="11" fillId="0" borderId="8" xfId="0" applyFont="1" applyBorder="1" applyAlignment="1">
      <alignment horizontal="left" wrapText="1"/>
    </xf>
    <xf numFmtId="0" fontId="82" fillId="0" borderId="3" xfId="0" applyFont="1" applyBorder="1" applyAlignment="1">
      <alignment horizontal="center"/>
    </xf>
    <xf numFmtId="0" fontId="82" fillId="0" borderId="25" xfId="0" applyFont="1" applyBorder="1" applyAlignment="1">
      <alignment horizontal="center"/>
    </xf>
    <xf numFmtId="0" fontId="82" fillId="0" borderId="2" xfId="0" applyFont="1" applyBorder="1" applyAlignment="1">
      <alignment horizontal="center"/>
    </xf>
    <xf numFmtId="0" fontId="6" fillId="0" borderId="1" xfId="0" applyFont="1" applyBorder="1" applyAlignment="1">
      <alignment horizontal="center" vertical="center"/>
    </xf>
    <xf numFmtId="0" fontId="39" fillId="5" borderId="3" xfId="0" applyFont="1" applyFill="1" applyBorder="1" applyAlignment="1">
      <alignment horizontal="justify" vertical="center" wrapText="1"/>
    </xf>
    <xf numFmtId="0" fontId="39" fillId="5" borderId="2" xfId="0" applyFont="1" applyFill="1" applyBorder="1" applyAlignment="1">
      <alignment horizontal="justify" vertical="center" wrapText="1"/>
    </xf>
    <xf numFmtId="0" fontId="39" fillId="0" borderId="4" xfId="0" applyFont="1" applyBorder="1" applyAlignment="1">
      <alignment horizontal="left" vertical="center" wrapText="1"/>
    </xf>
    <xf numFmtId="9" fontId="39" fillId="0" borderId="4" xfId="0" applyNumberFormat="1" applyFont="1" applyBorder="1" applyAlignment="1">
      <alignment horizontal="center" vertical="center"/>
    </xf>
    <xf numFmtId="0" fontId="39" fillId="0" borderId="4" xfId="0" applyFont="1" applyBorder="1" applyAlignment="1">
      <alignment horizontal="center" vertical="center"/>
    </xf>
    <xf numFmtId="0" fontId="39" fillId="5" borderId="10" xfId="0" applyFont="1" applyFill="1" applyBorder="1" applyAlignment="1">
      <alignment horizontal="center" vertical="center" wrapText="1"/>
    </xf>
    <xf numFmtId="0" fontId="39" fillId="5" borderId="7" xfId="0" applyFont="1" applyFill="1" applyBorder="1" applyAlignment="1">
      <alignment horizontal="center" vertical="center" wrapText="1"/>
    </xf>
    <xf numFmtId="0" fontId="39" fillId="5" borderId="9" xfId="0" applyFont="1" applyFill="1" applyBorder="1" applyAlignment="1">
      <alignment horizontal="justify" vertical="center" wrapText="1"/>
    </xf>
    <xf numFmtId="0" fontId="39" fillId="5" borderId="8" xfId="0" applyFont="1" applyFill="1" applyBorder="1" applyAlignment="1">
      <alignment horizontal="justify" vertical="center" wrapText="1"/>
    </xf>
    <xf numFmtId="0" fontId="39" fillId="5" borderId="6" xfId="0" applyFont="1" applyFill="1" applyBorder="1" applyAlignment="1">
      <alignment horizontal="justify" vertical="center" wrapText="1"/>
    </xf>
    <xf numFmtId="0" fontId="39" fillId="5" borderId="5" xfId="0" applyFont="1" applyFill="1" applyBorder="1" applyAlignment="1">
      <alignment horizontal="justify" vertical="center" wrapText="1"/>
    </xf>
    <xf numFmtId="0" fontId="10" fillId="3" borderId="4" xfId="0" applyFont="1" applyFill="1" applyBorder="1" applyAlignment="1">
      <alignment horizontal="center" vertical="center" wrapText="1"/>
    </xf>
    <xf numFmtId="0" fontId="39" fillId="5" borderId="4" xfId="0" applyFont="1" applyFill="1" applyBorder="1" applyAlignment="1">
      <alignment horizontal="justify" vertical="center" wrapText="1"/>
    </xf>
    <xf numFmtId="0" fontId="39" fillId="0" borderId="4" xfId="0" applyFont="1" applyBorder="1" applyAlignment="1">
      <alignment horizontal="center" vertical="center" wrapText="1"/>
    </xf>
    <xf numFmtId="14" fontId="39" fillId="0" borderId="4" xfId="0" applyNumberFormat="1" applyFont="1" applyBorder="1" applyAlignment="1">
      <alignment horizontal="center" vertical="center" wrapText="1"/>
    </xf>
    <xf numFmtId="0" fontId="6" fillId="4" borderId="4" xfId="0" applyFont="1" applyFill="1" applyBorder="1" applyAlignment="1">
      <alignment horizontal="center" vertical="center" wrapText="1"/>
    </xf>
    <xf numFmtId="0" fontId="82" fillId="0" borderId="4" xfId="0" applyFont="1" applyBorder="1" applyAlignment="1">
      <alignment horizontal="left" vertical="center" wrapText="1"/>
    </xf>
    <xf numFmtId="0" fontId="91" fillId="3" borderId="4" xfId="0" applyFont="1" applyFill="1" applyBorder="1" applyAlignment="1">
      <alignment horizontal="center" vertical="center" wrapText="1"/>
    </xf>
  </cellXfs>
  <cellStyles count="9">
    <cellStyle name="Hipervínculo 2" xfId="2" xr:uid="{D8198D0F-8DDB-4291-8EDA-15FF394D8EA0}"/>
    <cellStyle name="Hyperlink" xfId="7" xr:uid="{612D33C0-43F5-4FC2-BDCB-9B374B3C5103}"/>
    <cellStyle name="Normal" xfId="0" builtinId="0"/>
    <cellStyle name="Normal 2" xfId="3" xr:uid="{FCD975E9-5A18-47EF-B3C0-98E4141DE89F}"/>
    <cellStyle name="Normal 2 2" xfId="5" xr:uid="{F3611DA2-73A7-436B-A9B8-8C99E67BE0CB}"/>
    <cellStyle name="Normal 3" xfId="4" xr:uid="{FAB78010-495C-4AA9-8DC7-A1A2FAABD8EC}"/>
    <cellStyle name="Normal 3 2" xfId="6" xr:uid="{27C32370-B546-4163-9B79-147B63A42717}"/>
    <cellStyle name="Porcentaje 2" xfId="1" xr:uid="{06F22F44-452C-4F2A-94EA-76CE9A319B9D}"/>
    <cellStyle name="Porcentaje 3" xfId="8" xr:uid="{BAB9E43C-CC16-41C7-BB40-31DF0234043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microsoft.com/office/2017/10/relationships/person" Target="persons/person.xml"/><Relationship Id="rId8" Type="http://schemas.openxmlformats.org/officeDocument/2006/relationships/worksheet" Target="worksheets/sheet8.xml"/></Relationships>
</file>

<file path=xl/documenttasks/documenttask1.xml><?xml version="1.0" encoding="utf-8"?>
<Tasks xmlns="http://schemas.microsoft.com/office/tasks/2019/documenttasks">
  <Task id="{0D6DDB19-DEDD-4B52-A3F7-E1E589DACA98}">
    <Anchor>
      <Comment id="{89570D66-E3B8-47A3-BD40-939B1CD9D05B}"/>
    </Anchor>
    <History>
      <Event time="2023-07-10T13:17:28.52" id="{E14BB583-D5CA-4756-8654-3E9858D91D8B}">
        <Attribution userId="S::mvalencial@barranquilla.gov.co::fd2d2197-ae3b-4e27-9e46-ca9e818f2dd7" userName="Maria Alejandra Valencia Londoño" userProvider="AD"/>
        <Anchor>
          <Comment id="{89570D66-E3B8-47A3-BD40-939B1CD9D05B}"/>
        </Anchor>
        <Create/>
      </Event>
      <Event time="2023-07-10T13:17:28.52" id="{7503C666-68E9-41D2-A1A4-489C31BE7813}">
        <Attribution userId="S::mvalencial@barranquilla.gov.co::fd2d2197-ae3b-4e27-9e46-ca9e818f2dd7" userName="Maria Alejandra Valencia Londoño" userProvider="AD"/>
        <Anchor>
          <Comment id="{89570D66-E3B8-47A3-BD40-939B1CD9D05B}"/>
        </Anchor>
        <Assign userId="S::nangulo@barranquilla.gov.co::ee302a41-0772-4ab0-9c60-a275fa26774a" userName="Nancy Mileth Angulo Mendoza" userProvider="AD"/>
      </Event>
      <Event time="2023-07-10T13:17:28.52" id="{D2D04DD9-0EEB-46EA-AC8E-B6B4DAEEEA06}">
        <Attribution userId="S::mvalencial@barranquilla.gov.co::fd2d2197-ae3b-4e27-9e46-ca9e818f2dd7" userName="Maria Alejandra Valencia Londoño" userProvider="AD"/>
        <Anchor>
          <Comment id="{89570D66-E3B8-47A3-BD40-939B1CD9D05B}"/>
        </Anchor>
        <SetTitle title="@Nancy Mileth Angulo Mendoza PORFA RELACIONAR LAS EVIDENCIAS Y COLOCARLAS EN LA CARPETA DE EVIDENCIAS QUE TIENE EL NOMBRE DE ETICA"/>
      </Event>
    </History>
  </Task>
  <Task id="{C7A8ED4F-A8AB-4325-A86D-999E3B6EF1E2}">
    <Anchor>
      <Comment id="{344B9603-A78C-476A-AEB9-1656610B4AA0}"/>
    </Anchor>
    <History>
      <Event time="2023-07-10T15:05:04.54" id="{01E67DB7-AEEB-4FFD-837D-1A79DC758E8B}">
        <Attribution userId="S::mvalencial@barranquilla.gov.co::fd2d2197-ae3b-4e27-9e46-ca9e818f2dd7" userName="Maria Alejandra Valencia Londoño" userProvider="AD"/>
        <Anchor>
          <Comment id="{C3CD06F4-A843-40BA-BA11-CF90D64FFF35}"/>
        </Anchor>
        <Create/>
      </Event>
      <Event time="2023-07-10T15:05:04.54" id="{02D0B380-FA87-4538-A4A9-E5FF825C104B}">
        <Attribution userId="S::mvalencial@barranquilla.gov.co::fd2d2197-ae3b-4e27-9e46-ca9e818f2dd7" userName="Maria Alejandra Valencia Londoño" userProvider="AD"/>
        <Anchor>
          <Comment id="{C3CD06F4-A843-40BA-BA11-CF90D64FFF35}"/>
        </Anchor>
        <Assign userId="S::nangulo@barranquilla.gov.co::ee302a41-0772-4ab0-9c60-a275fa26774a" userName="Nancy Mileth Angulo Mendoza" userProvider="AD"/>
      </Event>
      <Event time="2023-07-10T15:05:04.54" id="{D6594AEE-62A1-45AA-99CE-949A9C25897B}">
        <Attribution userId="S::mvalencial@barranquilla.gov.co::fd2d2197-ae3b-4e27-9e46-ca9e818f2dd7" userName="Maria Alejandra Valencia Londoño" userProvider="AD"/>
        <Anchor>
          <Comment id="{C3CD06F4-A843-40BA-BA11-CF90D64FFF35}"/>
        </Anchor>
        <SetTitle title="@Nancy Mileth Angulo Mendoza ampliar información y relacionar acta de la reunión sostenida con camilo morales"/>
      </Event>
    </History>
  </Task>
  <Task id="{6F73F36C-9371-4D20-BF1B-467F37145B2E}">
    <Anchor>
      <Comment id="{77E3915B-F92B-4FB1-85E5-0350BC9507CC}"/>
    </Anchor>
    <History>
      <Event time="2023-07-10T13:17:51.23" id="{2E94AF1A-7E30-47DD-AC83-4355840B768E}">
        <Attribution userId="S::mvalencial@barranquilla.gov.co::fd2d2197-ae3b-4e27-9e46-ca9e818f2dd7" userName="Maria Alejandra Valencia Londoño" userProvider="AD"/>
        <Anchor>
          <Comment id="{77E3915B-F92B-4FB1-85E5-0350BC9507CC}"/>
        </Anchor>
        <Create/>
      </Event>
      <Event time="2023-07-10T13:17:51.23" id="{B967AB0F-1A2B-4D0B-9255-F2D0EAE2E020}">
        <Attribution userId="S::mvalencial@barranquilla.gov.co::fd2d2197-ae3b-4e27-9e46-ca9e818f2dd7" userName="Maria Alejandra Valencia Londoño" userProvider="AD"/>
        <Anchor>
          <Comment id="{77E3915B-F92B-4FB1-85E5-0350BC9507CC}"/>
        </Anchor>
        <Assign userId="S::nangulo@barranquilla.gov.co::ee302a41-0772-4ab0-9c60-a275fa26774a" userName="Nancy Mileth Angulo Mendoza" userProvider="AD"/>
      </Event>
      <Event time="2023-07-10T13:17:51.23" id="{E4A1E5CA-F4D1-4B64-80BA-8E4F412D3596}">
        <Attribution userId="S::mvalencial@barranquilla.gov.co::fd2d2197-ae3b-4e27-9e46-ca9e818f2dd7" userName="Maria Alejandra Valencia Londoño" userProvider="AD"/>
        <Anchor>
          <Comment id="{77E3915B-F92B-4FB1-85E5-0350BC9507CC}"/>
        </Anchor>
        <SetTitle title="@Nancy Mileth Angulo Mendoza PORFA RELACIONAR LAS EVIDENCIAS Y COLOCARLAS EN LA CARPETA DE EVIDENCIAS QUE TIENE EL NOMBRE DE ETICA"/>
      </Event>
    </History>
  </Task>
  <Task id="{EDB86DDD-33BD-4954-85D1-A4A91493768C}">
    <Anchor>
      <Comment id="{B7224CAF-0B2A-4626-803D-F5608770AFB6}"/>
    </Anchor>
    <History>
      <Event time="2023-07-10T14:02:18.61" id="{0B31904C-7A7D-4B02-BCA3-E88D99F81C70}">
        <Attribution userId="S::mvalencial@barranquilla.gov.co::fd2d2197-ae3b-4e27-9e46-ca9e818f2dd7" userName="Maria Alejandra Valencia Londoño" userProvider="AD"/>
        <Anchor>
          <Comment id="{B7224CAF-0B2A-4626-803D-F5608770AFB6}"/>
        </Anchor>
        <Create/>
      </Event>
      <Event time="2023-07-10T14:02:18.61" id="{48839D59-4A0D-4BBE-9DD8-E3FBDA1315AC}">
        <Attribution userId="S::mvalencial@barranquilla.gov.co::fd2d2197-ae3b-4e27-9e46-ca9e818f2dd7" userName="Maria Alejandra Valencia Londoño" userProvider="AD"/>
        <Anchor>
          <Comment id="{B7224CAF-0B2A-4626-803D-F5608770AFB6}"/>
        </Anchor>
        <Assign userId="S::nangulo@barranquilla.gov.co::ee302a41-0772-4ab0-9c60-a275fa26774a" userName="Nancy Mileth Angulo Mendoza" userProvider="AD"/>
      </Event>
      <Event time="2023-07-10T14:02:18.61" id="{E77F342E-6425-4CE7-89D2-F2230CCB030B}">
        <Attribution userId="S::mvalencial@barranquilla.gov.co::fd2d2197-ae3b-4e27-9e46-ca9e818f2dd7" userName="Maria Alejandra Valencia Londoño" userProvider="AD"/>
        <Anchor>
          <Comment id="{B7224CAF-0B2A-4626-803D-F5608770AFB6}"/>
        </Anchor>
        <SetTitle title="@Nancy Mileth Angulo Mendoza POR FAVOR RELACIONAR LAS EVIDENCIAS "/>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889000</xdr:colOff>
      <xdr:row>27</xdr:row>
      <xdr:rowOff>15875</xdr:rowOff>
    </xdr:from>
    <xdr:to>
      <xdr:col>3</xdr:col>
      <xdr:colOff>768547</xdr:colOff>
      <xdr:row>34</xdr:row>
      <xdr:rowOff>93874</xdr:rowOff>
    </xdr:to>
    <xdr:pic>
      <xdr:nvPicPr>
        <xdr:cNvPr id="2" name="Imagen 1">
          <a:extLst>
            <a:ext uri="{FF2B5EF4-FFF2-40B4-BE49-F238E27FC236}">
              <a16:creationId xmlns:a16="http://schemas.microsoft.com/office/drawing/2014/main" id="{B0FC8349-90A2-4730-87CC-866B9998BDA3}"/>
            </a:ext>
          </a:extLst>
        </xdr:cNvPr>
        <xdr:cNvPicPr>
          <a:picLocks noChangeAspect="1"/>
        </xdr:cNvPicPr>
      </xdr:nvPicPr>
      <xdr:blipFill>
        <a:blip xmlns:r="http://schemas.openxmlformats.org/officeDocument/2006/relationships" r:embed="rId1"/>
        <a:stretch>
          <a:fillRect/>
        </a:stretch>
      </xdr:blipFill>
      <xdr:spPr>
        <a:xfrm>
          <a:off x="5184775" y="43602275"/>
          <a:ext cx="3727647" cy="17162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666750</xdr:colOff>
      <xdr:row>23</xdr:row>
      <xdr:rowOff>127000</xdr:rowOff>
    </xdr:from>
    <xdr:to>
      <xdr:col>0</xdr:col>
      <xdr:colOff>1714500</xdr:colOff>
      <xdr:row>24</xdr:row>
      <xdr:rowOff>142876</xdr:rowOff>
    </xdr:to>
    <xdr:pic>
      <xdr:nvPicPr>
        <xdr:cNvPr id="2" name="Imagen 1">
          <a:extLst>
            <a:ext uri="{FF2B5EF4-FFF2-40B4-BE49-F238E27FC236}">
              <a16:creationId xmlns:a16="http://schemas.microsoft.com/office/drawing/2014/main" id="{2AABBB0D-C0CF-444E-8683-A1209E5B319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0" y="25654000"/>
          <a:ext cx="1047750" cy="3587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Nancy Mileth Angulo Mendoza" id="{A57F1E4E-AEC9-4713-A299-4E119B1F7623}" userId="nangulo@barranquilla.gov.co" providerId="PeoplePicker"/>
  <person displayName="Zindy Herrera" id="{1149BE0A-26BA-407C-A798-C05DD0F5995C}" userId="S::zindy.herrera@uac.edu.co::78b64090-bcce-412a-98af-5372aad7f20b" providerId="AD"/>
  <person displayName="DIEGO ARMANDO OVIEDO ALI" id="{060B7CF1-D3D4-4011-B962-54F86F5ED747}" userId="S::DOviedo@barranquilla.gov.co::6a2c6f89-79cc-4932-a16a-7336d76e6c20" providerId="AD"/>
  <person displayName="Karina Cuello Rodriguez" id="{FAB907FD-86E9-4D3F-BFEE-2DA51E18422C}" userId="S::kcuello@barranquilla.gov.co::b480909f-a371-4e77-a709-38ccac914d1c" providerId="AD"/>
  <person displayName="Nancy Mileth Angulo Mendoza" id="{89A0A3A4-E7DA-4865-89F3-2E21869A5980}" userId="S::nangulo@barranquilla.gov.co::ee302a41-0772-4ab0-9c60-a275fa26774a" providerId="AD"/>
  <person displayName="Maria Alejandra Valencia Londoño" id="{A2CF3A9E-0379-4916-ACB7-79F593FA9EC1}" userId="S::mvalencial@barranquilla.gov.co::fd2d2197-ae3b-4e27-9e46-ca9e818f2dd7"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8" dT="2023-02-13T18:18:07.02" personId="{1149BE0A-26BA-407C-A798-C05DD0F5995C}" id="{85D36A96-6199-48F0-BA2B-474683D9FDF3}">
    <text>O Sari a ti la plataforma te arroja algo que permita evidenciar el cargue de la información</text>
  </threadedComment>
</ThreadedComments>
</file>

<file path=xl/threadedComments/threadedComment2.xml><?xml version="1.0" encoding="utf-8"?>
<ThreadedComments xmlns="http://schemas.microsoft.com/office/spreadsheetml/2018/threadedcomments" xmlns:x="http://schemas.openxmlformats.org/spreadsheetml/2006/main">
  <threadedComment ref="A15" dT="2023-02-17T14:14:10.16" personId="{FAB907FD-86E9-4D3F-BFEE-2DA51E18422C}" id="{884D25A8-7A03-43F0-9DBB-7968F7B1D0B2}">
    <text>Son las actividades de control y seguimiento de la política del MIPG-transparencia, acceso a la información publica y lucha contra la corrupción que tiene la Secretaria de comunicaciones como segunda línea de defensa</text>
  </threadedComment>
</ThreadedComments>
</file>

<file path=xl/threadedComments/threadedComment3.xml><?xml version="1.0" encoding="utf-8"?>
<ThreadedComments xmlns="http://schemas.microsoft.com/office/spreadsheetml/2018/threadedcomments" xmlns:x="http://schemas.openxmlformats.org/spreadsheetml/2006/main">
  <threadedComment ref="L14" dT="2023-07-10T13:17:28.52" personId="{A2CF3A9E-0379-4916-ACB7-79F593FA9EC1}" id="{89570D66-E3B8-47A3-BD40-939B1CD9D05B}">
    <text>@Nancy Mileth Angulo Mendoza PORFA RELACIONAR LAS EVIDENCIAS Y COLOCARLAS EN LA CARPETA DE EVIDENCIAS QUE TIENE EL NOMBRE DE ETICA</text>
    <mentions>
      <mention mentionpersonId="{A57F1E4E-AEC9-4713-A299-4E119B1F7623}" mentionId="{946793F2-584F-4C85-A82D-A010C52C9BD1}" startIndex="0" length="28"/>
    </mentions>
  </threadedComment>
  <threadedComment ref="L14" dT="2023-07-12T20:10:10.07" personId="{89A0A3A4-E7DA-4865-89F3-2E21869A5980}" id="{0D504413-E601-43CA-9503-E41550B60A00}" parentId="{89570D66-E3B8-47A3-BD40-939B1CD9D05B}">
    <text>Evidencias cargadas!</text>
  </threadedComment>
  <threadedComment ref="N14" dT="2023-07-10T13:17:51.23" personId="{A2CF3A9E-0379-4916-ACB7-79F593FA9EC1}" id="{77E3915B-F92B-4FB1-85E5-0350BC9507CC}">
    <text>@Nancy Mileth Angulo Mendoza PORFA RELACIONAR LAS EVIDENCIAS Y COLOCARLAS EN LA CARPETA DE EVIDENCIAS QUE TIENE EL NOMBRE DE ETICA</text>
    <mentions>
      <mention mentionpersonId="{A57F1E4E-AEC9-4713-A299-4E119B1F7623}" mentionId="{A78A345D-0949-4A56-A07F-87834D47742B}" startIndex="0" length="28"/>
    </mentions>
  </threadedComment>
  <threadedComment ref="N14" dT="2023-07-12T20:10:29.99" personId="{89A0A3A4-E7DA-4865-89F3-2E21869A5980}" id="{A12F976D-92DD-44B3-9D52-BAAD522793AB}" parentId="{77E3915B-F92B-4FB1-85E5-0350BC9507CC}">
    <text>evidencias cargadas! falta la firma del secretario en el plan de gestion etica. para poder subirlo!, lo voy a solicitar</text>
  </threadedComment>
  <threadedComment ref="N19" dT="2023-07-10T14:02:18.61" personId="{A2CF3A9E-0379-4916-ACB7-79F593FA9EC1}" id="{B7224CAF-0B2A-4626-803D-F5608770AFB6}">
    <text xml:space="preserve">@Nancy Mileth Angulo Mendoza POR FAVOR RELACIONAR LAS EVIDENCIAS
</text>
    <mentions>
      <mention mentionpersonId="{A57F1E4E-AEC9-4713-A299-4E119B1F7623}" mentionId="{0488EB06-579F-4D57-A23E-494C945E4D60}" startIndex="0" length="28"/>
    </mentions>
  </threadedComment>
  <threadedComment ref="N19" dT="2023-07-12T20:19:00.33" personId="{89A0A3A4-E7DA-4865-89F3-2E21869A5980}" id="{58AD67A0-C4D9-4013-AC69-CDAC8D6264E5}" parentId="{B7224CAF-0B2A-4626-803D-F5608770AFB6}">
    <text>EVIDENCIA (actas) cargadas, falta la firma del secretario en el plan de trabajo. para poder subirlo!, lo voy a solicitar</text>
  </threadedComment>
  <threadedComment ref="N38" dT="2023-05-29T21:40:34.62" personId="{89A0A3A4-E7DA-4865-89F3-2E21869A5980}" id="{344B9603-A78C-476A-AEB9-1656610B4AA0}">
    <text xml:space="preserve">COMPLEMENTAR </text>
  </threadedComment>
  <threadedComment ref="N38" dT="2023-07-10T15:05:04.55" personId="{A2CF3A9E-0379-4916-ACB7-79F593FA9EC1}" id="{C3CD06F4-A843-40BA-BA11-CF90D64FFF35}" parentId="{344B9603-A78C-476A-AEB9-1656610B4AA0}">
    <text>@Nancy Mileth Angulo Mendoza ampliar información y relacionar acta de la reunión sostenida con camilo morales</text>
    <mentions>
      <mention mentionpersonId="{A57F1E4E-AEC9-4713-A299-4E119B1F7623}" mentionId="{F714C0E4-739E-47AF-9961-D233433270FC}" startIndex="0" length="28"/>
    </mentions>
  </threadedComment>
  <threadedComment ref="N38" dT="2023-07-12T20:23:44.47" personId="{89A0A3A4-E7DA-4865-89F3-2E21869A5980}" id="{32114A2E-4C06-4566-986A-E8E15B1FF0BB}" parentId="{344B9603-A78C-476A-AEB9-1656610B4AA0}">
    <text xml:space="preserve">el acta tiene fecha de 23 mayo reunión con Camilo Morales y 31 de mayo con el secretario en el despacho. Adjunto ambas! </text>
  </threadedComment>
  <threadedComment ref="N38" dT="2023-07-12T20:27:11.76" personId="{89A0A3A4-E7DA-4865-89F3-2E21869A5980}" id="{54D5A400-9D66-46EC-87DD-A2331298D19E}" parentId="{344B9603-A78C-476A-AEB9-1656610B4AA0}">
    <text xml:space="preserve">Mari regálame el nombre de la carpeta </text>
  </threadedComment>
</ThreadedComments>
</file>

<file path=xl/threadedComments/threadedComment4.xml><?xml version="1.0" encoding="utf-8"?>
<ThreadedComments xmlns="http://schemas.microsoft.com/office/spreadsheetml/2018/threadedcomments" xmlns:x="http://schemas.openxmlformats.org/spreadsheetml/2006/main">
  <threadedComment ref="C8" dT="2023-02-27T15:27:18.53" personId="{060B7CF1-D3D4-4011-B962-54F86F5ED747}" id="{7AE37D95-FF1D-4F79-90DE-5E2AF966DB30}">
    <text>Preferiblemente cambiar la palabra articular por participar, ya que no se sabría como medir dicha actividad.</text>
  </threadedComment>
  <threadedComment ref="G11" dT="2023-02-28T15:40:44.77" personId="{060B7CF1-D3D4-4011-B962-54F86F5ED747}" id="{FFAE5E46-70BC-4546-9440-2DB5452EDB51}">
    <text>Revisar formulación</text>
  </threadedComment>
  <threadedComment ref="G13" dT="2023-02-28T15:42:55.11" personId="{060B7CF1-D3D4-4011-B962-54F86F5ED747}" id="{C8BA4481-2FBA-407C-85F6-1A6B6665A3A3}">
    <text>Podría ser: (No actividades programadas/No actividades acompañadas por funcioario calificado)*100</text>
  </threadedComment>
</ThreadedComments>
</file>

<file path=xl/threadedComments/threadedComment5.xml><?xml version="1.0" encoding="utf-8"?>
<ThreadedComments xmlns="http://schemas.microsoft.com/office/spreadsheetml/2018/threadedcomments" xmlns:x="http://schemas.openxmlformats.org/spreadsheetml/2006/main">
  <threadedComment ref="E12" dT="2023-03-06T19:22:38.79" personId="{060B7CF1-D3D4-4011-B962-54F86F5ED747}" id="{892BE53F-319D-484E-8977-D098FB00EA6D}">
    <text>Se debe enfocar mas bien a una meta de lecciones, es decir, colocar por meta X lecciones durante el año.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vmlDrawing" Target="../drawings/vmlDrawing19.vml"/><Relationship Id="rId1" Type="http://schemas.openxmlformats.org/officeDocument/2006/relationships/printerSettings" Target="../printerSettings/printerSettings10.bin"/><Relationship Id="rId6" Type="http://schemas.microsoft.com/office/2019/04/relationships/documenttask" Target="../documenttasks/documenttask1.xml"/><Relationship Id="rId5" Type="http://schemas.microsoft.com/office/2017/10/relationships/threadedComment" Target="../threadedComments/threadedComment3.xml"/><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21.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1.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vmlDrawing" Target="../drawings/vmlDrawing24.vml"/><Relationship Id="rId1" Type="http://schemas.openxmlformats.org/officeDocument/2006/relationships/printerSettings" Target="../printerSettings/printerSettings12.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vmlDrawing" Target="../drawings/vmlDrawing26.vml"/><Relationship Id="rId1" Type="http://schemas.openxmlformats.org/officeDocument/2006/relationships/printerSettings" Target="../printerSettings/printerSettings13.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vmlDrawing" Target="../drawings/vmlDrawing28.vml"/><Relationship Id="rId1" Type="http://schemas.openxmlformats.org/officeDocument/2006/relationships/printerSettings" Target="../printerSettings/printerSettings14.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vmlDrawing" Target="../drawings/vmlDrawing30.vml"/><Relationship Id="rId1" Type="http://schemas.openxmlformats.org/officeDocument/2006/relationships/printerSettings" Target="../printerSettings/printerSettings15.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vmlDrawing" Target="../drawings/vmlDrawing32.vml"/><Relationship Id="rId1" Type="http://schemas.openxmlformats.org/officeDocument/2006/relationships/printerSettings" Target="../printerSettings/printerSettings16.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2.xml"/><Relationship Id="rId1" Type="http://schemas.openxmlformats.org/officeDocument/2006/relationships/printerSettings" Target="../printerSettings/printerSettings17.bin"/><Relationship Id="rId5" Type="http://schemas.openxmlformats.org/officeDocument/2006/relationships/comments" Target="../comments18.xml"/><Relationship Id="rId4" Type="http://schemas.openxmlformats.org/officeDocument/2006/relationships/vmlDrawing" Target="../drawings/vmlDrawing35.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vmlDrawing" Target="../drawings/vmlDrawing36.vml"/><Relationship Id="rId1" Type="http://schemas.openxmlformats.org/officeDocument/2006/relationships/printerSettings" Target="../printerSettings/printerSettings18.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vmlDrawing" Target="../drawings/vmlDrawing38.vml"/><Relationship Id="rId1" Type="http://schemas.openxmlformats.org/officeDocument/2006/relationships/printerSettings" Target="../printerSettings/printerSettings19.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41.vml"/><Relationship Id="rId2" Type="http://schemas.openxmlformats.org/officeDocument/2006/relationships/vmlDrawing" Target="../drawings/vmlDrawing40.vml"/><Relationship Id="rId1" Type="http://schemas.openxmlformats.org/officeDocument/2006/relationships/printerSettings" Target="../printerSettings/printerSettings20.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3.vml"/><Relationship Id="rId2" Type="http://schemas.openxmlformats.org/officeDocument/2006/relationships/vmlDrawing" Target="../drawings/vmlDrawing42.vml"/><Relationship Id="rId1" Type="http://schemas.openxmlformats.org/officeDocument/2006/relationships/printerSettings" Target="../printerSettings/printerSettings21.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5.vml"/><Relationship Id="rId2" Type="http://schemas.openxmlformats.org/officeDocument/2006/relationships/vmlDrawing" Target="../drawings/vmlDrawing44.vml"/><Relationship Id="rId1" Type="http://schemas.openxmlformats.org/officeDocument/2006/relationships/printerSettings" Target="../printerSettings/printerSettings22.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47.vml"/><Relationship Id="rId2" Type="http://schemas.openxmlformats.org/officeDocument/2006/relationships/vmlDrawing" Target="../drawings/vmlDrawing46.vml"/><Relationship Id="rId1" Type="http://schemas.openxmlformats.org/officeDocument/2006/relationships/printerSettings" Target="../printerSettings/printerSettings23.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25.xml"/><Relationship Id="rId1" Type="http://schemas.openxmlformats.org/officeDocument/2006/relationships/vmlDrawing" Target="../drawings/vmlDrawing48.v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50.vml"/><Relationship Id="rId2" Type="http://schemas.openxmlformats.org/officeDocument/2006/relationships/vmlDrawing" Target="../drawings/vmlDrawing49.vml"/><Relationship Id="rId1" Type="http://schemas.openxmlformats.org/officeDocument/2006/relationships/printerSettings" Target="../printerSettings/printerSettings24.bin"/><Relationship Id="rId5" Type="http://schemas.microsoft.com/office/2017/10/relationships/threadedComment" Target="../threadedComments/threadedComment5.xml"/><Relationship Id="rId4" Type="http://schemas.openxmlformats.org/officeDocument/2006/relationships/comments" Target="../comments26.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52.vml"/><Relationship Id="rId2" Type="http://schemas.openxmlformats.org/officeDocument/2006/relationships/vmlDrawing" Target="../drawings/vmlDrawing51.vml"/><Relationship Id="rId1" Type="http://schemas.openxmlformats.org/officeDocument/2006/relationships/printerSettings" Target="../printerSettings/printerSettings25.bin"/><Relationship Id="rId4" Type="http://schemas.openxmlformats.org/officeDocument/2006/relationships/comments" Target="../comments27.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54.vml"/><Relationship Id="rId2" Type="http://schemas.openxmlformats.org/officeDocument/2006/relationships/vmlDrawing" Target="../drawings/vmlDrawing53.vml"/><Relationship Id="rId1" Type="http://schemas.openxmlformats.org/officeDocument/2006/relationships/printerSettings" Target="../printerSettings/printerSettings26.bin"/><Relationship Id="rId4" Type="http://schemas.openxmlformats.org/officeDocument/2006/relationships/comments" Target="../comments28.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56.vml"/><Relationship Id="rId2" Type="http://schemas.openxmlformats.org/officeDocument/2006/relationships/vmlDrawing" Target="../drawings/vmlDrawing55.vml"/><Relationship Id="rId1" Type="http://schemas.openxmlformats.org/officeDocument/2006/relationships/printerSettings" Target="../printerSettings/printerSettings27.bin"/><Relationship Id="rId4" Type="http://schemas.openxmlformats.org/officeDocument/2006/relationships/comments" Target="../comments29.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2" Type="http://schemas.openxmlformats.org/officeDocument/2006/relationships/comments" Target="../comments30.xml"/><Relationship Id="rId1" Type="http://schemas.openxmlformats.org/officeDocument/2006/relationships/vmlDrawing" Target="../drawings/vmlDrawing57.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vmlDrawing" Target="../drawings/vmlDrawing10.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file:///D:\kcuello\Downloads\Seguimientos\Recomendaci&#243;n%208" TargetMode="External"/><Relationship Id="rId7" Type="http://schemas.openxmlformats.org/officeDocument/2006/relationships/comments" Target="../comments7.xml"/><Relationship Id="rId2" Type="http://schemas.openxmlformats.org/officeDocument/2006/relationships/hyperlink" Target="file:///D:\kcuello\Downloads\Seguimientos\Recomendaci&#243;n%202" TargetMode="External"/><Relationship Id="rId1" Type="http://schemas.openxmlformats.org/officeDocument/2006/relationships/hyperlink" Target="file:///D:\kcuello\Downloads\Seguimientos\Recomendaci&#243;n%201" TargetMode="External"/><Relationship Id="rId6" Type="http://schemas.openxmlformats.org/officeDocument/2006/relationships/vmlDrawing" Target="../drawings/vmlDrawing14.vml"/><Relationship Id="rId5" Type="http://schemas.openxmlformats.org/officeDocument/2006/relationships/vmlDrawing" Target="../drawings/vmlDrawing13.v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vmlDrawing" Target="../drawings/vmlDrawing15.vml"/><Relationship Id="rId1" Type="http://schemas.openxmlformats.org/officeDocument/2006/relationships/printerSettings" Target="../printerSettings/printerSettings8.bin"/><Relationship Id="rId5" Type="http://schemas.microsoft.com/office/2017/10/relationships/threadedComment" Target="../threadedComments/threadedComment2.xm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vmlDrawing" Target="../drawings/vmlDrawing17.v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EDB79-7844-4611-9A10-FE3282875E8A}">
  <dimension ref="A1:Q37"/>
  <sheetViews>
    <sheetView showGridLines="0" zoomScale="55" zoomScaleNormal="55" zoomScaleSheetLayoutView="100" zoomScalePageLayoutView="98" workbookViewId="0">
      <selection activeCell="K44" sqref="K44"/>
    </sheetView>
  </sheetViews>
  <sheetFormatPr baseColWidth="10" defaultColWidth="11.42578125" defaultRowHeight="12.75" x14ac:dyDescent="0.2"/>
  <cols>
    <col min="1" max="1" width="64.42578125" customWidth="1"/>
    <col min="2" max="2" width="28.28515625"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35.5703125" customWidth="1"/>
    <col min="14" max="14" width="25.42578125" customWidth="1"/>
    <col min="15" max="15" width="52" customWidth="1"/>
  </cols>
  <sheetData>
    <row r="1" spans="1:17" x14ac:dyDescent="0.2">
      <c r="A1" s="1"/>
      <c r="B1" s="1"/>
      <c r="C1" s="1"/>
      <c r="D1" s="1"/>
      <c r="E1" s="1"/>
      <c r="F1" s="1"/>
      <c r="G1" s="1"/>
      <c r="H1" s="1"/>
      <c r="I1" s="1"/>
      <c r="K1" s="1"/>
      <c r="L1" s="1"/>
      <c r="M1" s="1"/>
      <c r="N1" s="1"/>
      <c r="O1" s="1"/>
    </row>
    <row r="2" spans="1:17" x14ac:dyDescent="0.2">
      <c r="A2" s="1"/>
      <c r="B2" s="1"/>
      <c r="C2" s="1"/>
      <c r="D2" s="1"/>
      <c r="E2" s="1"/>
      <c r="F2" s="1"/>
      <c r="G2" s="1"/>
      <c r="H2" s="1"/>
      <c r="I2" s="1"/>
      <c r="K2" s="1"/>
      <c r="L2" s="1"/>
      <c r="M2" s="1"/>
      <c r="N2" s="1"/>
      <c r="O2" s="1"/>
    </row>
    <row r="3" spans="1:17" ht="27" customHeight="1" x14ac:dyDescent="0.25">
      <c r="A3" s="452" t="s">
        <v>119</v>
      </c>
      <c r="B3" s="452"/>
      <c r="C3" s="452"/>
      <c r="D3" s="452"/>
      <c r="E3" s="452"/>
      <c r="F3" s="452"/>
      <c r="G3" s="452"/>
      <c r="H3" s="452"/>
      <c r="I3" s="452"/>
      <c r="J3" s="452"/>
      <c r="K3" s="452"/>
      <c r="L3" s="452"/>
      <c r="M3" s="452"/>
      <c r="N3" s="452"/>
      <c r="O3" s="452"/>
    </row>
    <row r="4" spans="1:17" ht="34.5" customHeight="1" x14ac:dyDescent="0.2">
      <c r="A4" s="440" t="s">
        <v>506</v>
      </c>
      <c r="B4" s="440"/>
      <c r="C4" s="440"/>
      <c r="D4" s="440"/>
      <c r="E4" s="440"/>
      <c r="F4" s="440"/>
      <c r="G4" s="440"/>
      <c r="H4" s="440"/>
      <c r="I4" s="440"/>
      <c r="J4" s="440"/>
      <c r="K4" s="440"/>
      <c r="L4" s="440"/>
      <c r="M4" s="459" t="s">
        <v>117</v>
      </c>
      <c r="N4" s="459"/>
      <c r="O4" s="459"/>
    </row>
    <row r="5" spans="1:17" ht="38.25" customHeight="1" x14ac:dyDescent="0.2">
      <c r="A5" s="440" t="s">
        <v>193</v>
      </c>
      <c r="B5" s="440"/>
      <c r="C5" s="440"/>
      <c r="D5" s="440"/>
      <c r="E5" s="440"/>
      <c r="F5" s="440"/>
      <c r="G5" s="440"/>
      <c r="H5" s="440"/>
      <c r="I5" s="440"/>
      <c r="J5" s="440"/>
      <c r="K5" s="440"/>
      <c r="L5" s="440"/>
      <c r="M5" s="459"/>
      <c r="N5" s="459"/>
      <c r="O5" s="459"/>
    </row>
    <row r="6" spans="1:17"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7" s="3" customFormat="1" ht="47.25" x14ac:dyDescent="0.2">
      <c r="A7" s="454"/>
      <c r="B7" s="456"/>
      <c r="C7" s="456"/>
      <c r="D7" s="456"/>
      <c r="E7" s="450"/>
      <c r="F7" s="450"/>
      <c r="G7" s="450"/>
      <c r="H7" s="34" t="s">
        <v>102</v>
      </c>
      <c r="I7" s="34" t="s">
        <v>101</v>
      </c>
      <c r="J7" s="450"/>
      <c r="K7" s="450"/>
      <c r="L7" s="451"/>
      <c r="M7" s="460"/>
      <c r="N7" s="443"/>
      <c r="O7" s="444"/>
    </row>
    <row r="8" spans="1:17" ht="339.75" customHeight="1" x14ac:dyDescent="0.2">
      <c r="A8" s="18" t="s">
        <v>100</v>
      </c>
      <c r="B8" s="436" t="s">
        <v>192</v>
      </c>
      <c r="C8" s="18" t="s">
        <v>191</v>
      </c>
      <c r="D8" s="436" t="s">
        <v>190</v>
      </c>
      <c r="E8" s="18" t="s">
        <v>12</v>
      </c>
      <c r="F8" s="18" t="s">
        <v>97</v>
      </c>
      <c r="G8" s="18" t="s">
        <v>10</v>
      </c>
      <c r="H8" s="435">
        <v>44973</v>
      </c>
      <c r="I8" s="435">
        <v>45291</v>
      </c>
      <c r="J8" s="431">
        <v>45107</v>
      </c>
      <c r="K8" s="447">
        <v>0.5</v>
      </c>
      <c r="L8" s="43" t="s">
        <v>189</v>
      </c>
      <c r="M8" s="44">
        <v>0.5</v>
      </c>
      <c r="N8" s="442" t="s">
        <v>188</v>
      </c>
      <c r="O8" s="442"/>
    </row>
    <row r="9" spans="1:17" ht="239.25" customHeight="1" x14ac:dyDescent="0.2">
      <c r="A9" s="436" t="s">
        <v>94</v>
      </c>
      <c r="B9" s="436"/>
      <c r="C9" s="18" t="s">
        <v>93</v>
      </c>
      <c r="D9" s="436"/>
      <c r="E9" s="18" t="s">
        <v>92</v>
      </c>
      <c r="F9" s="18" t="s">
        <v>75</v>
      </c>
      <c r="G9" s="18" t="s">
        <v>91</v>
      </c>
      <c r="H9" s="435"/>
      <c r="I9" s="435"/>
      <c r="J9" s="432"/>
      <c r="K9" s="448"/>
      <c r="L9" s="43" t="s">
        <v>187</v>
      </c>
      <c r="M9" s="45">
        <v>0</v>
      </c>
      <c r="N9" s="445" t="s">
        <v>186</v>
      </c>
      <c r="O9" s="446"/>
    </row>
    <row r="10" spans="1:17" ht="239.25" customHeight="1" x14ac:dyDescent="0.2">
      <c r="A10" s="436"/>
      <c r="B10" s="436"/>
      <c r="C10" s="18" t="s">
        <v>89</v>
      </c>
      <c r="D10" s="436"/>
      <c r="E10" s="18" t="s">
        <v>88</v>
      </c>
      <c r="F10" s="18" t="s">
        <v>87</v>
      </c>
      <c r="G10" s="18" t="s">
        <v>68</v>
      </c>
      <c r="H10" s="435"/>
      <c r="I10" s="435"/>
      <c r="J10" s="433"/>
      <c r="K10" s="449"/>
      <c r="L10" s="43" t="s">
        <v>185</v>
      </c>
      <c r="M10" s="46">
        <v>0</v>
      </c>
      <c r="N10" s="445" t="s">
        <v>184</v>
      </c>
      <c r="O10" s="446"/>
      <c r="Q10" s="29">
        <v>0.17</v>
      </c>
    </row>
    <row r="11" spans="1:17" ht="239.25" customHeight="1" x14ac:dyDescent="0.2">
      <c r="A11" s="427" t="s">
        <v>183</v>
      </c>
      <c r="B11" s="427" t="s">
        <v>182</v>
      </c>
      <c r="C11" s="18" t="s">
        <v>181</v>
      </c>
      <c r="D11" s="427" t="s">
        <v>153</v>
      </c>
      <c r="E11" s="18" t="s">
        <v>180</v>
      </c>
      <c r="F11" s="18" t="s">
        <v>179</v>
      </c>
      <c r="G11" s="18" t="s">
        <v>80</v>
      </c>
      <c r="H11" s="431">
        <v>44973</v>
      </c>
      <c r="I11" s="431">
        <v>45291</v>
      </c>
      <c r="J11" s="431">
        <v>45107</v>
      </c>
      <c r="K11" s="447">
        <v>1</v>
      </c>
      <c r="L11" s="427" t="s">
        <v>178</v>
      </c>
      <c r="M11" s="45">
        <v>1</v>
      </c>
      <c r="N11" s="445" t="s">
        <v>177</v>
      </c>
      <c r="O11" s="446"/>
    </row>
    <row r="12" spans="1:17" ht="239.25" customHeight="1" x14ac:dyDescent="0.2">
      <c r="A12" s="437"/>
      <c r="B12" s="437"/>
      <c r="C12" s="18" t="s">
        <v>176</v>
      </c>
      <c r="D12" s="437"/>
      <c r="E12" s="18" t="s">
        <v>175</v>
      </c>
      <c r="F12" s="18" t="s">
        <v>75</v>
      </c>
      <c r="G12" s="18" t="s">
        <v>74</v>
      </c>
      <c r="H12" s="432"/>
      <c r="I12" s="432"/>
      <c r="J12" s="432"/>
      <c r="K12" s="448"/>
      <c r="L12" s="437"/>
      <c r="M12" s="45">
        <v>0.5</v>
      </c>
      <c r="N12" s="445" t="s">
        <v>174</v>
      </c>
      <c r="O12" s="446"/>
      <c r="Q12" s="29"/>
    </row>
    <row r="13" spans="1:17" ht="239.25" customHeight="1" x14ac:dyDescent="0.2">
      <c r="A13" s="428"/>
      <c r="B13" s="428"/>
      <c r="C13" s="18" t="s">
        <v>173</v>
      </c>
      <c r="D13" s="428"/>
      <c r="E13" s="18" t="s">
        <v>172</v>
      </c>
      <c r="F13" s="18" t="s">
        <v>171</v>
      </c>
      <c r="G13" s="18" t="s">
        <v>68</v>
      </c>
      <c r="H13" s="433"/>
      <c r="I13" s="433"/>
      <c r="J13" s="433"/>
      <c r="K13" s="449"/>
      <c r="L13" s="428"/>
      <c r="M13" s="45">
        <v>0.5</v>
      </c>
      <c r="N13" s="445" t="s">
        <v>170</v>
      </c>
      <c r="O13" s="446"/>
      <c r="Q13" s="29">
        <v>0.67</v>
      </c>
    </row>
    <row r="14" spans="1:17" ht="239.25" customHeight="1" x14ac:dyDescent="0.2">
      <c r="A14" s="436" t="s">
        <v>169</v>
      </c>
      <c r="B14" s="436" t="s">
        <v>85</v>
      </c>
      <c r="C14" s="18" t="s">
        <v>84</v>
      </c>
      <c r="D14" s="436" t="s">
        <v>168</v>
      </c>
      <c r="E14" s="18" t="s">
        <v>82</v>
      </c>
      <c r="F14" s="18" t="s">
        <v>81</v>
      </c>
      <c r="G14" s="18" t="s">
        <v>80</v>
      </c>
      <c r="H14" s="431">
        <v>44973</v>
      </c>
      <c r="I14" s="435">
        <v>45291</v>
      </c>
      <c r="J14" s="435">
        <v>45107</v>
      </c>
      <c r="K14" s="441">
        <v>0.5</v>
      </c>
      <c r="L14" s="427" t="s">
        <v>167</v>
      </c>
      <c r="M14" s="47" t="s">
        <v>166</v>
      </c>
      <c r="N14" s="464" t="s">
        <v>165</v>
      </c>
      <c r="O14" s="465"/>
    </row>
    <row r="15" spans="1:17" ht="239.25" customHeight="1" x14ac:dyDescent="0.2">
      <c r="A15" s="436"/>
      <c r="B15" s="436"/>
      <c r="C15" s="18" t="s">
        <v>77</v>
      </c>
      <c r="D15" s="436"/>
      <c r="E15" s="18" t="s">
        <v>76</v>
      </c>
      <c r="F15" s="18" t="s">
        <v>75</v>
      </c>
      <c r="G15" s="18" t="s">
        <v>74</v>
      </c>
      <c r="H15" s="432"/>
      <c r="I15" s="435"/>
      <c r="J15" s="435"/>
      <c r="K15" s="441"/>
      <c r="L15" s="437"/>
      <c r="M15" s="46">
        <v>0.5</v>
      </c>
      <c r="N15" s="466"/>
      <c r="O15" s="467"/>
    </row>
    <row r="16" spans="1:17" s="11" customFormat="1" ht="103.5" customHeight="1" x14ac:dyDescent="0.2">
      <c r="A16" s="436"/>
      <c r="B16" s="436"/>
      <c r="C16" s="18" t="s">
        <v>71</v>
      </c>
      <c r="D16" s="436"/>
      <c r="E16" s="18" t="s">
        <v>70</v>
      </c>
      <c r="F16" s="18" t="s">
        <v>69</v>
      </c>
      <c r="G16" s="18" t="s">
        <v>68</v>
      </c>
      <c r="H16" s="433"/>
      <c r="I16" s="435"/>
      <c r="J16" s="435"/>
      <c r="K16" s="441"/>
      <c r="L16" s="428"/>
      <c r="M16" s="48">
        <v>0.5</v>
      </c>
      <c r="N16" s="468"/>
      <c r="O16" s="469"/>
      <c r="Q16" s="12">
        <v>0.67</v>
      </c>
    </row>
    <row r="17" spans="1:17" s="11" customFormat="1" ht="210" x14ac:dyDescent="0.2">
      <c r="A17" s="22" t="s">
        <v>164</v>
      </c>
      <c r="B17" s="22" t="s">
        <v>63</v>
      </c>
      <c r="C17" s="18" t="s">
        <v>62</v>
      </c>
      <c r="D17" s="18" t="s">
        <v>163</v>
      </c>
      <c r="E17" s="18" t="s">
        <v>61</v>
      </c>
      <c r="F17" s="18" t="s">
        <v>60</v>
      </c>
      <c r="G17" s="18" t="s">
        <v>10</v>
      </c>
      <c r="H17" s="17">
        <v>44973</v>
      </c>
      <c r="I17" s="21">
        <v>45291</v>
      </c>
      <c r="J17" s="42">
        <v>45107</v>
      </c>
      <c r="K17" s="20">
        <v>1</v>
      </c>
      <c r="L17" s="14" t="s">
        <v>162</v>
      </c>
      <c r="M17" s="49">
        <v>1</v>
      </c>
      <c r="N17" s="445" t="s">
        <v>161</v>
      </c>
      <c r="O17" s="446"/>
      <c r="Q17" s="12">
        <v>1</v>
      </c>
    </row>
    <row r="18" spans="1:17" s="11" customFormat="1" ht="103.5" customHeight="1" x14ac:dyDescent="0.2">
      <c r="A18" s="427" t="s">
        <v>160</v>
      </c>
      <c r="B18" s="427" t="s">
        <v>56</v>
      </c>
      <c r="C18" s="18" t="s">
        <v>55</v>
      </c>
      <c r="D18" s="427" t="s">
        <v>159</v>
      </c>
      <c r="E18" s="18" t="s">
        <v>53</v>
      </c>
      <c r="F18" s="18" t="s">
        <v>52</v>
      </c>
      <c r="G18" s="18" t="s">
        <v>51</v>
      </c>
      <c r="H18" s="429">
        <v>44973</v>
      </c>
      <c r="I18" s="429">
        <v>45291</v>
      </c>
      <c r="J18" s="431">
        <v>45107</v>
      </c>
      <c r="K18" s="447">
        <v>0.5</v>
      </c>
      <c r="L18" s="14" t="s">
        <v>158</v>
      </c>
      <c r="M18" s="44">
        <v>1</v>
      </c>
      <c r="N18" s="464" t="s">
        <v>157</v>
      </c>
      <c r="O18" s="465"/>
    </row>
    <row r="19" spans="1:17" s="11" customFormat="1" ht="103.5" customHeight="1" x14ac:dyDescent="0.2">
      <c r="A19" s="437"/>
      <c r="B19" s="437"/>
      <c r="C19" s="427" t="s">
        <v>48</v>
      </c>
      <c r="D19" s="437"/>
      <c r="E19" s="18" t="s">
        <v>47</v>
      </c>
      <c r="F19" s="427" t="s">
        <v>46</v>
      </c>
      <c r="G19" s="427" t="s">
        <v>45</v>
      </c>
      <c r="H19" s="434"/>
      <c r="I19" s="434"/>
      <c r="J19" s="432"/>
      <c r="K19" s="448"/>
      <c r="L19" s="14" t="s">
        <v>156</v>
      </c>
      <c r="M19" s="46">
        <v>0</v>
      </c>
      <c r="N19" s="466"/>
      <c r="O19" s="467"/>
    </row>
    <row r="20" spans="1:17" s="11" customFormat="1" ht="129" customHeight="1" x14ac:dyDescent="0.2">
      <c r="A20" s="428"/>
      <c r="B20" s="428"/>
      <c r="C20" s="428"/>
      <c r="D20" s="428"/>
      <c r="E20" s="18" t="s">
        <v>42</v>
      </c>
      <c r="F20" s="428"/>
      <c r="G20" s="428"/>
      <c r="H20" s="430"/>
      <c r="I20" s="430"/>
      <c r="J20" s="433"/>
      <c r="K20" s="449"/>
      <c r="L20" s="14" t="s">
        <v>155</v>
      </c>
      <c r="M20" s="48">
        <v>0</v>
      </c>
      <c r="N20" s="468"/>
      <c r="O20" s="469"/>
      <c r="Q20" s="12">
        <v>0.33</v>
      </c>
    </row>
    <row r="21" spans="1:17" s="11" customFormat="1" ht="129" customHeight="1" x14ac:dyDescent="0.2">
      <c r="A21" s="427" t="s">
        <v>154</v>
      </c>
      <c r="B21" s="427" t="s">
        <v>39</v>
      </c>
      <c r="C21" s="18" t="s">
        <v>38</v>
      </c>
      <c r="D21" s="427" t="s">
        <v>153</v>
      </c>
      <c r="E21" s="18" t="s">
        <v>36</v>
      </c>
      <c r="F21" s="18" t="s">
        <v>35</v>
      </c>
      <c r="G21" s="18" t="s">
        <v>10</v>
      </c>
      <c r="H21" s="17">
        <v>44973</v>
      </c>
      <c r="I21" s="17">
        <v>45291</v>
      </c>
      <c r="J21" s="16">
        <v>45107</v>
      </c>
      <c r="K21" s="15">
        <v>1</v>
      </c>
      <c r="L21" s="14" t="s">
        <v>152</v>
      </c>
      <c r="M21" s="49">
        <v>1</v>
      </c>
      <c r="N21" s="470" t="s">
        <v>151</v>
      </c>
      <c r="O21" s="471"/>
    </row>
    <row r="22" spans="1:17" s="11" customFormat="1" ht="110.25" customHeight="1" x14ac:dyDescent="0.2">
      <c r="A22" s="428"/>
      <c r="B22" s="437"/>
      <c r="C22" s="427" t="s">
        <v>150</v>
      </c>
      <c r="D22" s="437"/>
      <c r="E22" s="427" t="s">
        <v>31</v>
      </c>
      <c r="F22" s="427" t="s">
        <v>30</v>
      </c>
      <c r="G22" s="427" t="s">
        <v>29</v>
      </c>
      <c r="H22" s="429">
        <v>44973</v>
      </c>
      <c r="I22" s="429">
        <v>45016</v>
      </c>
      <c r="J22" s="431">
        <v>45107</v>
      </c>
      <c r="K22" s="447">
        <v>0.5</v>
      </c>
      <c r="L22" s="427" t="s">
        <v>149</v>
      </c>
      <c r="M22" s="461">
        <v>1</v>
      </c>
      <c r="N22" s="464" t="s">
        <v>148</v>
      </c>
      <c r="O22" s="465"/>
    </row>
    <row r="23" spans="1:17" s="11" customFormat="1" ht="126.75" customHeight="1" x14ac:dyDescent="0.2">
      <c r="A23" s="18" t="s">
        <v>147</v>
      </c>
      <c r="B23" s="428"/>
      <c r="C23" s="428"/>
      <c r="D23" s="428"/>
      <c r="E23" s="428"/>
      <c r="F23" s="428"/>
      <c r="G23" s="428"/>
      <c r="H23" s="430"/>
      <c r="I23" s="430"/>
      <c r="J23" s="433"/>
      <c r="K23" s="449"/>
      <c r="L23" s="428"/>
      <c r="M23" s="462"/>
      <c r="N23" s="468"/>
      <c r="O23" s="469"/>
      <c r="Q23" s="12">
        <v>1</v>
      </c>
    </row>
    <row r="24" spans="1:17" s="11" customFormat="1" ht="126.75" customHeight="1" x14ac:dyDescent="0.2">
      <c r="A24" s="18" t="s">
        <v>146</v>
      </c>
      <c r="B24" s="18" t="s">
        <v>24</v>
      </c>
      <c r="C24" s="18" t="s">
        <v>145</v>
      </c>
      <c r="D24" s="18" t="s">
        <v>144</v>
      </c>
      <c r="E24" s="13" t="s">
        <v>21</v>
      </c>
      <c r="F24" s="18" t="s">
        <v>20</v>
      </c>
      <c r="G24" s="13" t="s">
        <v>19</v>
      </c>
      <c r="H24" s="17">
        <v>44973</v>
      </c>
      <c r="I24" s="17">
        <v>45291</v>
      </c>
      <c r="J24" s="16">
        <v>45107</v>
      </c>
      <c r="K24" s="15">
        <v>1</v>
      </c>
      <c r="L24" s="14" t="s">
        <v>143</v>
      </c>
      <c r="M24" s="49">
        <v>0.5</v>
      </c>
      <c r="N24" s="445" t="s">
        <v>142</v>
      </c>
      <c r="O24" s="446"/>
      <c r="Q24" s="12">
        <v>0.5</v>
      </c>
    </row>
    <row r="25" spans="1:17" s="11" customFormat="1" ht="126.75" customHeight="1" x14ac:dyDescent="0.2">
      <c r="A25" s="18" t="s">
        <v>141</v>
      </c>
      <c r="B25" s="18" t="s">
        <v>15</v>
      </c>
      <c r="C25" s="18" t="s">
        <v>14</v>
      </c>
      <c r="D25" s="18" t="s">
        <v>140</v>
      </c>
      <c r="E25" s="13" t="s">
        <v>12</v>
      </c>
      <c r="F25" s="18" t="s">
        <v>11</v>
      </c>
      <c r="G25" s="13" t="s">
        <v>10</v>
      </c>
      <c r="H25" s="17">
        <v>44973</v>
      </c>
      <c r="I25" s="17">
        <v>45291</v>
      </c>
      <c r="J25" s="16">
        <v>45107</v>
      </c>
      <c r="K25" s="41">
        <v>1</v>
      </c>
      <c r="L25" s="14" t="s">
        <v>139</v>
      </c>
      <c r="M25" s="49">
        <v>0</v>
      </c>
      <c r="N25" s="445" t="s">
        <v>138</v>
      </c>
      <c r="O25" s="446"/>
      <c r="Q25" s="12">
        <v>0</v>
      </c>
    </row>
    <row r="26" spans="1:17" s="11" customFormat="1" ht="126.75" customHeight="1" x14ac:dyDescent="0.2">
      <c r="A26" s="427" t="s">
        <v>137</v>
      </c>
      <c r="B26" s="427" t="s">
        <v>136</v>
      </c>
      <c r="C26" s="18" t="s">
        <v>135</v>
      </c>
      <c r="D26" s="436" t="s">
        <v>134</v>
      </c>
      <c r="E26" s="18" t="s">
        <v>133</v>
      </c>
      <c r="F26" s="427" t="s">
        <v>132</v>
      </c>
      <c r="G26" s="18" t="s">
        <v>131</v>
      </c>
      <c r="H26" s="431">
        <v>44973</v>
      </c>
      <c r="I26" s="431">
        <v>45291</v>
      </c>
      <c r="J26" s="431">
        <v>45107</v>
      </c>
      <c r="K26" s="447">
        <v>0.5</v>
      </c>
      <c r="L26" s="14" t="s">
        <v>130</v>
      </c>
      <c r="M26" s="461">
        <v>0.5</v>
      </c>
      <c r="N26" s="464" t="s">
        <v>129</v>
      </c>
      <c r="O26" s="465"/>
    </row>
    <row r="27" spans="1:17" s="11" customFormat="1" ht="126.75" customHeight="1" x14ac:dyDescent="0.2">
      <c r="A27" s="437"/>
      <c r="B27" s="437"/>
      <c r="C27" s="18" t="s">
        <v>128</v>
      </c>
      <c r="D27" s="436"/>
      <c r="E27" s="18" t="s">
        <v>127</v>
      </c>
      <c r="F27" s="437"/>
      <c r="G27" s="18" t="s">
        <v>126</v>
      </c>
      <c r="H27" s="432"/>
      <c r="I27" s="432"/>
      <c r="J27" s="432"/>
      <c r="K27" s="448"/>
      <c r="L27" s="427" t="s">
        <v>125</v>
      </c>
      <c r="M27" s="463"/>
      <c r="N27" s="466"/>
      <c r="O27" s="467"/>
    </row>
    <row r="28" spans="1:17" s="11" customFormat="1" ht="126.75" customHeight="1" x14ac:dyDescent="0.2">
      <c r="A28" s="428"/>
      <c r="B28" s="428"/>
      <c r="C28" s="18" t="s">
        <v>124</v>
      </c>
      <c r="D28" s="436"/>
      <c r="E28" s="18" t="s">
        <v>123</v>
      </c>
      <c r="F28" s="428"/>
      <c r="G28" s="18" t="s">
        <v>68</v>
      </c>
      <c r="H28" s="433"/>
      <c r="I28" s="433"/>
      <c r="J28" s="433"/>
      <c r="K28" s="449"/>
      <c r="L28" s="428"/>
      <c r="M28" s="462"/>
      <c r="N28" s="468"/>
      <c r="O28" s="469"/>
      <c r="Q28" s="12">
        <v>0.5</v>
      </c>
    </row>
    <row r="30" spans="1:17" s="3" customFormat="1" ht="29.25" customHeight="1" thickBot="1" x14ac:dyDescent="0.3">
      <c r="A30" s="7" t="s">
        <v>7</v>
      </c>
      <c r="B30" s="438" t="s">
        <v>122</v>
      </c>
      <c r="C30" s="438"/>
      <c r="D30" s="438"/>
      <c r="G30" s="7"/>
      <c r="H30" s="7"/>
      <c r="I30" s="10"/>
      <c r="J30" s="7"/>
      <c r="K30" s="7"/>
    </row>
    <row r="31" spans="1:17" s="3" customFormat="1" ht="29.25" customHeight="1" x14ac:dyDescent="0.35">
      <c r="A31" s="7"/>
      <c r="B31" s="36"/>
      <c r="C31" s="36"/>
      <c r="D31" s="36"/>
      <c r="G31" s="7"/>
      <c r="H31" s="7"/>
      <c r="I31" s="10"/>
      <c r="J31" s="7"/>
      <c r="K31" s="7"/>
      <c r="L31" s="39" t="s">
        <v>121</v>
      </c>
      <c r="M31" s="38">
        <v>0.56999999999999995</v>
      </c>
      <c r="Q31" s="37">
        <f>(SUM(Q8:Q28))/9</f>
        <v>0.5377777777777778</v>
      </c>
    </row>
    <row r="32" spans="1:17" s="3" customFormat="1" ht="29.25" customHeight="1" x14ac:dyDescent="0.25">
      <c r="A32" s="7"/>
      <c r="B32" s="36"/>
      <c r="C32" s="36"/>
      <c r="D32" s="36"/>
      <c r="G32" s="7"/>
      <c r="H32" s="7"/>
      <c r="I32" s="10"/>
      <c r="J32" s="7"/>
      <c r="K32" s="7"/>
    </row>
    <row r="33" spans="1:15" s="3" customFormat="1" ht="18.75" customHeight="1" x14ac:dyDescent="0.2">
      <c r="I33" s="6"/>
    </row>
    <row r="34" spans="1:15" s="3" customFormat="1" ht="32.25" customHeight="1" thickBot="1" x14ac:dyDescent="0.3">
      <c r="A34" s="7" t="s">
        <v>3</v>
      </c>
      <c r="B34" s="438" t="s">
        <v>582</v>
      </c>
      <c r="C34" s="438"/>
      <c r="D34" s="438"/>
      <c r="G34" s="7" t="s">
        <v>2</v>
      </c>
      <c r="I34" s="6"/>
      <c r="J34" s="35" t="s">
        <v>120</v>
      </c>
      <c r="K34" s="35"/>
      <c r="L34" s="35" t="s">
        <v>584</v>
      </c>
    </row>
    <row r="35" spans="1:15" s="3" customFormat="1" ht="27" customHeight="1" x14ac:dyDescent="0.2">
      <c r="I35" s="5"/>
      <c r="J35" s="439"/>
      <c r="K35" s="439"/>
      <c r="L35" s="4"/>
    </row>
    <row r="36" spans="1:15" x14ac:dyDescent="0.2">
      <c r="O36" s="2" t="s">
        <v>1</v>
      </c>
    </row>
    <row r="37" spans="1:15" x14ac:dyDescent="0.2">
      <c r="O37" s="2" t="s">
        <v>0</v>
      </c>
    </row>
  </sheetData>
  <mergeCells count="90">
    <mergeCell ref="M22:M23"/>
    <mergeCell ref="M26:M28"/>
    <mergeCell ref="N18:O20"/>
    <mergeCell ref="N17:O17"/>
    <mergeCell ref="N14:O16"/>
    <mergeCell ref="N26:O28"/>
    <mergeCell ref="N25:O25"/>
    <mergeCell ref="N24:O24"/>
    <mergeCell ref="N22:O23"/>
    <mergeCell ref="N21:O21"/>
    <mergeCell ref="K18:K20"/>
    <mergeCell ref="J26:J28"/>
    <mergeCell ref="K26:K28"/>
    <mergeCell ref="L27:L28"/>
    <mergeCell ref="J22:J23"/>
    <mergeCell ref="K22:K23"/>
    <mergeCell ref="L22:L23"/>
    <mergeCell ref="A26:A28"/>
    <mergeCell ref="B26:B28"/>
    <mergeCell ref="D26:D28"/>
    <mergeCell ref="H26:H28"/>
    <mergeCell ref="I26:I28"/>
    <mergeCell ref="F26:F28"/>
    <mergeCell ref="A3:O3"/>
    <mergeCell ref="A6:A7"/>
    <mergeCell ref="B6:B7"/>
    <mergeCell ref="C6:C7"/>
    <mergeCell ref="D6:D7"/>
    <mergeCell ref="E6:E7"/>
    <mergeCell ref="F6:F7"/>
    <mergeCell ref="G6:G7"/>
    <mergeCell ref="H6:I6"/>
    <mergeCell ref="J6:J7"/>
    <mergeCell ref="M4:O5"/>
    <mergeCell ref="A5:L5"/>
    <mergeCell ref="M6:M7"/>
    <mergeCell ref="N8:O8"/>
    <mergeCell ref="N6:O7"/>
    <mergeCell ref="H8:H10"/>
    <mergeCell ref="N13:O13"/>
    <mergeCell ref="K11:K13"/>
    <mergeCell ref="L11:L13"/>
    <mergeCell ref="K6:K7"/>
    <mergeCell ref="L6:L7"/>
    <mergeCell ref="K8:K10"/>
    <mergeCell ref="N10:O10"/>
    <mergeCell ref="N9:O9"/>
    <mergeCell ref="N11:O11"/>
    <mergeCell ref="N12:O12"/>
    <mergeCell ref="E22:E23"/>
    <mergeCell ref="B30:D30"/>
    <mergeCell ref="B34:D34"/>
    <mergeCell ref="J35:K35"/>
    <mergeCell ref="A4:L4"/>
    <mergeCell ref="I8:I10"/>
    <mergeCell ref="A21:A22"/>
    <mergeCell ref="B21:B23"/>
    <mergeCell ref="C22:C23"/>
    <mergeCell ref="D21:D23"/>
    <mergeCell ref="L14:L16"/>
    <mergeCell ref="J14:J16"/>
    <mergeCell ref="K14:K16"/>
    <mergeCell ref="D8:D10"/>
    <mergeCell ref="A11:A13"/>
    <mergeCell ref="B11:B13"/>
    <mergeCell ref="B14:B16"/>
    <mergeCell ref="D14:D16"/>
    <mergeCell ref="A9:A10"/>
    <mergeCell ref="H14:H16"/>
    <mergeCell ref="H18:H20"/>
    <mergeCell ref="A18:A20"/>
    <mergeCell ref="B18:B20"/>
    <mergeCell ref="D18:D20"/>
    <mergeCell ref="C19:C20"/>
    <mergeCell ref="F19:F20"/>
    <mergeCell ref="D11:D13"/>
    <mergeCell ref="H11:H13"/>
    <mergeCell ref="B8:B10"/>
    <mergeCell ref="A14:A16"/>
    <mergeCell ref="F22:F23"/>
    <mergeCell ref="G22:G23"/>
    <mergeCell ref="H22:H23"/>
    <mergeCell ref="I22:I23"/>
    <mergeCell ref="J8:J10"/>
    <mergeCell ref="I18:I20"/>
    <mergeCell ref="G19:G20"/>
    <mergeCell ref="J11:J13"/>
    <mergeCell ref="J18:J20"/>
    <mergeCell ref="I14:I16"/>
    <mergeCell ref="I11:I13"/>
  </mergeCells>
  <dataValidations count="1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24:N26 N21:N22 N17:N18 N8:N14 O8" xr:uid="{00000000-0002-0000-0000-000000000000}"/>
    <dataValidation allowBlank="1" showInputMessage="1" showErrorMessage="1" promptTitle="GUIA:" prompt="Redactar las recomendaciones de mejoramiento a la gestión, identificadas en la dependencia para la vigencia actual." sqref="A8" xr:uid="{00000000-0002-0000-0000-00000C000000}"/>
    <dataValidation allowBlank="1" showInputMessage="1" showErrorMessage="1" promptTitle="GUÍA:" prompt="Se deben describir las causas, previamente identificadas por medio de las metodologías existentes, el número de causas varias de acuerdo a la recomendación y su complejidad." sqref="B8:B11 B21 B14:B15 B24:B26" xr:uid="{00000000-0002-0000-0000-00000B000000}"/>
    <dataValidation allowBlank="1" showInputMessage="1" showErrorMessage="1" promptTitle="GUÍA:" prompt="Para cada una de las causas identificadas se deben definir las acciones de mejoramiento necesarias." sqref="C8:C19 C21:C22 C24:C28" xr:uid="{00000000-0002-0000-0000-00000A000000}"/>
    <dataValidation allowBlank="1" showInputMessage="1" showErrorMessage="1" promptTitle="GUÍA:" prompt="Identificar la persona/cargo responsable por la ejecución de las acciones de mejoramiento." sqref="D8 D17:D19 D21 D24:D25" xr:uid="{00000000-0002-0000-0000-000009000000}"/>
    <dataValidation allowBlank="1" showInputMessage="1" showErrorMessage="1" promptTitle="GUÍA:" prompt="Describir la meta a ser alcanzada con la acción de mejoramiento planteada." sqref="E8:E22 E24:E28" xr:uid="{00000000-0002-0000-0000-000008000000}"/>
    <dataValidation allowBlank="1" showInputMessage="1" showErrorMessage="1" promptTitle="INSERTAR NUEVA COLUMNA:" prompt="Definir el entregable que soporta el cumplimiento como evidencia (actas, contratos, lista de asistencia, procedimientos, fotografía, videos, encuestas, etc.)" sqref="F8:F19 F21:F22 F24:F26" xr:uid="{00000000-0002-0000-0000-000007000000}"/>
    <dataValidation allowBlank="1" showInputMessage="1" showErrorMessage="1" promptTitle="GUÍA:" prompt="Establecer la formula matemática para medir el cumplimiento de la meta establecida a cada una de las acciones de mejoramiento definidas." sqref="G8:G19 G21:G22 G24:G28" xr:uid="{00000000-0002-0000-0000-000006000000}"/>
    <dataValidation allowBlank="1" showInputMessage="1" showErrorMessage="1" promptTitle="GUÍA:" prompt="Establecer las fechas de inicio y terminación de cada una de las actividades, según los recursos y disponibilidad de la dependencia dentro de la vigencia actual." sqref="H14:I14 H21:I22 H17:I19 H8:I11 H24:I26" xr:uid="{00000000-0002-0000-0000-000005000000}"/>
    <dataValidation allowBlank="1" showInputMessage="1" showErrorMessage="1" promptTitle="GUÍA: " prompt="Colocar la fecha en que se realiza el seguimiento por parte de la dependencia (i, ii, ii o iv seguimiento)_x000a_" sqref="J21:J22 J24:J26 J14 J18 J8 J11" xr:uid="{00000000-0002-0000-0000-000004000000}"/>
    <dataValidation allowBlank="1" showInputMessage="1" showErrorMessage="1" promptTitle="GUÍA:" prompt="Asignar el porcentaje de avance de la meta establecida de acuerdo con la formula del indicador con corte a la fecha del seguimiento." sqref="K21:K22 K8 K11 K14 K18 K24:K26" xr:uid="{00000000-0002-0000-0000-000003000000}"/>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17:L22 L8 L11 L14 L24:L27" xr:uid="{00000000-0002-0000-0000-000002000000}"/>
    <dataValidation allowBlank="1" showInputMessage="1" showErrorMessage="1" promptTitle="CONTROL INTERNO:" prompt="Incluir esta columna para medir el avance de las acciones por parte del auditor de acuerdo con las evidencias presentadas por la dependencia." sqref="M8 M11 M14 M17:M18 M21:M22 M24:M26" xr:uid="{00000000-0002-0000-0000-000001000000}"/>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BDB0A-8BB3-41C3-AFB2-C2FCBEB43859}">
  <dimension ref="A1:T49"/>
  <sheetViews>
    <sheetView showGridLines="0" topLeftCell="A6" zoomScale="84" zoomScaleNormal="84" zoomScaleSheetLayoutView="100" zoomScalePageLayoutView="98" workbookViewId="0">
      <pane ySplit="7" topLeftCell="A13" activePane="bottomLeft" state="frozen"/>
      <selection activeCell="A6" sqref="A6"/>
      <selection pane="bottomLeft" activeCell="J50" sqref="J50"/>
    </sheetView>
  </sheetViews>
  <sheetFormatPr baseColWidth="10" defaultColWidth="11.42578125" defaultRowHeight="12.75" x14ac:dyDescent="0.2"/>
  <cols>
    <col min="1" max="1" width="31.85546875" customWidth="1"/>
    <col min="2" max="2" width="22.28515625" customWidth="1"/>
    <col min="3" max="3" width="26.42578125" customWidth="1"/>
    <col min="4" max="4" width="22.140625" hidden="1" customWidth="1"/>
    <col min="5" max="5" width="21" customWidth="1"/>
    <col min="6" max="6" width="26" customWidth="1"/>
    <col min="7" max="7" width="22" customWidth="1"/>
    <col min="8" max="8" width="14" bestFit="1" customWidth="1"/>
    <col min="9" max="9" width="15.42578125" customWidth="1"/>
    <col min="10" max="10" width="15" style="1" customWidth="1"/>
    <col min="11" max="11" width="13.7109375" customWidth="1"/>
    <col min="12" max="12" width="81" hidden="1" customWidth="1"/>
    <col min="13" max="13" width="18.7109375" hidden="1" customWidth="1"/>
    <col min="14" max="14" width="81" hidden="1" customWidth="1"/>
    <col min="15" max="15" width="4.7109375" hidden="1" customWidth="1"/>
    <col min="16" max="16" width="14" customWidth="1"/>
    <col min="17" max="17" width="25.42578125" customWidth="1"/>
    <col min="18" max="18" width="42.85546875" customWidth="1"/>
  </cols>
  <sheetData>
    <row r="1" spans="1:18" x14ac:dyDescent="0.2">
      <c r="A1" s="1"/>
      <c r="B1" s="1"/>
      <c r="C1" s="1"/>
      <c r="D1" s="1"/>
      <c r="E1" s="1"/>
      <c r="F1" s="1"/>
      <c r="G1" s="1"/>
      <c r="H1" s="1"/>
      <c r="I1" s="1"/>
      <c r="K1" s="1"/>
      <c r="L1" s="1"/>
      <c r="M1" s="1"/>
      <c r="N1" s="1"/>
      <c r="O1" s="1"/>
      <c r="P1" s="1"/>
      <c r="Q1" s="1"/>
      <c r="R1" s="1"/>
    </row>
    <row r="2" spans="1:18" x14ac:dyDescent="0.2">
      <c r="A2" s="1"/>
      <c r="B2" s="1"/>
      <c r="C2" s="1"/>
      <c r="D2" s="1"/>
      <c r="E2" s="1"/>
      <c r="F2" s="1"/>
      <c r="G2" s="1"/>
      <c r="H2" s="1"/>
      <c r="I2" s="1"/>
      <c r="K2" s="1"/>
      <c r="L2" s="1"/>
      <c r="M2" s="1"/>
      <c r="N2" s="1"/>
      <c r="O2" s="1"/>
      <c r="P2" s="1"/>
      <c r="Q2" s="1"/>
      <c r="R2" s="1"/>
    </row>
    <row r="3" spans="1:18" ht="27" customHeight="1" x14ac:dyDescent="0.2">
      <c r="A3" s="612" t="s">
        <v>840</v>
      </c>
      <c r="B3" s="612"/>
      <c r="C3" s="612"/>
      <c r="D3" s="612"/>
      <c r="E3" s="612"/>
      <c r="F3" s="612"/>
      <c r="G3" s="612"/>
      <c r="H3" s="612"/>
      <c r="I3" s="612"/>
      <c r="J3" s="612"/>
      <c r="K3" s="612"/>
      <c r="L3" s="612"/>
      <c r="M3" s="612"/>
      <c r="N3" s="612"/>
      <c r="O3" s="612"/>
      <c r="P3" s="612"/>
      <c r="Q3" s="612"/>
      <c r="R3" s="612"/>
    </row>
    <row r="4" spans="1:18" ht="34.5" customHeight="1" x14ac:dyDescent="0.2">
      <c r="A4" s="613" t="s">
        <v>118</v>
      </c>
      <c r="B4" s="613"/>
      <c r="C4" s="613"/>
      <c r="D4" s="613"/>
      <c r="E4" s="613"/>
      <c r="F4" s="613"/>
      <c r="G4" s="613"/>
      <c r="H4" s="613"/>
      <c r="I4" s="613"/>
      <c r="J4" s="613"/>
      <c r="K4" s="613"/>
      <c r="L4" s="613"/>
      <c r="M4" s="138"/>
      <c r="N4" s="138"/>
      <c r="O4" s="138"/>
      <c r="P4" s="614" t="s">
        <v>117</v>
      </c>
      <c r="Q4" s="614"/>
      <c r="R4" s="614"/>
    </row>
    <row r="5" spans="1:18" ht="38.25" customHeight="1" x14ac:dyDescent="0.2">
      <c r="A5" s="613" t="s">
        <v>841</v>
      </c>
      <c r="B5" s="613"/>
      <c r="C5" s="613"/>
      <c r="D5" s="613"/>
      <c r="E5" s="613"/>
      <c r="F5" s="613"/>
      <c r="G5" s="613"/>
      <c r="H5" s="613"/>
      <c r="I5" s="613"/>
      <c r="J5" s="613"/>
      <c r="K5" s="613"/>
      <c r="L5" s="613"/>
      <c r="M5" s="138"/>
      <c r="N5" s="138"/>
      <c r="O5" s="138"/>
      <c r="P5" s="614"/>
      <c r="Q5" s="614"/>
      <c r="R5" s="614"/>
    </row>
    <row r="6" spans="1:18" x14ac:dyDescent="0.2">
      <c r="A6" s="1"/>
      <c r="B6" s="1"/>
      <c r="C6" s="1"/>
      <c r="D6" s="1"/>
      <c r="E6" s="1"/>
      <c r="F6" s="1"/>
      <c r="G6" s="1"/>
      <c r="H6" s="1"/>
      <c r="I6" s="1"/>
      <c r="K6" s="1"/>
      <c r="L6" s="1"/>
      <c r="M6" s="1"/>
      <c r="N6" s="1"/>
      <c r="O6" s="1"/>
    </row>
    <row r="7" spans="1:18" x14ac:dyDescent="0.2">
      <c r="A7" s="1"/>
      <c r="B7" s="1"/>
      <c r="C7" s="1"/>
      <c r="D7" s="1"/>
      <c r="E7" s="1"/>
      <c r="F7" s="1"/>
      <c r="G7" s="1"/>
      <c r="H7" s="1"/>
      <c r="I7" s="1"/>
      <c r="K7" s="1"/>
      <c r="L7" s="1"/>
      <c r="M7" s="1"/>
      <c r="N7" s="1"/>
      <c r="O7" s="1"/>
    </row>
    <row r="8" spans="1:18" ht="27" customHeight="1" x14ac:dyDescent="0.25">
      <c r="A8" s="452" t="s">
        <v>119</v>
      </c>
      <c r="B8" s="452"/>
      <c r="C8" s="452"/>
      <c r="D8" s="452"/>
      <c r="E8" s="452"/>
      <c r="F8" s="452"/>
      <c r="G8" s="452"/>
      <c r="H8" s="452"/>
      <c r="I8" s="452"/>
      <c r="J8" s="452"/>
      <c r="K8" s="452"/>
      <c r="L8" s="452"/>
      <c r="M8" s="452"/>
      <c r="N8" s="452"/>
      <c r="O8" s="452"/>
    </row>
    <row r="9" spans="1:18" ht="34.5" customHeight="1" x14ac:dyDescent="0.2">
      <c r="A9" s="440" t="s">
        <v>506</v>
      </c>
      <c r="B9" s="440"/>
      <c r="C9" s="440"/>
      <c r="D9" s="440"/>
      <c r="E9" s="440"/>
      <c r="F9" s="440"/>
      <c r="G9" s="440"/>
      <c r="H9" s="440"/>
      <c r="I9" s="440"/>
      <c r="J9" s="440"/>
      <c r="K9" s="440"/>
      <c r="L9" s="440"/>
    </row>
    <row r="10" spans="1:18" ht="38.25" customHeight="1" x14ac:dyDescent="0.2">
      <c r="A10" s="440" t="s">
        <v>1092</v>
      </c>
      <c r="B10" s="440"/>
      <c r="C10" s="440"/>
      <c r="D10" s="440"/>
      <c r="E10" s="440"/>
      <c r="F10" s="440"/>
      <c r="G10" s="440"/>
      <c r="H10" s="440"/>
      <c r="I10" s="440"/>
      <c r="J10" s="440"/>
      <c r="K10" s="440"/>
      <c r="L10" s="440"/>
      <c r="P10" s="459" t="s">
        <v>117</v>
      </c>
      <c r="Q10" s="459"/>
      <c r="R10" s="459"/>
    </row>
    <row r="11" spans="1:18" s="3" customFormat="1" ht="40.5" customHeight="1" x14ac:dyDescent="0.2">
      <c r="A11" s="615" t="s">
        <v>115</v>
      </c>
      <c r="B11" s="617" t="s">
        <v>114</v>
      </c>
      <c r="C11" s="617" t="s">
        <v>113</v>
      </c>
      <c r="D11" s="617" t="s">
        <v>112</v>
      </c>
      <c r="E11" s="598" t="s">
        <v>111</v>
      </c>
      <c r="F11" s="598" t="s">
        <v>110</v>
      </c>
      <c r="G11" s="598" t="s">
        <v>109</v>
      </c>
      <c r="H11" s="599" t="s">
        <v>108</v>
      </c>
      <c r="I11" s="600"/>
      <c r="J11" s="598" t="s">
        <v>107</v>
      </c>
      <c r="K11" s="598" t="s">
        <v>106</v>
      </c>
      <c r="L11" s="601" t="s">
        <v>842</v>
      </c>
      <c r="M11" s="602" t="s">
        <v>843</v>
      </c>
      <c r="N11" s="596" t="s">
        <v>844</v>
      </c>
      <c r="O11" s="597" t="s">
        <v>845</v>
      </c>
      <c r="P11" s="459"/>
      <c r="Q11" s="459"/>
      <c r="R11" s="459"/>
    </row>
    <row r="12" spans="1:18" s="3" customFormat="1" ht="25.5" x14ac:dyDescent="0.2">
      <c r="A12" s="616"/>
      <c r="B12" s="618"/>
      <c r="C12" s="618"/>
      <c r="D12" s="618"/>
      <c r="E12" s="598"/>
      <c r="F12" s="598"/>
      <c r="G12" s="598"/>
      <c r="H12" s="139" t="s">
        <v>102</v>
      </c>
      <c r="I12" s="139" t="s">
        <v>101</v>
      </c>
      <c r="J12" s="598"/>
      <c r="K12" s="598"/>
      <c r="L12" s="601"/>
      <c r="M12" s="602"/>
      <c r="N12" s="596"/>
      <c r="O12" s="597"/>
      <c r="P12" s="194"/>
      <c r="Q12" s="195"/>
      <c r="R12" s="196"/>
    </row>
    <row r="13" spans="1:18" ht="405.75" customHeight="1" x14ac:dyDescent="0.2">
      <c r="A13" s="140" t="s">
        <v>846</v>
      </c>
      <c r="B13" s="141" t="s">
        <v>847</v>
      </c>
      <c r="C13" s="142" t="s">
        <v>848</v>
      </c>
      <c r="D13" s="142" t="s">
        <v>849</v>
      </c>
      <c r="E13" s="142" t="s">
        <v>850</v>
      </c>
      <c r="F13" s="142" t="s">
        <v>851</v>
      </c>
      <c r="G13" s="142" t="s">
        <v>852</v>
      </c>
      <c r="H13" s="143">
        <v>44958</v>
      </c>
      <c r="I13" s="143">
        <v>45016</v>
      </c>
      <c r="J13" s="143">
        <v>44992</v>
      </c>
      <c r="K13" s="144">
        <v>1</v>
      </c>
      <c r="L13" s="145" t="s">
        <v>853</v>
      </c>
      <c r="M13" s="144">
        <v>1</v>
      </c>
      <c r="N13" s="146" t="s">
        <v>854</v>
      </c>
      <c r="O13" s="144">
        <v>0</v>
      </c>
      <c r="P13" s="147">
        <v>1</v>
      </c>
      <c r="Q13" s="607" t="s">
        <v>855</v>
      </c>
      <c r="R13" s="607"/>
    </row>
    <row r="14" spans="1:18" ht="232.5" customHeight="1" x14ac:dyDescent="0.2">
      <c r="A14" s="593" t="s">
        <v>856</v>
      </c>
      <c r="B14" s="593" t="s">
        <v>857</v>
      </c>
      <c r="C14" s="142" t="s">
        <v>858</v>
      </c>
      <c r="D14" s="142" t="s">
        <v>859</v>
      </c>
      <c r="E14" s="142" t="s">
        <v>860</v>
      </c>
      <c r="F14" s="142" t="s">
        <v>861</v>
      </c>
      <c r="G14" s="142" t="s">
        <v>861</v>
      </c>
      <c r="H14" s="143">
        <v>44980</v>
      </c>
      <c r="I14" s="143">
        <v>45289</v>
      </c>
      <c r="J14" s="143">
        <v>45103</v>
      </c>
      <c r="K14" s="148">
        <v>1</v>
      </c>
      <c r="L14" s="149" t="s">
        <v>862</v>
      </c>
      <c r="M14" s="150">
        <v>0.5</v>
      </c>
      <c r="N14" s="149" t="s">
        <v>863</v>
      </c>
      <c r="O14" s="148">
        <v>0</v>
      </c>
      <c r="P14" s="147">
        <v>0.5</v>
      </c>
      <c r="Q14" s="609" t="s">
        <v>864</v>
      </c>
      <c r="R14" s="610"/>
    </row>
    <row r="15" spans="1:18" ht="306" customHeight="1" x14ac:dyDescent="0.2">
      <c r="A15" s="595"/>
      <c r="B15" s="595"/>
      <c r="C15" s="142" t="s">
        <v>865</v>
      </c>
      <c r="D15" s="142" t="s">
        <v>866</v>
      </c>
      <c r="E15" s="142" t="s">
        <v>867</v>
      </c>
      <c r="F15" s="142" t="s">
        <v>868</v>
      </c>
      <c r="G15" s="142" t="s">
        <v>869</v>
      </c>
      <c r="H15" s="143">
        <v>44958</v>
      </c>
      <c r="I15" s="143">
        <v>45289</v>
      </c>
      <c r="J15" s="143">
        <v>45103</v>
      </c>
      <c r="K15" s="151">
        <v>1</v>
      </c>
      <c r="L15" s="152" t="s">
        <v>870</v>
      </c>
      <c r="M15" s="151">
        <v>0.5</v>
      </c>
      <c r="N15" s="145" t="s">
        <v>871</v>
      </c>
      <c r="O15" s="151">
        <v>0</v>
      </c>
      <c r="P15" s="147">
        <v>0.5</v>
      </c>
      <c r="Q15" s="607" t="s">
        <v>872</v>
      </c>
      <c r="R15" s="607"/>
    </row>
    <row r="16" spans="1:18" ht="371.25" customHeight="1" x14ac:dyDescent="0.2">
      <c r="A16" s="140" t="s">
        <v>873</v>
      </c>
      <c r="B16" s="141" t="s">
        <v>874</v>
      </c>
      <c r="C16" s="142" t="s">
        <v>875</v>
      </c>
      <c r="D16" s="142" t="s">
        <v>876</v>
      </c>
      <c r="E16" s="142" t="s">
        <v>877</v>
      </c>
      <c r="F16" s="142" t="s">
        <v>878</v>
      </c>
      <c r="G16" s="142" t="s">
        <v>879</v>
      </c>
      <c r="H16" s="143">
        <v>44998</v>
      </c>
      <c r="I16" s="143">
        <v>45138</v>
      </c>
      <c r="J16" s="143">
        <v>45026</v>
      </c>
      <c r="K16" s="151">
        <v>1</v>
      </c>
      <c r="L16" s="153" t="s">
        <v>880</v>
      </c>
      <c r="M16" s="151">
        <v>0.6</v>
      </c>
      <c r="N16" s="154" t="s">
        <v>881</v>
      </c>
      <c r="O16" s="151">
        <v>0</v>
      </c>
      <c r="P16" s="147">
        <v>0.6</v>
      </c>
      <c r="Q16" s="609" t="s">
        <v>872</v>
      </c>
      <c r="R16" s="610"/>
    </row>
    <row r="17" spans="1:18" ht="220.5" customHeight="1" x14ac:dyDescent="0.2">
      <c r="A17" s="140" t="s">
        <v>882</v>
      </c>
      <c r="B17" s="141" t="s">
        <v>883</v>
      </c>
      <c r="C17" s="142" t="s">
        <v>884</v>
      </c>
      <c r="D17" s="142" t="s">
        <v>885</v>
      </c>
      <c r="E17" s="142" t="s">
        <v>886</v>
      </c>
      <c r="F17" s="142" t="s">
        <v>887</v>
      </c>
      <c r="G17" s="142" t="s">
        <v>888</v>
      </c>
      <c r="H17" s="143">
        <v>44992</v>
      </c>
      <c r="I17" s="143">
        <v>45289</v>
      </c>
      <c r="J17" s="155" t="s">
        <v>889</v>
      </c>
      <c r="K17" s="151">
        <v>1</v>
      </c>
      <c r="L17" s="156" t="s">
        <v>890</v>
      </c>
      <c r="M17" s="150">
        <v>0.05</v>
      </c>
      <c r="N17" s="146" t="s">
        <v>891</v>
      </c>
      <c r="O17" s="151">
        <v>0.05</v>
      </c>
      <c r="P17" s="147">
        <v>0.1</v>
      </c>
      <c r="Q17" s="609" t="s">
        <v>892</v>
      </c>
      <c r="R17" s="610"/>
    </row>
    <row r="18" spans="1:18" ht="180" customHeight="1" x14ac:dyDescent="0.2">
      <c r="A18" s="605" t="s">
        <v>893</v>
      </c>
      <c r="B18" s="593" t="s">
        <v>894</v>
      </c>
      <c r="C18" s="142" t="s">
        <v>895</v>
      </c>
      <c r="D18" s="142" t="s">
        <v>896</v>
      </c>
      <c r="E18" s="142" t="s">
        <v>897</v>
      </c>
      <c r="F18" s="142" t="s">
        <v>898</v>
      </c>
      <c r="G18" s="142" t="s">
        <v>899</v>
      </c>
      <c r="H18" s="143">
        <v>44991</v>
      </c>
      <c r="I18" s="143">
        <v>45016</v>
      </c>
      <c r="J18" s="143">
        <v>44999</v>
      </c>
      <c r="K18" s="144">
        <v>1</v>
      </c>
      <c r="L18" s="157" t="s">
        <v>900</v>
      </c>
      <c r="M18" s="144">
        <v>0.1</v>
      </c>
      <c r="N18" s="146" t="s">
        <v>901</v>
      </c>
      <c r="O18" s="144">
        <v>0.4</v>
      </c>
      <c r="P18" s="147">
        <v>0.5</v>
      </c>
      <c r="Q18" s="609" t="s">
        <v>872</v>
      </c>
      <c r="R18" s="610"/>
    </row>
    <row r="19" spans="1:18" ht="266.25" customHeight="1" x14ac:dyDescent="0.2">
      <c r="A19" s="611"/>
      <c r="B19" s="594"/>
      <c r="C19" s="142" t="s">
        <v>902</v>
      </c>
      <c r="D19" s="142" t="s">
        <v>903</v>
      </c>
      <c r="E19" s="157" t="s">
        <v>904</v>
      </c>
      <c r="F19" s="142" t="s">
        <v>905</v>
      </c>
      <c r="G19" s="142" t="s">
        <v>906</v>
      </c>
      <c r="H19" s="143">
        <v>45026</v>
      </c>
      <c r="I19" s="143">
        <v>45092</v>
      </c>
      <c r="J19" s="143">
        <v>45044</v>
      </c>
      <c r="K19" s="144">
        <v>1</v>
      </c>
      <c r="L19" s="157" t="s">
        <v>907</v>
      </c>
      <c r="M19" s="151">
        <v>0.25</v>
      </c>
      <c r="N19" s="149" t="s">
        <v>908</v>
      </c>
      <c r="O19" s="144">
        <v>0.25</v>
      </c>
      <c r="P19" s="147">
        <v>0.5</v>
      </c>
      <c r="Q19" s="609" t="s">
        <v>872</v>
      </c>
      <c r="R19" s="610"/>
    </row>
    <row r="20" spans="1:18" ht="317.25" customHeight="1" x14ac:dyDescent="0.2">
      <c r="A20" s="611"/>
      <c r="B20" s="594"/>
      <c r="C20" s="142" t="s">
        <v>909</v>
      </c>
      <c r="D20" s="142" t="s">
        <v>910</v>
      </c>
      <c r="E20" s="142" t="s">
        <v>911</v>
      </c>
      <c r="F20" s="142" t="s">
        <v>912</v>
      </c>
      <c r="G20" s="142" t="s">
        <v>913</v>
      </c>
      <c r="H20" s="143">
        <v>44980</v>
      </c>
      <c r="I20" s="143">
        <v>45092</v>
      </c>
      <c r="J20" s="143">
        <v>45044</v>
      </c>
      <c r="K20" s="144">
        <v>1</v>
      </c>
      <c r="L20" s="159" t="s">
        <v>914</v>
      </c>
      <c r="M20" s="151">
        <v>0.25</v>
      </c>
      <c r="N20" s="160" t="s">
        <v>915</v>
      </c>
      <c r="O20" s="151">
        <v>0.25</v>
      </c>
      <c r="P20" s="147">
        <v>0.5</v>
      </c>
      <c r="Q20" s="609" t="s">
        <v>916</v>
      </c>
      <c r="R20" s="610"/>
    </row>
    <row r="21" spans="1:18" ht="408.75" customHeight="1" x14ac:dyDescent="0.2">
      <c r="A21" s="593" t="s">
        <v>917</v>
      </c>
      <c r="B21" s="593" t="s">
        <v>918</v>
      </c>
      <c r="C21" s="142" t="s">
        <v>919</v>
      </c>
      <c r="D21" s="142" t="s">
        <v>920</v>
      </c>
      <c r="E21" s="142" t="s">
        <v>921</v>
      </c>
      <c r="F21" s="142" t="s">
        <v>922</v>
      </c>
      <c r="G21" s="142" t="s">
        <v>923</v>
      </c>
      <c r="H21" s="143">
        <v>44992</v>
      </c>
      <c r="I21" s="143">
        <v>45291</v>
      </c>
      <c r="J21" s="155" t="s">
        <v>924</v>
      </c>
      <c r="K21" s="144">
        <v>1</v>
      </c>
      <c r="L21" s="153" t="s">
        <v>925</v>
      </c>
      <c r="M21" s="144">
        <v>0.25</v>
      </c>
      <c r="N21" s="161" t="s">
        <v>926</v>
      </c>
      <c r="O21" s="144">
        <v>0.25</v>
      </c>
      <c r="P21" s="147">
        <v>0.5</v>
      </c>
      <c r="Q21" s="607" t="s">
        <v>872</v>
      </c>
      <c r="R21" s="607"/>
    </row>
    <row r="22" spans="1:18" s="11" customFormat="1" ht="224.25" customHeight="1" x14ac:dyDescent="0.2">
      <c r="A22" s="595"/>
      <c r="B22" s="595"/>
      <c r="C22" s="142" t="s">
        <v>927</v>
      </c>
      <c r="D22" s="142" t="s">
        <v>920</v>
      </c>
      <c r="E22" s="142" t="s">
        <v>928</v>
      </c>
      <c r="F22" s="142" t="s">
        <v>929</v>
      </c>
      <c r="G22" s="142" t="s">
        <v>923</v>
      </c>
      <c r="H22" s="143">
        <v>44992</v>
      </c>
      <c r="I22" s="143">
        <v>45291</v>
      </c>
      <c r="J22" s="155" t="s">
        <v>924</v>
      </c>
      <c r="K22" s="144">
        <v>1</v>
      </c>
      <c r="L22" s="153" t="s">
        <v>930</v>
      </c>
      <c r="M22" s="144">
        <v>0.25</v>
      </c>
      <c r="N22" s="162" t="s">
        <v>931</v>
      </c>
      <c r="O22" s="144">
        <v>0.25</v>
      </c>
      <c r="P22" s="147">
        <v>0.5</v>
      </c>
      <c r="Q22" s="607" t="s">
        <v>872</v>
      </c>
      <c r="R22" s="607"/>
    </row>
    <row r="23" spans="1:18" s="11" customFormat="1" ht="409.5" customHeight="1" x14ac:dyDescent="0.2">
      <c r="A23" s="163" t="s">
        <v>932</v>
      </c>
      <c r="B23" s="164" t="s">
        <v>933</v>
      </c>
      <c r="C23" s="142" t="s">
        <v>934</v>
      </c>
      <c r="D23" s="140" t="s">
        <v>935</v>
      </c>
      <c r="E23" s="165" t="s">
        <v>936</v>
      </c>
      <c r="F23" s="166" t="s">
        <v>937</v>
      </c>
      <c r="G23" s="166" t="s">
        <v>938</v>
      </c>
      <c r="H23" s="167">
        <v>44998</v>
      </c>
      <c r="I23" s="168">
        <v>45289</v>
      </c>
      <c r="J23" s="157" t="s">
        <v>939</v>
      </c>
      <c r="K23" s="169">
        <v>1</v>
      </c>
      <c r="L23" s="170" t="s">
        <v>940</v>
      </c>
      <c r="M23" s="169">
        <v>0.25</v>
      </c>
      <c r="N23" s="171" t="s">
        <v>941</v>
      </c>
      <c r="O23" s="172">
        <v>0.25</v>
      </c>
      <c r="P23" s="147">
        <v>0.5</v>
      </c>
      <c r="Q23" s="607" t="s">
        <v>872</v>
      </c>
      <c r="R23" s="607"/>
    </row>
    <row r="24" spans="1:18" s="11" customFormat="1" ht="371.25" customHeight="1" x14ac:dyDescent="0.2">
      <c r="A24" s="608" t="s">
        <v>942</v>
      </c>
      <c r="B24" s="604" t="s">
        <v>943</v>
      </c>
      <c r="C24" s="142" t="s">
        <v>944</v>
      </c>
      <c r="D24" s="174" t="s">
        <v>945</v>
      </c>
      <c r="E24" s="165" t="s">
        <v>946</v>
      </c>
      <c r="F24" s="165" t="s">
        <v>947</v>
      </c>
      <c r="G24" s="165" t="s">
        <v>948</v>
      </c>
      <c r="H24" s="175">
        <v>44986</v>
      </c>
      <c r="I24" s="176">
        <v>45291</v>
      </c>
      <c r="J24" s="175">
        <v>45107</v>
      </c>
      <c r="K24" s="144">
        <v>1</v>
      </c>
      <c r="L24" s="145" t="s">
        <v>949</v>
      </c>
      <c r="M24" s="144">
        <v>0.25</v>
      </c>
      <c r="N24" s="145" t="s">
        <v>950</v>
      </c>
      <c r="O24" s="144">
        <v>0.25</v>
      </c>
      <c r="P24" s="147">
        <v>0.5</v>
      </c>
      <c r="Q24" s="607" t="s">
        <v>872</v>
      </c>
      <c r="R24" s="607"/>
    </row>
    <row r="25" spans="1:18" ht="409.5" customHeight="1" x14ac:dyDescent="0.2">
      <c r="A25" s="608"/>
      <c r="B25" s="604"/>
      <c r="C25" s="158" t="s">
        <v>951</v>
      </c>
      <c r="D25" s="177"/>
      <c r="E25" s="178" t="s">
        <v>952</v>
      </c>
      <c r="F25" s="165" t="s">
        <v>953</v>
      </c>
      <c r="G25" s="165" t="s">
        <v>954</v>
      </c>
      <c r="H25" s="175">
        <v>44986</v>
      </c>
      <c r="I25" s="176">
        <v>45291</v>
      </c>
      <c r="J25" s="175" t="s">
        <v>955</v>
      </c>
      <c r="K25" s="144">
        <v>1</v>
      </c>
      <c r="L25" s="159" t="s">
        <v>956</v>
      </c>
      <c r="M25" s="151">
        <v>0.25</v>
      </c>
      <c r="N25" s="179" t="s">
        <v>957</v>
      </c>
      <c r="O25" s="144">
        <v>0.25</v>
      </c>
      <c r="P25" s="147">
        <v>0.5</v>
      </c>
      <c r="Q25" s="607" t="s">
        <v>872</v>
      </c>
      <c r="R25" s="607"/>
    </row>
    <row r="26" spans="1:18" s="11" customFormat="1" ht="213" customHeight="1" x14ac:dyDescent="0.2">
      <c r="A26" s="142" t="s">
        <v>958</v>
      </c>
      <c r="B26" s="142" t="s">
        <v>959</v>
      </c>
      <c r="C26" s="142" t="s">
        <v>960</v>
      </c>
      <c r="D26" s="142" t="s">
        <v>961</v>
      </c>
      <c r="E26" s="180" t="s">
        <v>962</v>
      </c>
      <c r="F26" s="180" t="s">
        <v>963</v>
      </c>
      <c r="G26" s="180" t="s">
        <v>964</v>
      </c>
      <c r="H26" s="181" t="s">
        <v>965</v>
      </c>
      <c r="I26" s="181">
        <v>45289</v>
      </c>
      <c r="J26" s="181" t="s">
        <v>966</v>
      </c>
      <c r="K26" s="144">
        <v>1</v>
      </c>
      <c r="L26" s="182" t="s">
        <v>967</v>
      </c>
      <c r="M26" s="144">
        <v>0.4</v>
      </c>
      <c r="N26" s="182" t="s">
        <v>968</v>
      </c>
      <c r="O26" s="172">
        <v>0.4</v>
      </c>
      <c r="P26" s="147">
        <v>0.8</v>
      </c>
      <c r="Q26" s="607" t="s">
        <v>872</v>
      </c>
      <c r="R26" s="607"/>
    </row>
    <row r="27" spans="1:18" ht="269.25" customHeight="1" x14ac:dyDescent="0.2">
      <c r="A27" s="604" t="s">
        <v>969</v>
      </c>
      <c r="B27" s="593" t="s">
        <v>970</v>
      </c>
      <c r="C27" s="142" t="s">
        <v>971</v>
      </c>
      <c r="D27" s="593" t="s">
        <v>972</v>
      </c>
      <c r="E27" s="142" t="s">
        <v>973</v>
      </c>
      <c r="F27" s="142" t="s">
        <v>974</v>
      </c>
      <c r="G27" s="142" t="s">
        <v>975</v>
      </c>
      <c r="H27" s="143">
        <v>44992</v>
      </c>
      <c r="I27" s="143">
        <v>45291</v>
      </c>
      <c r="J27" s="142" t="s">
        <v>976</v>
      </c>
      <c r="K27" s="144">
        <v>1</v>
      </c>
      <c r="L27" s="149" t="s">
        <v>977</v>
      </c>
      <c r="M27" s="144">
        <v>0.25</v>
      </c>
      <c r="N27" s="149" t="s">
        <v>978</v>
      </c>
      <c r="O27" s="144">
        <v>0.25</v>
      </c>
      <c r="P27" s="147">
        <v>0.5</v>
      </c>
      <c r="Q27" s="607" t="s">
        <v>872</v>
      </c>
      <c r="R27" s="607"/>
    </row>
    <row r="28" spans="1:18" ht="193.5" customHeight="1" x14ac:dyDescent="0.2">
      <c r="A28" s="604"/>
      <c r="B28" s="595"/>
      <c r="C28" s="142" t="s">
        <v>979</v>
      </c>
      <c r="D28" s="595"/>
      <c r="E28" s="142" t="s">
        <v>980</v>
      </c>
      <c r="F28" s="142" t="s">
        <v>981</v>
      </c>
      <c r="G28" s="142" t="s">
        <v>982</v>
      </c>
      <c r="H28" s="143">
        <v>44992</v>
      </c>
      <c r="I28" s="143">
        <v>45291</v>
      </c>
      <c r="J28" s="142" t="s">
        <v>976</v>
      </c>
      <c r="K28" s="172">
        <v>1</v>
      </c>
      <c r="L28" s="157" t="s">
        <v>983</v>
      </c>
      <c r="M28" s="169">
        <v>0.25</v>
      </c>
      <c r="N28" s="149" t="s">
        <v>984</v>
      </c>
      <c r="O28" s="183">
        <v>0.25</v>
      </c>
      <c r="P28" s="147">
        <v>0.5</v>
      </c>
      <c r="Q28" s="607" t="s">
        <v>872</v>
      </c>
      <c r="R28" s="607"/>
    </row>
    <row r="29" spans="1:18" s="11" customFormat="1" ht="213" customHeight="1" x14ac:dyDescent="0.2">
      <c r="A29" s="142" t="s">
        <v>985</v>
      </c>
      <c r="B29" s="142" t="s">
        <v>986</v>
      </c>
      <c r="C29" s="142" t="s">
        <v>987</v>
      </c>
      <c r="D29" s="157" t="s">
        <v>988</v>
      </c>
      <c r="E29" s="165" t="s">
        <v>989</v>
      </c>
      <c r="F29" s="162" t="s">
        <v>990</v>
      </c>
      <c r="G29" s="165" t="s">
        <v>991</v>
      </c>
      <c r="H29" s="184" t="s">
        <v>992</v>
      </c>
      <c r="I29" s="184">
        <v>45289</v>
      </c>
      <c r="J29" s="175">
        <v>45107</v>
      </c>
      <c r="K29" s="144">
        <v>1</v>
      </c>
      <c r="L29" s="160" t="s">
        <v>993</v>
      </c>
      <c r="M29" s="169">
        <v>0.1</v>
      </c>
      <c r="N29" s="160" t="s">
        <v>994</v>
      </c>
      <c r="O29" s="183">
        <v>0.1</v>
      </c>
      <c r="P29" s="147">
        <v>0.2</v>
      </c>
      <c r="Q29" s="607" t="s">
        <v>995</v>
      </c>
      <c r="R29" s="607"/>
    </row>
    <row r="30" spans="1:18" ht="300.75" customHeight="1" x14ac:dyDescent="0.2">
      <c r="A30" s="157" t="s">
        <v>996</v>
      </c>
      <c r="B30" s="142" t="s">
        <v>997</v>
      </c>
      <c r="C30" s="157" t="s">
        <v>998</v>
      </c>
      <c r="D30" s="157" t="s">
        <v>999</v>
      </c>
      <c r="E30" s="165" t="s">
        <v>1000</v>
      </c>
      <c r="F30" s="165" t="s">
        <v>1001</v>
      </c>
      <c r="G30" s="165" t="s">
        <v>1002</v>
      </c>
      <c r="H30" s="184">
        <v>44985</v>
      </c>
      <c r="I30" s="184">
        <v>45289</v>
      </c>
      <c r="J30" s="175" t="s">
        <v>1003</v>
      </c>
      <c r="K30" s="144">
        <v>1</v>
      </c>
      <c r="L30" s="157" t="s">
        <v>1004</v>
      </c>
      <c r="M30" s="144">
        <v>0.25</v>
      </c>
      <c r="N30" s="146" t="s">
        <v>1005</v>
      </c>
      <c r="O30" s="144">
        <v>0.25</v>
      </c>
      <c r="P30" s="147">
        <v>0.5</v>
      </c>
      <c r="Q30" s="607" t="s">
        <v>872</v>
      </c>
      <c r="R30" s="607"/>
    </row>
    <row r="31" spans="1:18" ht="308.25" customHeight="1" x14ac:dyDescent="0.2">
      <c r="A31" s="603" t="s">
        <v>1006</v>
      </c>
      <c r="B31" s="604" t="s">
        <v>1007</v>
      </c>
      <c r="C31" s="157" t="s">
        <v>1008</v>
      </c>
      <c r="D31" s="140" t="s">
        <v>1009</v>
      </c>
      <c r="E31" s="165" t="s">
        <v>1010</v>
      </c>
      <c r="F31" s="165" t="s">
        <v>1011</v>
      </c>
      <c r="G31" s="165" t="s">
        <v>1012</v>
      </c>
      <c r="H31" s="184">
        <v>44985</v>
      </c>
      <c r="I31" s="184">
        <v>45291</v>
      </c>
      <c r="J31" s="175" t="s">
        <v>1003</v>
      </c>
      <c r="K31" s="169">
        <v>1</v>
      </c>
      <c r="L31" s="159" t="s">
        <v>1013</v>
      </c>
      <c r="M31" s="169">
        <v>0.25</v>
      </c>
      <c r="N31" s="159" t="s">
        <v>1014</v>
      </c>
      <c r="O31" s="169">
        <v>0.25</v>
      </c>
      <c r="P31" s="147">
        <v>0.5</v>
      </c>
      <c r="Q31" s="607" t="s">
        <v>872</v>
      </c>
      <c r="R31" s="607"/>
    </row>
    <row r="32" spans="1:18" ht="138.75" customHeight="1" x14ac:dyDescent="0.2">
      <c r="A32" s="603"/>
      <c r="B32" s="604"/>
      <c r="C32" s="157" t="s">
        <v>1015</v>
      </c>
      <c r="D32" s="157" t="s">
        <v>1016</v>
      </c>
      <c r="E32" s="165" t="s">
        <v>1017</v>
      </c>
      <c r="F32" s="165" t="s">
        <v>1018</v>
      </c>
      <c r="G32" s="165" t="s">
        <v>1019</v>
      </c>
      <c r="H32" s="184">
        <v>45016</v>
      </c>
      <c r="I32" s="184">
        <v>45291</v>
      </c>
      <c r="J32" s="175" t="s">
        <v>1003</v>
      </c>
      <c r="K32" s="144">
        <v>1</v>
      </c>
      <c r="L32" s="142" t="s">
        <v>1020</v>
      </c>
      <c r="M32" s="144">
        <v>0.25</v>
      </c>
      <c r="N32" s="160" t="s">
        <v>1021</v>
      </c>
      <c r="O32" s="144">
        <v>0.25</v>
      </c>
      <c r="P32" s="147">
        <v>0.5</v>
      </c>
      <c r="Q32" s="607" t="s">
        <v>872</v>
      </c>
      <c r="R32" s="607"/>
    </row>
    <row r="33" spans="1:20" ht="128.25" customHeight="1" x14ac:dyDescent="0.2">
      <c r="A33" s="593" t="s">
        <v>1022</v>
      </c>
      <c r="B33" s="604" t="s">
        <v>1023</v>
      </c>
      <c r="C33" s="142" t="s">
        <v>1024</v>
      </c>
      <c r="D33" s="593" t="s">
        <v>1025</v>
      </c>
      <c r="E33" s="142" t="s">
        <v>1026</v>
      </c>
      <c r="F33" s="157" t="s">
        <v>1027</v>
      </c>
      <c r="G33" s="157" t="s">
        <v>1028</v>
      </c>
      <c r="H33" s="175">
        <v>45078</v>
      </c>
      <c r="I33" s="175">
        <v>45291</v>
      </c>
      <c r="J33" s="175" t="s">
        <v>1029</v>
      </c>
      <c r="K33" s="144">
        <v>1</v>
      </c>
      <c r="L33" s="145" t="s">
        <v>1030</v>
      </c>
      <c r="M33" s="185">
        <v>0.25</v>
      </c>
      <c r="N33" s="149" t="s">
        <v>1031</v>
      </c>
      <c r="O33" s="144">
        <v>0.25</v>
      </c>
      <c r="P33" s="147">
        <v>0.5</v>
      </c>
      <c r="Q33" s="607" t="s">
        <v>872</v>
      </c>
      <c r="R33" s="607"/>
    </row>
    <row r="34" spans="1:20" ht="344.25" x14ac:dyDescent="0.2">
      <c r="A34" s="595"/>
      <c r="B34" s="604"/>
      <c r="C34" s="142" t="s">
        <v>1032</v>
      </c>
      <c r="D34" s="595"/>
      <c r="E34" s="142" t="s">
        <v>1033</v>
      </c>
      <c r="F34" s="157" t="s">
        <v>1034</v>
      </c>
      <c r="G34" s="157" t="s">
        <v>1035</v>
      </c>
      <c r="H34" s="175">
        <v>45053</v>
      </c>
      <c r="I34" s="175">
        <v>45195</v>
      </c>
      <c r="J34" s="175" t="s">
        <v>1036</v>
      </c>
      <c r="K34" s="144">
        <v>1</v>
      </c>
      <c r="L34" s="145" t="s">
        <v>1037</v>
      </c>
      <c r="M34" s="144">
        <v>0.25</v>
      </c>
      <c r="N34" s="149" t="s">
        <v>1038</v>
      </c>
      <c r="O34" s="144">
        <v>0.25</v>
      </c>
      <c r="P34" s="147">
        <v>0.5</v>
      </c>
      <c r="Q34" s="607" t="s">
        <v>872</v>
      </c>
      <c r="R34" s="607"/>
    </row>
    <row r="35" spans="1:20" ht="307.5" customHeight="1" x14ac:dyDescent="0.2">
      <c r="A35" s="157" t="s">
        <v>1039</v>
      </c>
      <c r="B35" s="142" t="s">
        <v>1040</v>
      </c>
      <c r="C35" s="142" t="s">
        <v>1041</v>
      </c>
      <c r="D35" s="157" t="s">
        <v>1042</v>
      </c>
      <c r="E35" s="165" t="s">
        <v>1043</v>
      </c>
      <c r="F35" s="165" t="s">
        <v>1044</v>
      </c>
      <c r="G35" s="165" t="s">
        <v>1045</v>
      </c>
      <c r="H35" s="184">
        <v>45016</v>
      </c>
      <c r="I35" s="184">
        <v>45289</v>
      </c>
      <c r="J35" s="175">
        <v>45040</v>
      </c>
      <c r="K35" s="144">
        <v>1</v>
      </c>
      <c r="L35" s="146" t="s">
        <v>1046</v>
      </c>
      <c r="M35" s="186">
        <v>0.25</v>
      </c>
      <c r="N35" s="187" t="s">
        <v>1047</v>
      </c>
      <c r="O35" s="144">
        <v>0.25</v>
      </c>
      <c r="P35" s="147">
        <v>0.5</v>
      </c>
      <c r="Q35" s="607" t="s">
        <v>1048</v>
      </c>
      <c r="R35" s="607"/>
    </row>
    <row r="36" spans="1:20" ht="191.25" customHeight="1" x14ac:dyDescent="0.2">
      <c r="A36" s="603" t="s">
        <v>1049</v>
      </c>
      <c r="B36" s="604" t="s">
        <v>1050</v>
      </c>
      <c r="C36" s="157" t="s">
        <v>1051</v>
      </c>
      <c r="D36" s="605" t="s">
        <v>1052</v>
      </c>
      <c r="E36" s="165" t="s">
        <v>1053</v>
      </c>
      <c r="F36" s="165" t="s">
        <v>1054</v>
      </c>
      <c r="G36" s="165" t="s">
        <v>1055</v>
      </c>
      <c r="H36" s="184">
        <v>44974</v>
      </c>
      <c r="I36" s="184">
        <v>45138</v>
      </c>
      <c r="J36" s="175">
        <v>45026</v>
      </c>
      <c r="K36" s="144">
        <v>1</v>
      </c>
      <c r="L36" s="145" t="s">
        <v>1056</v>
      </c>
      <c r="M36" s="144">
        <v>0.25</v>
      </c>
      <c r="N36" s="146" t="s">
        <v>1056</v>
      </c>
      <c r="O36" s="144">
        <v>0.5</v>
      </c>
      <c r="P36" s="147">
        <v>0.75</v>
      </c>
      <c r="Q36" s="607" t="s">
        <v>1057</v>
      </c>
      <c r="R36" s="607"/>
    </row>
    <row r="37" spans="1:20" ht="177.75" customHeight="1" x14ac:dyDescent="0.2">
      <c r="A37" s="603"/>
      <c r="B37" s="604"/>
      <c r="C37" s="157" t="s">
        <v>1058</v>
      </c>
      <c r="D37" s="606"/>
      <c r="E37" s="165" t="s">
        <v>1059</v>
      </c>
      <c r="F37" s="165" t="s">
        <v>1060</v>
      </c>
      <c r="G37" s="165" t="s">
        <v>1061</v>
      </c>
      <c r="H37" s="184">
        <v>44974</v>
      </c>
      <c r="I37" s="184">
        <v>45138</v>
      </c>
      <c r="J37" s="175">
        <v>45026</v>
      </c>
      <c r="K37" s="144">
        <v>1</v>
      </c>
      <c r="L37" s="149" t="s">
        <v>1062</v>
      </c>
      <c r="M37" s="144">
        <v>0.25</v>
      </c>
      <c r="N37" s="149" t="s">
        <v>1063</v>
      </c>
      <c r="O37" s="144">
        <v>0.5</v>
      </c>
      <c r="P37" s="147">
        <v>0.75</v>
      </c>
      <c r="Q37" s="607" t="s">
        <v>1064</v>
      </c>
      <c r="R37" s="607"/>
    </row>
    <row r="38" spans="1:20" ht="265.5" customHeight="1" x14ac:dyDescent="0.2">
      <c r="A38" s="593" t="s">
        <v>1065</v>
      </c>
      <c r="B38" s="593" t="s">
        <v>1066</v>
      </c>
      <c r="C38" s="142" t="s">
        <v>1067</v>
      </c>
      <c r="D38" s="188" t="s">
        <v>1068</v>
      </c>
      <c r="E38" s="157" t="s">
        <v>1069</v>
      </c>
      <c r="F38" s="157" t="s">
        <v>1070</v>
      </c>
      <c r="G38" s="157" t="s">
        <v>1071</v>
      </c>
      <c r="H38" s="143">
        <v>44992</v>
      </c>
      <c r="I38" s="155">
        <v>45107</v>
      </c>
      <c r="J38" s="142" t="s">
        <v>1072</v>
      </c>
      <c r="K38" s="144">
        <v>1</v>
      </c>
      <c r="L38" s="189" t="s">
        <v>1073</v>
      </c>
      <c r="M38" s="190">
        <v>0.25</v>
      </c>
      <c r="N38" s="191" t="s">
        <v>1074</v>
      </c>
      <c r="O38" s="144">
        <v>0.25</v>
      </c>
      <c r="P38" s="147">
        <v>0.5</v>
      </c>
      <c r="Q38" s="607" t="s">
        <v>1075</v>
      </c>
      <c r="R38" s="607"/>
    </row>
    <row r="39" spans="1:20" ht="150" customHeight="1" x14ac:dyDescent="0.2">
      <c r="A39" s="594"/>
      <c r="B39" s="594"/>
      <c r="C39" s="142" t="s">
        <v>1076</v>
      </c>
      <c r="D39" s="142" t="s">
        <v>1077</v>
      </c>
      <c r="E39" s="157" t="s">
        <v>1078</v>
      </c>
      <c r="F39" s="157" t="s">
        <v>1079</v>
      </c>
      <c r="G39" s="157" t="s">
        <v>1080</v>
      </c>
      <c r="H39" s="143">
        <v>44992</v>
      </c>
      <c r="I39" s="143">
        <v>45077</v>
      </c>
      <c r="J39" s="142" t="s">
        <v>1081</v>
      </c>
      <c r="K39" s="144">
        <v>1</v>
      </c>
      <c r="L39" s="173" t="s">
        <v>1082</v>
      </c>
      <c r="M39" s="186">
        <v>0.45</v>
      </c>
      <c r="N39" s="173" t="s">
        <v>1083</v>
      </c>
      <c r="O39" s="144">
        <v>0.45</v>
      </c>
      <c r="P39" s="147">
        <v>0.9</v>
      </c>
      <c r="Q39" s="607" t="s">
        <v>1084</v>
      </c>
      <c r="R39" s="607"/>
    </row>
    <row r="40" spans="1:20" ht="165" customHeight="1" x14ac:dyDescent="0.2">
      <c r="A40" s="595"/>
      <c r="B40" s="595"/>
      <c r="C40" s="142" t="s">
        <v>1085</v>
      </c>
      <c r="D40" s="142" t="s">
        <v>1086</v>
      </c>
      <c r="E40" s="157" t="s">
        <v>1087</v>
      </c>
      <c r="F40" s="157" t="s">
        <v>1088</v>
      </c>
      <c r="G40" s="157" t="s">
        <v>1012</v>
      </c>
      <c r="H40" s="143">
        <v>44992</v>
      </c>
      <c r="I40" s="143">
        <v>45077</v>
      </c>
      <c r="J40" s="142" t="s">
        <v>1081</v>
      </c>
      <c r="K40" s="186">
        <v>1</v>
      </c>
      <c r="L40" s="160" t="s">
        <v>1089</v>
      </c>
      <c r="M40" s="186">
        <v>0.25</v>
      </c>
      <c r="N40" s="160" t="s">
        <v>1090</v>
      </c>
      <c r="O40" s="192">
        <v>0.25</v>
      </c>
      <c r="P40" s="147">
        <v>0.5</v>
      </c>
      <c r="Q40" s="607" t="s">
        <v>1091</v>
      </c>
      <c r="R40" s="607"/>
    </row>
    <row r="41" spans="1:20" x14ac:dyDescent="0.2">
      <c r="P41" s="193">
        <f>AVERAGE(P13:P40)</f>
        <v>0.53928571428571426</v>
      </c>
    </row>
    <row r="43" spans="1:20" ht="32.25" customHeight="1" thickBot="1" x14ac:dyDescent="0.3">
      <c r="A43" s="7" t="s">
        <v>7</v>
      </c>
      <c r="B43" s="438" t="s">
        <v>1310</v>
      </c>
      <c r="C43" s="438"/>
      <c r="D43" s="438"/>
      <c r="E43" s="3"/>
      <c r="F43" s="7"/>
      <c r="G43" s="7"/>
      <c r="H43" s="10"/>
      <c r="I43" s="7"/>
      <c r="J43" s="7"/>
      <c r="K43" s="3"/>
      <c r="L43" s="3"/>
      <c r="M43" s="3"/>
      <c r="N43" s="3"/>
      <c r="O43" s="3"/>
      <c r="P43" s="3"/>
      <c r="Q43" s="3"/>
      <c r="R43" s="3"/>
      <c r="S43" s="3"/>
      <c r="T43" s="3"/>
    </row>
    <row r="44" spans="1:20" ht="15" x14ac:dyDescent="0.2">
      <c r="A44" s="3"/>
      <c r="B44" s="3"/>
      <c r="C44" s="3"/>
      <c r="D44" s="3"/>
      <c r="E44" s="3"/>
      <c r="F44" s="3"/>
      <c r="G44" s="3"/>
      <c r="H44" s="6"/>
      <c r="I44" s="3"/>
      <c r="J44" s="3"/>
      <c r="K44" s="3"/>
      <c r="L44" s="3"/>
      <c r="M44" s="3"/>
      <c r="N44" s="3"/>
      <c r="O44" s="3"/>
      <c r="P44" s="3"/>
      <c r="Q44" s="3"/>
      <c r="R44" s="3"/>
      <c r="S44" s="3"/>
      <c r="T44" s="3"/>
    </row>
    <row r="45" spans="1:20" ht="16.5" thickBot="1" x14ac:dyDescent="0.3">
      <c r="A45" s="7" t="s">
        <v>3</v>
      </c>
      <c r="B45" s="484" t="s">
        <v>1311</v>
      </c>
      <c r="C45" s="484"/>
      <c r="D45" s="484"/>
      <c r="E45" s="3"/>
      <c r="F45" s="7" t="s">
        <v>2</v>
      </c>
      <c r="G45" s="3"/>
      <c r="H45" s="6"/>
      <c r="I45" s="35" t="s">
        <v>1309</v>
      </c>
      <c r="J45" s="35"/>
      <c r="K45" s="35"/>
      <c r="L45" s="3"/>
      <c r="M45" s="35"/>
      <c r="N45" s="3"/>
      <c r="O45" s="35"/>
      <c r="P45" s="3"/>
      <c r="Q45" s="3"/>
      <c r="R45" s="3"/>
      <c r="S45" s="3"/>
      <c r="T45" s="3"/>
    </row>
    <row r="46" spans="1:20" ht="18" x14ac:dyDescent="0.2">
      <c r="A46" s="3"/>
      <c r="B46" s="3"/>
      <c r="C46" s="3"/>
      <c r="D46" s="3"/>
      <c r="E46" s="3"/>
      <c r="F46" s="3"/>
      <c r="G46" s="3"/>
      <c r="H46" s="5"/>
      <c r="I46" s="439"/>
      <c r="J46" s="439"/>
      <c r="K46" s="4"/>
      <c r="L46" s="3"/>
      <c r="M46" s="4"/>
      <c r="N46" s="3"/>
      <c r="O46" s="4"/>
      <c r="P46" s="3"/>
      <c r="Q46" s="3"/>
      <c r="R46" s="3"/>
      <c r="S46" s="3"/>
      <c r="T46" s="3"/>
    </row>
    <row r="47" spans="1:20" x14ac:dyDescent="0.2">
      <c r="I47" s="1"/>
      <c r="J47"/>
      <c r="Q47" s="2" t="s">
        <v>1</v>
      </c>
    </row>
    <row r="48" spans="1:20" x14ac:dyDescent="0.2">
      <c r="I48" s="1"/>
      <c r="J48"/>
      <c r="Q48" s="2" t="s">
        <v>0</v>
      </c>
    </row>
    <row r="49" spans="9:10" x14ac:dyDescent="0.2">
      <c r="I49" s="1"/>
      <c r="J49"/>
    </row>
  </sheetData>
  <mergeCells count="74">
    <mergeCell ref="Q13:R13"/>
    <mergeCell ref="A14:A15"/>
    <mergeCell ref="B14:B15"/>
    <mergeCell ref="Q14:R14"/>
    <mergeCell ref="A3:R3"/>
    <mergeCell ref="A4:L4"/>
    <mergeCell ref="P4:R5"/>
    <mergeCell ref="A5:L5"/>
    <mergeCell ref="A11:A12"/>
    <mergeCell ref="B11:B12"/>
    <mergeCell ref="C11:C12"/>
    <mergeCell ref="D11:D12"/>
    <mergeCell ref="E11:E12"/>
    <mergeCell ref="F11:F12"/>
    <mergeCell ref="Q15:R15"/>
    <mergeCell ref="P10:R11"/>
    <mergeCell ref="Q16:R16"/>
    <mergeCell ref="Q17:R17"/>
    <mergeCell ref="A18:A20"/>
    <mergeCell ref="B18:B20"/>
    <mergeCell ref="Q18:R18"/>
    <mergeCell ref="Q19:R19"/>
    <mergeCell ref="Q20:R20"/>
    <mergeCell ref="Q28:R28"/>
    <mergeCell ref="A21:A22"/>
    <mergeCell ref="B21:B22"/>
    <mergeCell ref="Q21:R21"/>
    <mergeCell ref="Q22:R22"/>
    <mergeCell ref="Q23:R23"/>
    <mergeCell ref="A24:A25"/>
    <mergeCell ref="B24:B25"/>
    <mergeCell ref="Q24:R24"/>
    <mergeCell ref="Q25:R25"/>
    <mergeCell ref="Q38:R38"/>
    <mergeCell ref="Q39:R39"/>
    <mergeCell ref="Q40:R40"/>
    <mergeCell ref="A33:A34"/>
    <mergeCell ref="B33:B34"/>
    <mergeCell ref="D33:D34"/>
    <mergeCell ref="Q33:R33"/>
    <mergeCell ref="Q34:R34"/>
    <mergeCell ref="Q35:R35"/>
    <mergeCell ref="A10:L10"/>
    <mergeCell ref="A36:A37"/>
    <mergeCell ref="B36:B37"/>
    <mergeCell ref="D36:D37"/>
    <mergeCell ref="Q36:R36"/>
    <mergeCell ref="Q37:R37"/>
    <mergeCell ref="Q29:R29"/>
    <mergeCell ref="Q30:R30"/>
    <mergeCell ref="A31:A32"/>
    <mergeCell ref="B31:B32"/>
    <mergeCell ref="Q31:R31"/>
    <mergeCell ref="Q32:R32"/>
    <mergeCell ref="Q26:R26"/>
    <mergeCell ref="A27:A28"/>
    <mergeCell ref="B27:B28"/>
    <mergeCell ref="Q27:R27"/>
    <mergeCell ref="I46:J46"/>
    <mergeCell ref="A8:O8"/>
    <mergeCell ref="A9:L9"/>
    <mergeCell ref="A38:A40"/>
    <mergeCell ref="B38:B40"/>
    <mergeCell ref="D27:D28"/>
    <mergeCell ref="N11:N12"/>
    <mergeCell ref="O11:O12"/>
    <mergeCell ref="G11:G12"/>
    <mergeCell ref="H11:I11"/>
    <mergeCell ref="J11:J12"/>
    <mergeCell ref="K11:K12"/>
    <mergeCell ref="L11:L12"/>
    <mergeCell ref="M11:M12"/>
    <mergeCell ref="B43:D43"/>
    <mergeCell ref="B45:D45"/>
  </mergeCells>
  <dataValidations count="12">
    <dataValidation allowBlank="1" showInputMessage="1" showErrorMessage="1" promptTitle="GUÍA:" prompt="Asignar el porcentaje de avance de la meta establecida de acuerdo con la formula del indicador con corte a la fecha del seguimiento." sqref="K21:K24 O21:O24 M21:M24" xr:uid="{C020A59A-BFE4-4604-ABCC-3897248F4BC5}"/>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22 L24 N24" xr:uid="{025EF32E-3711-4CEB-ACF4-4DD3688BDFDC}"/>
    <dataValidation allowBlank="1" showInputMessage="1" showErrorMessage="1" promptTitle="CONTROL INTERNO:" prompt="Incluir esta columna para medir el avance de las acciones por parte del auditor de acuerdo con las evidencias presentadas por la dependencia." sqref="P21:P24" xr:uid="{746605A0-27BF-42B9-8BD8-5098119DC52F}"/>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Q21:R24" xr:uid="{68D49B38-0A55-4A4E-A19C-79A884F709CB}"/>
    <dataValidation allowBlank="1" showInputMessage="1" showErrorMessage="1" promptTitle="GUÍA:" prompt="Identificar la persona/cargo responsable por la ejecución de las acciones de mejoramiento." sqref="C21 D23" xr:uid="{8681315F-13DD-47A5-A55D-866460F43DDB}"/>
    <dataValidation allowBlank="1" showInputMessage="1" showErrorMessage="1" promptTitle="GUÍA:" prompt="Se deben describir las causas, previamente identificadas por medio de las metodologías existentes, el número de causas varias de acuerdo a la recomendación y su complejidad." sqref="B21 B23:B24" xr:uid="{0D1A4513-6D16-4B3A-9576-2F6E51DC7214}"/>
    <dataValidation allowBlank="1" showInputMessage="1" showErrorMessage="1" promptTitle="GUÍA:" prompt="Para cada una de las causas identificadas se deben definir las acciones de mejoramiento necesarias." sqref="C30:C32 C21:C24" xr:uid="{44ECFA21-4568-4AF3-9E5B-E19253E24357}"/>
    <dataValidation allowBlank="1" showInputMessage="1" showErrorMessage="1" promptTitle="GUÍA:" prompt="Describir la meta a ser alcanzada con la acción de mejoramiento planteada." sqref="E24:F24 E21:E23" xr:uid="{1BDE29DD-ED66-4CAB-A94A-377BE739CE46}"/>
    <dataValidation allowBlank="1" showInputMessage="1" showErrorMessage="1" promptTitle="INSERTAR NUEVA COLUMNA:" prompt="Definir el entregable que soporta el cumplimiento como evidencia (actas, contratos, lista de asistencia, procedimientos, fotografía, videos, encuestas, etc.)" sqref="F36:F39 F21:F22 F23:G23 F29:F34 F25" xr:uid="{70265BF1-A3F2-4629-ACD8-6E60DB41F80E}"/>
    <dataValidation allowBlank="1" showInputMessage="1" showErrorMessage="1" promptTitle="GUÍA:" prompt="Establecer la formula matemática para medir el cumplimiento de la meta establecida a cada una de las acciones de mejoramiento definidas." sqref="G21:G22 G24" xr:uid="{46400F12-36EB-4710-9736-2177B7319DF0}"/>
    <dataValidation allowBlank="1" showInputMessage="1" showErrorMessage="1" promptTitle="GUÍA:" prompt="Establecer las fechas de inicio y terminación de cada una de las actividades, según los recursos y disponibilidad de la dependencia dentro de la vigencia actual." sqref="H21:I22 I26:J26 H24:I25 H29:I37" xr:uid="{8A4BDAA9-CC56-4895-AAD2-C0693B212D4F}"/>
    <dataValidation allowBlank="1" showInputMessage="1" showErrorMessage="1" promptTitle="GUÍA: " prompt="Colocar la fecha en que se realiza el seguimiento por parte de la dependencia (i, ii, ii o iv seguimiento)_x000a_" sqref="J21:J25 J29:J37" xr:uid="{B52ADE1C-600D-43D1-ABD2-17F293FD7381}"/>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736A9-AFBB-4D33-9210-5FA34CB3B1E2}">
  <dimension ref="A1:Y264"/>
  <sheetViews>
    <sheetView zoomScale="70" zoomScaleNormal="70" workbookViewId="0">
      <selection activeCell="A4" sqref="A4:L4"/>
    </sheetView>
  </sheetViews>
  <sheetFormatPr baseColWidth="10" defaultColWidth="12.5703125" defaultRowHeight="12.75" x14ac:dyDescent="0.2"/>
  <cols>
    <col min="1" max="1" width="39.85546875" style="199" customWidth="1"/>
    <col min="2" max="2" width="28.28515625" style="199" customWidth="1"/>
    <col min="3" max="3" width="34.5703125" style="199" customWidth="1"/>
    <col min="4" max="4" width="26.7109375" style="199" customWidth="1"/>
    <col min="5" max="5" width="24" style="199" customWidth="1"/>
    <col min="6" max="6" width="31" style="199" hidden="1" customWidth="1"/>
    <col min="7" max="7" width="27.140625" style="199" hidden="1" customWidth="1"/>
    <col min="8" max="8" width="13.85546875" style="199" hidden="1" customWidth="1"/>
    <col min="9" max="9" width="22.140625" style="199" hidden="1" customWidth="1"/>
    <col min="10" max="10" width="17.42578125" style="199" customWidth="1"/>
    <col min="11" max="11" width="18.42578125" style="199" customWidth="1"/>
    <col min="12" max="12" width="50.85546875" style="199" customWidth="1"/>
    <col min="13" max="13" width="23.42578125" style="199" customWidth="1"/>
    <col min="14" max="14" width="25.42578125" style="199" customWidth="1"/>
    <col min="15" max="15" width="52" style="199" customWidth="1"/>
    <col min="16" max="25" width="11.42578125" style="199" customWidth="1"/>
    <col min="26" max="16384" width="12.5703125" style="199"/>
  </cols>
  <sheetData>
    <row r="1" spans="1:25" x14ac:dyDescent="0.2">
      <c r="A1" s="197"/>
      <c r="B1" s="197"/>
      <c r="C1" s="197"/>
      <c r="D1" s="197"/>
      <c r="E1" s="197"/>
      <c r="F1" s="197"/>
      <c r="G1" s="197"/>
      <c r="H1" s="197"/>
      <c r="I1" s="197"/>
      <c r="J1" s="197"/>
      <c r="K1" s="197"/>
      <c r="L1" s="197"/>
      <c r="M1" s="197"/>
      <c r="N1" s="197"/>
      <c r="O1" s="197"/>
      <c r="P1" s="198"/>
      <c r="Q1" s="198"/>
      <c r="R1" s="198"/>
      <c r="S1" s="198"/>
      <c r="T1" s="198"/>
      <c r="U1" s="198"/>
      <c r="V1" s="198"/>
      <c r="W1" s="198"/>
      <c r="X1" s="198"/>
      <c r="Y1" s="198"/>
    </row>
    <row r="2" spans="1:25" x14ac:dyDescent="0.2">
      <c r="A2" s="197"/>
      <c r="B2" s="197"/>
      <c r="C2" s="197"/>
      <c r="D2" s="197"/>
      <c r="E2" s="197"/>
      <c r="F2" s="197"/>
      <c r="G2" s="197"/>
      <c r="H2" s="197"/>
      <c r="I2" s="197"/>
      <c r="J2" s="197"/>
      <c r="K2" s="197"/>
      <c r="L2" s="197"/>
      <c r="M2" s="197"/>
      <c r="N2" s="197"/>
      <c r="O2" s="197"/>
      <c r="P2" s="198"/>
      <c r="Q2" s="198"/>
      <c r="R2" s="198"/>
      <c r="S2" s="198"/>
      <c r="T2" s="198"/>
      <c r="U2" s="198"/>
      <c r="V2" s="198"/>
      <c r="W2" s="198"/>
      <c r="X2" s="198"/>
      <c r="Y2" s="198"/>
    </row>
    <row r="3" spans="1:25" ht="43.5" customHeight="1" x14ac:dyDescent="0.25">
      <c r="A3" s="619" t="s">
        <v>1094</v>
      </c>
      <c r="B3" s="620"/>
      <c r="C3" s="620"/>
      <c r="D3" s="620"/>
      <c r="E3" s="620"/>
      <c r="F3" s="620"/>
      <c r="G3" s="620"/>
      <c r="H3" s="620"/>
      <c r="I3" s="620"/>
      <c r="J3" s="620"/>
      <c r="K3" s="620"/>
      <c r="L3" s="620"/>
      <c r="M3" s="620"/>
      <c r="N3" s="620"/>
      <c r="O3" s="620"/>
      <c r="P3" s="198"/>
      <c r="Q3" s="198"/>
      <c r="R3" s="198"/>
      <c r="S3" s="198"/>
      <c r="T3" s="198"/>
      <c r="U3" s="198"/>
      <c r="V3" s="198"/>
      <c r="W3" s="198"/>
      <c r="X3" s="198"/>
      <c r="Y3" s="198"/>
    </row>
    <row r="4" spans="1:25" ht="24.75" customHeight="1" x14ac:dyDescent="0.2">
      <c r="A4" s="621" t="s">
        <v>506</v>
      </c>
      <c r="B4" s="622"/>
      <c r="C4" s="622"/>
      <c r="D4" s="622"/>
      <c r="E4" s="622"/>
      <c r="F4" s="622"/>
      <c r="G4" s="622"/>
      <c r="H4" s="622"/>
      <c r="I4" s="622"/>
      <c r="J4" s="622"/>
      <c r="K4" s="622"/>
      <c r="L4" s="623"/>
      <c r="M4" s="624" t="s">
        <v>117</v>
      </c>
      <c r="N4" s="625"/>
      <c r="O4" s="626"/>
      <c r="P4" s="198"/>
      <c r="Q4" s="198"/>
      <c r="R4" s="198"/>
      <c r="S4" s="198"/>
      <c r="T4" s="198"/>
      <c r="U4" s="198"/>
      <c r="V4" s="198"/>
      <c r="W4" s="198"/>
      <c r="X4" s="198"/>
      <c r="Y4" s="198"/>
    </row>
    <row r="5" spans="1:25" ht="27.75" customHeight="1" x14ac:dyDescent="0.2">
      <c r="A5" s="630" t="s">
        <v>1095</v>
      </c>
      <c r="B5" s="625"/>
      <c r="C5" s="625"/>
      <c r="D5" s="625"/>
      <c r="E5" s="625"/>
      <c r="F5" s="625"/>
      <c r="G5" s="625"/>
      <c r="H5" s="625"/>
      <c r="I5" s="625"/>
      <c r="J5" s="625"/>
      <c r="K5" s="625"/>
      <c r="L5" s="626"/>
      <c r="M5" s="627"/>
      <c r="N5" s="628"/>
      <c r="O5" s="629"/>
      <c r="P5" s="198"/>
      <c r="Q5" s="198"/>
      <c r="R5" s="198"/>
      <c r="S5" s="198"/>
      <c r="T5" s="198"/>
      <c r="U5" s="198"/>
      <c r="V5" s="198"/>
      <c r="W5" s="198"/>
      <c r="X5" s="198"/>
      <c r="Y5" s="198"/>
    </row>
    <row r="6" spans="1:25" ht="31.5" x14ac:dyDescent="0.2">
      <c r="A6" s="631" t="s">
        <v>115</v>
      </c>
      <c r="B6" s="631" t="s">
        <v>114</v>
      </c>
      <c r="C6" s="631" t="s">
        <v>113</v>
      </c>
      <c r="D6" s="631" t="s">
        <v>112</v>
      </c>
      <c r="E6" s="631" t="s">
        <v>111</v>
      </c>
      <c r="F6" s="200" t="s">
        <v>110</v>
      </c>
      <c r="G6" s="200" t="s">
        <v>109</v>
      </c>
      <c r="H6" s="631" t="s">
        <v>108</v>
      </c>
      <c r="I6" s="632"/>
      <c r="J6" s="631" t="s">
        <v>107</v>
      </c>
      <c r="K6" s="631" t="s">
        <v>106</v>
      </c>
      <c r="L6" s="631" t="s">
        <v>105</v>
      </c>
      <c r="M6" s="633" t="s">
        <v>104</v>
      </c>
      <c r="N6" s="633" t="s">
        <v>103</v>
      </c>
      <c r="O6" s="632"/>
      <c r="P6" s="201"/>
      <c r="Q6" s="201"/>
      <c r="R6" s="201"/>
      <c r="S6" s="201"/>
      <c r="T6" s="201"/>
      <c r="U6" s="201"/>
      <c r="V6" s="201"/>
      <c r="W6" s="201"/>
      <c r="X6" s="201"/>
      <c r="Y6" s="201"/>
    </row>
    <row r="7" spans="1:25" ht="31.5" x14ac:dyDescent="0.2">
      <c r="A7" s="632"/>
      <c r="B7" s="631"/>
      <c r="C7" s="631"/>
      <c r="D7" s="631"/>
      <c r="E7" s="631"/>
      <c r="F7" s="202"/>
      <c r="G7" s="202"/>
      <c r="H7" s="200" t="s">
        <v>102</v>
      </c>
      <c r="I7" s="200" t="s">
        <v>101</v>
      </c>
      <c r="J7" s="631"/>
      <c r="K7" s="632"/>
      <c r="L7" s="632"/>
      <c r="M7" s="632"/>
      <c r="N7" s="632"/>
      <c r="O7" s="632"/>
      <c r="P7" s="201"/>
      <c r="Q7" s="201"/>
      <c r="R7" s="201"/>
      <c r="S7" s="201"/>
      <c r="T7" s="201"/>
      <c r="U7" s="201"/>
      <c r="V7" s="201"/>
      <c r="W7" s="201"/>
      <c r="X7" s="201"/>
      <c r="Y7" s="201"/>
    </row>
    <row r="8" spans="1:25" ht="105" x14ac:dyDescent="0.2">
      <c r="A8" s="635" t="s">
        <v>1096</v>
      </c>
      <c r="B8" s="635" t="s">
        <v>1097</v>
      </c>
      <c r="C8" s="204" t="s">
        <v>1098</v>
      </c>
      <c r="D8" s="205" t="s">
        <v>1099</v>
      </c>
      <c r="E8" s="204" t="s">
        <v>1100</v>
      </c>
      <c r="F8" s="206" t="s">
        <v>1101</v>
      </c>
      <c r="G8" s="204" t="s">
        <v>1102</v>
      </c>
      <c r="H8" s="207">
        <v>44972</v>
      </c>
      <c r="I8" s="208">
        <v>45291</v>
      </c>
      <c r="J8" s="208">
        <v>45120</v>
      </c>
      <c r="K8" s="209">
        <v>1</v>
      </c>
      <c r="L8" s="206" t="s">
        <v>1103</v>
      </c>
      <c r="M8" s="210">
        <v>1</v>
      </c>
      <c r="N8" s="634" t="s">
        <v>1104</v>
      </c>
      <c r="O8" s="632"/>
      <c r="P8" s="198"/>
      <c r="Q8" s="198"/>
      <c r="R8" s="198"/>
      <c r="S8" s="198"/>
      <c r="T8" s="198"/>
      <c r="U8" s="198"/>
      <c r="V8" s="198"/>
      <c r="W8" s="198"/>
      <c r="X8" s="198"/>
      <c r="Y8" s="198"/>
    </row>
    <row r="9" spans="1:25" ht="150" x14ac:dyDescent="0.2">
      <c r="A9" s="632"/>
      <c r="B9" s="635"/>
      <c r="C9" s="204" t="s">
        <v>1105</v>
      </c>
      <c r="D9" s="205" t="s">
        <v>1099</v>
      </c>
      <c r="E9" s="204" t="s">
        <v>1106</v>
      </c>
      <c r="F9" s="206" t="s">
        <v>1107</v>
      </c>
      <c r="G9" s="204" t="s">
        <v>1108</v>
      </c>
      <c r="H9" s="207">
        <v>44972</v>
      </c>
      <c r="I9" s="208">
        <v>45291</v>
      </c>
      <c r="J9" s="208">
        <v>45120</v>
      </c>
      <c r="K9" s="209">
        <v>1</v>
      </c>
      <c r="L9" s="206" t="s">
        <v>1109</v>
      </c>
      <c r="M9" s="210">
        <v>1</v>
      </c>
      <c r="N9" s="634" t="s">
        <v>1110</v>
      </c>
      <c r="O9" s="632"/>
      <c r="P9" s="211"/>
      <c r="Q9" s="211"/>
      <c r="R9" s="211"/>
      <c r="S9" s="211"/>
      <c r="T9" s="211"/>
      <c r="U9" s="211"/>
      <c r="V9" s="211"/>
      <c r="W9" s="211"/>
      <c r="X9" s="211"/>
      <c r="Y9" s="211"/>
    </row>
    <row r="10" spans="1:25" ht="135" x14ac:dyDescent="0.2">
      <c r="A10" s="632"/>
      <c r="B10" s="635"/>
      <c r="C10" s="204" t="s">
        <v>1111</v>
      </c>
      <c r="D10" s="205" t="s">
        <v>1112</v>
      </c>
      <c r="E10" s="204" t="s">
        <v>1106</v>
      </c>
      <c r="F10" s="206" t="s">
        <v>1107</v>
      </c>
      <c r="G10" s="204" t="s">
        <v>1113</v>
      </c>
      <c r="H10" s="207">
        <v>44972</v>
      </c>
      <c r="I10" s="208">
        <v>45291</v>
      </c>
      <c r="J10" s="208">
        <v>45120</v>
      </c>
      <c r="K10" s="209">
        <v>0.75</v>
      </c>
      <c r="L10" s="206" t="s">
        <v>1114</v>
      </c>
      <c r="M10" s="210">
        <v>0.75</v>
      </c>
      <c r="N10" s="634" t="s">
        <v>1115</v>
      </c>
      <c r="O10" s="632"/>
      <c r="P10" s="211"/>
      <c r="Q10" s="211"/>
      <c r="R10" s="211"/>
      <c r="S10" s="211"/>
      <c r="T10" s="211"/>
      <c r="U10" s="211"/>
      <c r="V10" s="211"/>
      <c r="W10" s="211"/>
      <c r="X10" s="211"/>
      <c r="Y10" s="211"/>
    </row>
    <row r="11" spans="1:25" ht="90" x14ac:dyDescent="0.2">
      <c r="A11" s="632"/>
      <c r="B11" s="635"/>
      <c r="C11" s="204" t="s">
        <v>1116</v>
      </c>
      <c r="D11" s="205" t="s">
        <v>1099</v>
      </c>
      <c r="E11" s="204" t="s">
        <v>1117</v>
      </c>
      <c r="F11" s="206" t="s">
        <v>1118</v>
      </c>
      <c r="G11" s="204" t="s">
        <v>1102</v>
      </c>
      <c r="H11" s="207">
        <v>44972</v>
      </c>
      <c r="I11" s="208">
        <v>45291</v>
      </c>
      <c r="J11" s="208">
        <v>45120</v>
      </c>
      <c r="K11" s="209">
        <v>1</v>
      </c>
      <c r="L11" s="206" t="s">
        <v>1119</v>
      </c>
      <c r="M11" s="210">
        <v>1</v>
      </c>
      <c r="N11" s="634" t="s">
        <v>1120</v>
      </c>
      <c r="O11" s="632"/>
      <c r="P11" s="211"/>
      <c r="Q11" s="211"/>
      <c r="R11" s="211"/>
      <c r="S11" s="211"/>
      <c r="T11" s="211"/>
      <c r="U11" s="211"/>
      <c r="V11" s="211"/>
      <c r="W11" s="211"/>
      <c r="X11" s="211"/>
      <c r="Y11" s="211"/>
    </row>
    <row r="12" spans="1:25" ht="135" x14ac:dyDescent="0.2">
      <c r="A12" s="632"/>
      <c r="B12" s="635"/>
      <c r="C12" s="204" t="s">
        <v>1121</v>
      </c>
      <c r="D12" s="205" t="s">
        <v>1122</v>
      </c>
      <c r="E12" s="204" t="s">
        <v>1123</v>
      </c>
      <c r="F12" s="206" t="s">
        <v>1118</v>
      </c>
      <c r="G12" s="204" t="s">
        <v>1124</v>
      </c>
      <c r="H12" s="207">
        <v>44972</v>
      </c>
      <c r="I12" s="208">
        <v>45291</v>
      </c>
      <c r="J12" s="208">
        <v>45120</v>
      </c>
      <c r="K12" s="209">
        <v>1</v>
      </c>
      <c r="L12" s="206" t="s">
        <v>1125</v>
      </c>
      <c r="M12" s="210">
        <v>1</v>
      </c>
      <c r="N12" s="634" t="s">
        <v>1126</v>
      </c>
      <c r="O12" s="632"/>
      <c r="P12" s="211"/>
      <c r="Q12" s="211"/>
      <c r="R12" s="211"/>
      <c r="S12" s="211"/>
      <c r="T12" s="211"/>
      <c r="U12" s="211"/>
      <c r="V12" s="211"/>
      <c r="W12" s="211"/>
      <c r="X12" s="211"/>
      <c r="Y12" s="211"/>
    </row>
    <row r="13" spans="1:25" ht="105" x14ac:dyDescent="0.2">
      <c r="A13" s="635" t="s">
        <v>1127</v>
      </c>
      <c r="B13" s="635" t="s">
        <v>1128</v>
      </c>
      <c r="C13" s="204" t="s">
        <v>1129</v>
      </c>
      <c r="D13" s="205" t="s">
        <v>1099</v>
      </c>
      <c r="E13" s="204" t="s">
        <v>1106</v>
      </c>
      <c r="F13" s="206" t="s">
        <v>1130</v>
      </c>
      <c r="G13" s="204" t="s">
        <v>1131</v>
      </c>
      <c r="H13" s="207">
        <v>44972</v>
      </c>
      <c r="I13" s="208">
        <v>45291</v>
      </c>
      <c r="J13" s="208">
        <v>45120</v>
      </c>
      <c r="K13" s="209">
        <v>1</v>
      </c>
      <c r="L13" s="206" t="s">
        <v>1132</v>
      </c>
      <c r="M13" s="210">
        <v>1</v>
      </c>
      <c r="N13" s="634" t="s">
        <v>1133</v>
      </c>
      <c r="O13" s="632"/>
      <c r="P13" s="211"/>
      <c r="Q13" s="211"/>
      <c r="R13" s="211"/>
      <c r="S13" s="211"/>
      <c r="T13" s="211"/>
      <c r="U13" s="211"/>
      <c r="V13" s="211"/>
      <c r="W13" s="211"/>
      <c r="X13" s="211"/>
      <c r="Y13" s="211"/>
    </row>
    <row r="14" spans="1:25" ht="75" x14ac:dyDescent="0.2">
      <c r="A14" s="632"/>
      <c r="B14" s="635"/>
      <c r="C14" s="204" t="s">
        <v>1134</v>
      </c>
      <c r="D14" s="205" t="s">
        <v>1099</v>
      </c>
      <c r="E14" s="204" t="s">
        <v>1106</v>
      </c>
      <c r="F14" s="206" t="s">
        <v>1130</v>
      </c>
      <c r="G14" s="204" t="s">
        <v>1135</v>
      </c>
      <c r="H14" s="207">
        <v>44972</v>
      </c>
      <c r="I14" s="208">
        <v>45291</v>
      </c>
      <c r="J14" s="208">
        <v>45120</v>
      </c>
      <c r="K14" s="209">
        <v>0.5</v>
      </c>
      <c r="L14" s="206" t="s">
        <v>1136</v>
      </c>
      <c r="M14" s="210">
        <v>0.5</v>
      </c>
      <c r="N14" s="634" t="s">
        <v>1137</v>
      </c>
      <c r="O14" s="632"/>
      <c r="P14" s="211"/>
      <c r="Q14" s="211"/>
      <c r="R14" s="211"/>
      <c r="S14" s="211"/>
      <c r="T14" s="211"/>
      <c r="U14" s="211"/>
      <c r="V14" s="211"/>
      <c r="W14" s="211"/>
      <c r="X14" s="211"/>
      <c r="Y14" s="211"/>
    </row>
    <row r="15" spans="1:25" ht="75" x14ac:dyDescent="0.2">
      <c r="A15" s="632"/>
      <c r="B15" s="635"/>
      <c r="C15" s="204" t="s">
        <v>1138</v>
      </c>
      <c r="D15" s="205" t="s">
        <v>1099</v>
      </c>
      <c r="E15" s="204" t="s">
        <v>1139</v>
      </c>
      <c r="F15" s="206" t="s">
        <v>1140</v>
      </c>
      <c r="G15" s="204" t="s">
        <v>1102</v>
      </c>
      <c r="H15" s="207">
        <v>44972</v>
      </c>
      <c r="I15" s="208">
        <v>45291</v>
      </c>
      <c r="J15" s="208">
        <v>45120</v>
      </c>
      <c r="K15" s="209">
        <v>0.5</v>
      </c>
      <c r="L15" s="206" t="s">
        <v>1141</v>
      </c>
      <c r="M15" s="210">
        <v>0.5</v>
      </c>
      <c r="N15" s="634" t="s">
        <v>1137</v>
      </c>
      <c r="O15" s="632"/>
      <c r="P15" s="211"/>
      <c r="Q15" s="211"/>
      <c r="R15" s="211"/>
      <c r="S15" s="211"/>
      <c r="T15" s="211"/>
      <c r="U15" s="211"/>
      <c r="V15" s="211"/>
      <c r="W15" s="211"/>
      <c r="X15" s="211"/>
      <c r="Y15" s="211"/>
    </row>
    <row r="16" spans="1:25" ht="105" x14ac:dyDescent="0.2">
      <c r="A16" s="632"/>
      <c r="B16" s="635"/>
      <c r="C16" s="204" t="s">
        <v>1142</v>
      </c>
      <c r="D16" s="205" t="s">
        <v>1122</v>
      </c>
      <c r="E16" s="204" t="s">
        <v>1143</v>
      </c>
      <c r="F16" s="206" t="s">
        <v>1140</v>
      </c>
      <c r="G16" s="204" t="s">
        <v>1144</v>
      </c>
      <c r="H16" s="207">
        <v>44972</v>
      </c>
      <c r="I16" s="208">
        <v>45291</v>
      </c>
      <c r="J16" s="208">
        <v>45120</v>
      </c>
      <c r="K16" s="209">
        <v>0.5</v>
      </c>
      <c r="L16" s="206" t="s">
        <v>1145</v>
      </c>
      <c r="M16" s="210">
        <v>0.5</v>
      </c>
      <c r="N16" s="636" t="s">
        <v>1146</v>
      </c>
      <c r="O16" s="637"/>
      <c r="P16" s="211"/>
      <c r="Q16" s="211"/>
      <c r="R16" s="211"/>
      <c r="S16" s="211"/>
      <c r="T16" s="211"/>
      <c r="U16" s="211"/>
      <c r="V16" s="211"/>
      <c r="W16" s="211"/>
      <c r="X16" s="211"/>
      <c r="Y16" s="211"/>
    </row>
    <row r="17" spans="1:25" ht="90" x14ac:dyDescent="0.2">
      <c r="A17" s="635" t="s">
        <v>1147</v>
      </c>
      <c r="B17" s="635" t="s">
        <v>1148</v>
      </c>
      <c r="C17" s="204" t="s">
        <v>1149</v>
      </c>
      <c r="D17" s="205" t="s">
        <v>1150</v>
      </c>
      <c r="E17" s="204" t="s">
        <v>1151</v>
      </c>
      <c r="F17" s="212" t="s">
        <v>1152</v>
      </c>
      <c r="G17" s="204" t="s">
        <v>1153</v>
      </c>
      <c r="H17" s="213">
        <v>44972</v>
      </c>
      <c r="I17" s="213">
        <v>45291</v>
      </c>
      <c r="J17" s="208">
        <v>45120</v>
      </c>
      <c r="K17" s="209">
        <v>0.5</v>
      </c>
      <c r="L17" s="206" t="s">
        <v>1154</v>
      </c>
      <c r="M17" s="210">
        <v>0.5</v>
      </c>
      <c r="N17" s="636" t="s">
        <v>1146</v>
      </c>
      <c r="O17" s="637"/>
      <c r="P17" s="211"/>
      <c r="Q17" s="211"/>
      <c r="R17" s="211"/>
      <c r="S17" s="211"/>
      <c r="T17" s="211"/>
      <c r="U17" s="211"/>
      <c r="V17" s="211"/>
      <c r="W17" s="211"/>
      <c r="X17" s="211"/>
      <c r="Y17" s="211"/>
    </row>
    <row r="18" spans="1:25" ht="135" x14ac:dyDescent="0.2">
      <c r="A18" s="632"/>
      <c r="B18" s="635"/>
      <c r="C18" s="204" t="s">
        <v>1155</v>
      </c>
      <c r="D18" s="205" t="s">
        <v>1156</v>
      </c>
      <c r="E18" s="204" t="s">
        <v>1157</v>
      </c>
      <c r="F18" s="204" t="s">
        <v>1158</v>
      </c>
      <c r="G18" s="204" t="s">
        <v>1159</v>
      </c>
      <c r="H18" s="213">
        <v>44972</v>
      </c>
      <c r="I18" s="213">
        <v>45291</v>
      </c>
      <c r="J18" s="208">
        <v>45120</v>
      </c>
      <c r="K18" s="209">
        <v>0</v>
      </c>
      <c r="L18" s="206" t="s">
        <v>1160</v>
      </c>
      <c r="M18" s="210">
        <v>0</v>
      </c>
      <c r="N18" s="634" t="s">
        <v>1161</v>
      </c>
      <c r="O18" s="632"/>
      <c r="P18" s="211"/>
      <c r="Q18" s="211"/>
      <c r="R18" s="211"/>
      <c r="S18" s="211"/>
      <c r="T18" s="211"/>
      <c r="U18" s="211"/>
      <c r="V18" s="211"/>
      <c r="W18" s="211"/>
      <c r="X18" s="211"/>
      <c r="Y18" s="211"/>
    </row>
    <row r="19" spans="1:25" ht="135" x14ac:dyDescent="0.2">
      <c r="A19" s="632"/>
      <c r="B19" s="635"/>
      <c r="C19" s="204" t="s">
        <v>1162</v>
      </c>
      <c r="D19" s="205" t="s">
        <v>1156</v>
      </c>
      <c r="E19" s="204" t="s">
        <v>1163</v>
      </c>
      <c r="F19" s="206" t="s">
        <v>1164</v>
      </c>
      <c r="G19" s="204" t="s">
        <v>1165</v>
      </c>
      <c r="H19" s="213">
        <v>44972</v>
      </c>
      <c r="I19" s="213">
        <v>45291</v>
      </c>
      <c r="J19" s="208">
        <v>45120</v>
      </c>
      <c r="K19" s="209">
        <v>0.5</v>
      </c>
      <c r="L19" s="206" t="s">
        <v>1166</v>
      </c>
      <c r="M19" s="210">
        <v>0.5</v>
      </c>
      <c r="N19" s="636" t="s">
        <v>1146</v>
      </c>
      <c r="O19" s="637"/>
      <c r="P19" s="211"/>
      <c r="Q19" s="211"/>
      <c r="R19" s="211"/>
      <c r="S19" s="211"/>
      <c r="T19" s="211"/>
      <c r="U19" s="211"/>
      <c r="V19" s="211"/>
      <c r="W19" s="211"/>
      <c r="X19" s="211"/>
      <c r="Y19" s="211"/>
    </row>
    <row r="20" spans="1:25" ht="60" x14ac:dyDescent="0.2">
      <c r="A20" s="632"/>
      <c r="B20" s="635"/>
      <c r="C20" s="204" t="s">
        <v>1167</v>
      </c>
      <c r="D20" s="205" t="s">
        <v>1150</v>
      </c>
      <c r="E20" s="204" t="s">
        <v>1168</v>
      </c>
      <c r="F20" s="206" t="s">
        <v>1169</v>
      </c>
      <c r="G20" s="204" t="s">
        <v>1170</v>
      </c>
      <c r="H20" s="213">
        <v>44972</v>
      </c>
      <c r="I20" s="213">
        <v>45291</v>
      </c>
      <c r="J20" s="208">
        <v>45120</v>
      </c>
      <c r="K20" s="209">
        <v>0</v>
      </c>
      <c r="L20" s="206" t="s">
        <v>1171</v>
      </c>
      <c r="M20" s="210">
        <v>0</v>
      </c>
      <c r="N20" s="634" t="s">
        <v>1172</v>
      </c>
      <c r="O20" s="632"/>
      <c r="P20" s="211"/>
      <c r="Q20" s="211"/>
      <c r="R20" s="211"/>
      <c r="S20" s="211"/>
      <c r="T20" s="211"/>
      <c r="U20" s="211"/>
      <c r="V20" s="211"/>
      <c r="W20" s="211"/>
      <c r="X20" s="211"/>
      <c r="Y20" s="211"/>
    </row>
    <row r="21" spans="1:25" ht="60" x14ac:dyDescent="0.2">
      <c r="A21" s="632"/>
      <c r="B21" s="635"/>
      <c r="C21" s="204" t="s">
        <v>1173</v>
      </c>
      <c r="D21" s="205" t="s">
        <v>1174</v>
      </c>
      <c r="E21" s="204" t="s">
        <v>1175</v>
      </c>
      <c r="F21" s="205" t="s">
        <v>1176</v>
      </c>
      <c r="G21" s="205" t="s">
        <v>1176</v>
      </c>
      <c r="H21" s="213">
        <v>44972</v>
      </c>
      <c r="I21" s="213">
        <v>45291</v>
      </c>
      <c r="J21" s="208">
        <v>45120</v>
      </c>
      <c r="K21" s="209">
        <v>0</v>
      </c>
      <c r="L21" s="206" t="s">
        <v>1171</v>
      </c>
      <c r="M21" s="210">
        <v>0</v>
      </c>
      <c r="N21" s="634" t="s">
        <v>1172</v>
      </c>
      <c r="O21" s="632"/>
      <c r="P21" s="211"/>
      <c r="Q21" s="211"/>
      <c r="R21" s="211"/>
      <c r="S21" s="211"/>
      <c r="T21" s="211"/>
      <c r="U21" s="211"/>
      <c r="V21" s="211"/>
      <c r="W21" s="211"/>
      <c r="X21" s="211"/>
      <c r="Y21" s="211"/>
    </row>
    <row r="22" spans="1:25" ht="135" x14ac:dyDescent="0.2">
      <c r="A22" s="635" t="s">
        <v>1177</v>
      </c>
      <c r="B22" s="635" t="s">
        <v>1178</v>
      </c>
      <c r="C22" s="204" t="s">
        <v>1179</v>
      </c>
      <c r="D22" s="205" t="s">
        <v>1180</v>
      </c>
      <c r="E22" s="204" t="s">
        <v>1181</v>
      </c>
      <c r="F22" s="205" t="s">
        <v>1182</v>
      </c>
      <c r="G22" s="204" t="s">
        <v>1183</v>
      </c>
      <c r="H22" s="214">
        <v>44972</v>
      </c>
      <c r="I22" s="214">
        <v>45291</v>
      </c>
      <c r="J22" s="208">
        <v>45120</v>
      </c>
      <c r="K22" s="209">
        <v>1</v>
      </c>
      <c r="L22" s="206" t="s">
        <v>1184</v>
      </c>
      <c r="M22" s="210">
        <v>1</v>
      </c>
      <c r="N22" s="636" t="s">
        <v>1146</v>
      </c>
      <c r="O22" s="637"/>
      <c r="P22" s="211"/>
      <c r="Q22" s="211"/>
      <c r="R22" s="211"/>
      <c r="S22" s="211"/>
      <c r="T22" s="211"/>
      <c r="U22" s="211"/>
      <c r="V22" s="211"/>
      <c r="W22" s="211"/>
      <c r="X22" s="211"/>
      <c r="Y22" s="211"/>
    </row>
    <row r="23" spans="1:25" ht="60" x14ac:dyDescent="0.2">
      <c r="A23" s="632"/>
      <c r="B23" s="635"/>
      <c r="C23" s="204" t="s">
        <v>1185</v>
      </c>
      <c r="D23" s="205" t="s">
        <v>1186</v>
      </c>
      <c r="E23" s="204" t="s">
        <v>1187</v>
      </c>
      <c r="F23" s="205" t="s">
        <v>1188</v>
      </c>
      <c r="G23" s="204" t="s">
        <v>1189</v>
      </c>
      <c r="H23" s="214">
        <v>44972</v>
      </c>
      <c r="I23" s="214">
        <v>45291</v>
      </c>
      <c r="J23" s="208">
        <v>45120</v>
      </c>
      <c r="K23" s="209">
        <v>1</v>
      </c>
      <c r="L23" s="206" t="s">
        <v>1190</v>
      </c>
      <c r="M23" s="210">
        <v>1</v>
      </c>
      <c r="N23" s="636" t="s">
        <v>1146</v>
      </c>
      <c r="O23" s="637"/>
      <c r="P23" s="211"/>
      <c r="Q23" s="211"/>
      <c r="R23" s="211"/>
      <c r="S23" s="211"/>
      <c r="T23" s="211"/>
      <c r="U23" s="211"/>
      <c r="V23" s="211"/>
      <c r="W23" s="211"/>
      <c r="X23" s="211"/>
      <c r="Y23" s="211"/>
    </row>
    <row r="24" spans="1:25" ht="240" x14ac:dyDescent="0.2">
      <c r="A24" s="632"/>
      <c r="B24" s="635"/>
      <c r="C24" s="204" t="s">
        <v>1191</v>
      </c>
      <c r="D24" s="205" t="s">
        <v>1192</v>
      </c>
      <c r="E24" s="204" t="s">
        <v>1193</v>
      </c>
      <c r="F24" s="205" t="s">
        <v>1194</v>
      </c>
      <c r="G24" s="204" t="s">
        <v>1195</v>
      </c>
      <c r="H24" s="214">
        <v>44972</v>
      </c>
      <c r="I24" s="214">
        <v>45291</v>
      </c>
      <c r="J24" s="208">
        <v>45120</v>
      </c>
      <c r="K24" s="209">
        <v>0.8</v>
      </c>
      <c r="L24" s="206" t="s">
        <v>1196</v>
      </c>
      <c r="M24" s="210">
        <v>0.8</v>
      </c>
      <c r="N24" s="636" t="s">
        <v>1146</v>
      </c>
      <c r="O24" s="637"/>
      <c r="P24" s="211"/>
      <c r="Q24" s="211"/>
      <c r="R24" s="211"/>
      <c r="S24" s="211"/>
      <c r="T24" s="211"/>
      <c r="U24" s="211"/>
      <c r="V24" s="211"/>
      <c r="W24" s="211"/>
      <c r="X24" s="211"/>
      <c r="Y24" s="211"/>
    </row>
    <row r="25" spans="1:25" ht="135" x14ac:dyDescent="0.2">
      <c r="A25" s="632"/>
      <c r="B25" s="635"/>
      <c r="C25" s="204" t="s">
        <v>1197</v>
      </c>
      <c r="D25" s="205" t="s">
        <v>1192</v>
      </c>
      <c r="E25" s="204" t="s">
        <v>1198</v>
      </c>
      <c r="F25" s="205" t="s">
        <v>1199</v>
      </c>
      <c r="G25" s="204" t="s">
        <v>1200</v>
      </c>
      <c r="H25" s="214">
        <v>44972</v>
      </c>
      <c r="I25" s="214">
        <v>45291</v>
      </c>
      <c r="J25" s="208">
        <v>45120</v>
      </c>
      <c r="K25" s="209">
        <v>0.5</v>
      </c>
      <c r="L25" s="206" t="s">
        <v>1201</v>
      </c>
      <c r="M25" s="210">
        <v>0.5</v>
      </c>
      <c r="N25" s="636" t="s">
        <v>1146</v>
      </c>
      <c r="O25" s="637"/>
      <c r="P25" s="211"/>
      <c r="Q25" s="211"/>
      <c r="R25" s="211"/>
      <c r="S25" s="211"/>
      <c r="T25" s="211"/>
      <c r="U25" s="211"/>
      <c r="V25" s="211"/>
      <c r="W25" s="211"/>
      <c r="X25" s="211"/>
      <c r="Y25" s="211"/>
    </row>
    <row r="26" spans="1:25" ht="180" x14ac:dyDescent="0.2">
      <c r="A26" s="632"/>
      <c r="B26" s="635"/>
      <c r="C26" s="204" t="s">
        <v>1173</v>
      </c>
      <c r="D26" s="205" t="s">
        <v>1202</v>
      </c>
      <c r="E26" s="204" t="s">
        <v>1175</v>
      </c>
      <c r="F26" s="205" t="s">
        <v>1176</v>
      </c>
      <c r="G26" s="205" t="s">
        <v>1176</v>
      </c>
      <c r="H26" s="214">
        <v>44972</v>
      </c>
      <c r="I26" s="214">
        <v>45291</v>
      </c>
      <c r="J26" s="208">
        <v>45120</v>
      </c>
      <c r="K26" s="209">
        <v>0.5</v>
      </c>
      <c r="L26" s="206" t="s">
        <v>1203</v>
      </c>
      <c r="M26" s="210">
        <v>0.5</v>
      </c>
      <c r="N26" s="636" t="s">
        <v>1146</v>
      </c>
      <c r="O26" s="637"/>
      <c r="P26" s="211"/>
      <c r="Q26" s="211"/>
      <c r="R26" s="211"/>
      <c r="S26" s="211"/>
      <c r="T26" s="211"/>
      <c r="U26" s="211"/>
      <c r="V26" s="211"/>
      <c r="W26" s="211"/>
      <c r="X26" s="211"/>
      <c r="Y26" s="211"/>
    </row>
    <row r="27" spans="1:25" ht="90" x14ac:dyDescent="0.2">
      <c r="A27" s="635" t="s">
        <v>1204</v>
      </c>
      <c r="B27" s="635" t="s">
        <v>1205</v>
      </c>
      <c r="C27" s="204" t="s">
        <v>1206</v>
      </c>
      <c r="D27" s="205" t="s">
        <v>1099</v>
      </c>
      <c r="E27" s="204" t="s">
        <v>1207</v>
      </c>
      <c r="F27" s="206" t="s">
        <v>1208</v>
      </c>
      <c r="G27" s="204" t="s">
        <v>1209</v>
      </c>
      <c r="H27" s="213">
        <v>44972</v>
      </c>
      <c r="I27" s="213">
        <v>45291</v>
      </c>
      <c r="J27" s="208">
        <v>45120</v>
      </c>
      <c r="K27" s="209">
        <v>0.5</v>
      </c>
      <c r="L27" s="206" t="s">
        <v>1210</v>
      </c>
      <c r="M27" s="210">
        <v>0.5</v>
      </c>
      <c r="N27" s="636" t="s">
        <v>1146</v>
      </c>
      <c r="O27" s="637"/>
      <c r="P27" s="211"/>
      <c r="Q27" s="211"/>
      <c r="R27" s="211"/>
      <c r="S27" s="211"/>
      <c r="T27" s="211"/>
      <c r="U27" s="211"/>
      <c r="V27" s="211"/>
      <c r="W27" s="211"/>
      <c r="X27" s="211"/>
      <c r="Y27" s="211"/>
    </row>
    <row r="28" spans="1:25" ht="75" x14ac:dyDescent="0.2">
      <c r="A28" s="632"/>
      <c r="B28" s="635"/>
      <c r="C28" s="204" t="s">
        <v>1211</v>
      </c>
      <c r="D28" s="205" t="s">
        <v>1099</v>
      </c>
      <c r="E28" s="204" t="s">
        <v>1212</v>
      </c>
      <c r="F28" s="206" t="s">
        <v>1213</v>
      </c>
      <c r="G28" s="204" t="s">
        <v>1214</v>
      </c>
      <c r="H28" s="213">
        <v>44972</v>
      </c>
      <c r="I28" s="213">
        <v>45291</v>
      </c>
      <c r="J28" s="208">
        <v>45120</v>
      </c>
      <c r="K28" s="209">
        <v>0.5</v>
      </c>
      <c r="L28" s="206" t="s">
        <v>1215</v>
      </c>
      <c r="M28" s="210">
        <v>0.5</v>
      </c>
      <c r="N28" s="636" t="s">
        <v>1146</v>
      </c>
      <c r="O28" s="637"/>
      <c r="P28" s="211"/>
      <c r="Q28" s="211"/>
      <c r="R28" s="211"/>
      <c r="S28" s="211"/>
      <c r="T28" s="211"/>
      <c r="U28" s="211"/>
      <c r="V28" s="211"/>
      <c r="W28" s="211"/>
      <c r="X28" s="211"/>
      <c r="Y28" s="211"/>
    </row>
    <row r="29" spans="1:25" ht="120" x14ac:dyDescent="0.2">
      <c r="A29" s="632"/>
      <c r="B29" s="635"/>
      <c r="C29" s="204" t="s">
        <v>1216</v>
      </c>
      <c r="D29" s="205" t="s">
        <v>1099</v>
      </c>
      <c r="E29" s="204" t="s">
        <v>1106</v>
      </c>
      <c r="F29" s="206" t="s">
        <v>1107</v>
      </c>
      <c r="G29" s="204" t="s">
        <v>1135</v>
      </c>
      <c r="H29" s="213">
        <v>44972</v>
      </c>
      <c r="I29" s="213">
        <v>45291</v>
      </c>
      <c r="J29" s="208">
        <v>45120</v>
      </c>
      <c r="K29" s="209">
        <v>0.5</v>
      </c>
      <c r="L29" s="206" t="s">
        <v>1217</v>
      </c>
      <c r="M29" s="210">
        <v>0.5</v>
      </c>
      <c r="N29" s="636" t="s">
        <v>1146</v>
      </c>
      <c r="O29" s="637"/>
      <c r="P29" s="211"/>
      <c r="Q29" s="211"/>
      <c r="R29" s="211"/>
      <c r="S29" s="211"/>
      <c r="T29" s="211"/>
      <c r="U29" s="211"/>
      <c r="V29" s="211"/>
      <c r="W29" s="211"/>
      <c r="X29" s="211"/>
      <c r="Y29" s="211"/>
    </row>
    <row r="30" spans="1:25" ht="120" x14ac:dyDescent="0.2">
      <c r="A30" s="632"/>
      <c r="B30" s="635"/>
      <c r="C30" s="204" t="s">
        <v>1218</v>
      </c>
      <c r="D30" s="205" t="s">
        <v>1099</v>
      </c>
      <c r="E30" s="204" t="s">
        <v>1212</v>
      </c>
      <c r="F30" s="206" t="s">
        <v>1213</v>
      </c>
      <c r="G30" s="204" t="s">
        <v>1214</v>
      </c>
      <c r="H30" s="213">
        <v>44972</v>
      </c>
      <c r="I30" s="213">
        <v>45291</v>
      </c>
      <c r="J30" s="208">
        <v>45120</v>
      </c>
      <c r="K30" s="209">
        <v>0.5</v>
      </c>
      <c r="L30" s="206" t="s">
        <v>1219</v>
      </c>
      <c r="M30" s="210">
        <v>0.5</v>
      </c>
      <c r="N30" s="636" t="s">
        <v>1146</v>
      </c>
      <c r="O30" s="637"/>
      <c r="P30" s="211"/>
      <c r="Q30" s="211"/>
      <c r="R30" s="211"/>
      <c r="S30" s="211"/>
      <c r="T30" s="211"/>
      <c r="U30" s="211"/>
      <c r="V30" s="211"/>
      <c r="W30" s="211"/>
      <c r="X30" s="211"/>
      <c r="Y30" s="211"/>
    </row>
    <row r="31" spans="1:25" ht="105" x14ac:dyDescent="0.2">
      <c r="A31" s="635" t="s">
        <v>1220</v>
      </c>
      <c r="B31" s="635" t="s">
        <v>1221</v>
      </c>
      <c r="C31" s="204" t="s">
        <v>1222</v>
      </c>
      <c r="D31" s="205" t="s">
        <v>1223</v>
      </c>
      <c r="E31" s="204" t="s">
        <v>1224</v>
      </c>
      <c r="F31" s="206" t="s">
        <v>1225</v>
      </c>
      <c r="G31" s="204" t="s">
        <v>1226</v>
      </c>
      <c r="H31" s="213">
        <v>44972</v>
      </c>
      <c r="I31" s="213">
        <v>45291</v>
      </c>
      <c r="J31" s="208">
        <v>45120</v>
      </c>
      <c r="K31" s="209">
        <v>0.5</v>
      </c>
      <c r="L31" s="206" t="s">
        <v>1227</v>
      </c>
      <c r="M31" s="210">
        <v>0.5</v>
      </c>
      <c r="N31" s="636" t="s">
        <v>1146</v>
      </c>
      <c r="O31" s="637"/>
      <c r="P31" s="211"/>
      <c r="Q31" s="211"/>
      <c r="R31" s="211"/>
      <c r="S31" s="211"/>
      <c r="T31" s="211"/>
      <c r="U31" s="211"/>
      <c r="V31" s="211"/>
      <c r="W31" s="211"/>
      <c r="X31" s="211"/>
      <c r="Y31" s="211"/>
    </row>
    <row r="32" spans="1:25" ht="105" x14ac:dyDescent="0.2">
      <c r="A32" s="632"/>
      <c r="B32" s="635"/>
      <c r="C32" s="204" t="s">
        <v>1228</v>
      </c>
      <c r="D32" s="205" t="s">
        <v>1229</v>
      </c>
      <c r="E32" s="204" t="s">
        <v>1230</v>
      </c>
      <c r="F32" s="206" t="s">
        <v>1231</v>
      </c>
      <c r="G32" s="204" t="s">
        <v>1232</v>
      </c>
      <c r="H32" s="213">
        <v>44972</v>
      </c>
      <c r="I32" s="213">
        <v>45291</v>
      </c>
      <c r="J32" s="208">
        <v>45120</v>
      </c>
      <c r="K32" s="209">
        <v>0.5</v>
      </c>
      <c r="L32" s="206" t="s">
        <v>1233</v>
      </c>
      <c r="M32" s="210">
        <v>0.5</v>
      </c>
      <c r="N32" s="636" t="s">
        <v>1146</v>
      </c>
      <c r="O32" s="637"/>
      <c r="P32" s="211"/>
      <c r="Q32" s="211"/>
      <c r="R32" s="211"/>
      <c r="S32" s="211"/>
      <c r="T32" s="211"/>
      <c r="U32" s="211"/>
      <c r="V32" s="211"/>
      <c r="W32" s="211"/>
      <c r="X32" s="211"/>
      <c r="Y32" s="211"/>
    </row>
    <row r="33" spans="1:25" ht="105" x14ac:dyDescent="0.2">
      <c r="A33" s="632"/>
      <c r="B33" s="635"/>
      <c r="C33" s="204" t="s">
        <v>1234</v>
      </c>
      <c r="D33" s="205" t="s">
        <v>1229</v>
      </c>
      <c r="E33" s="204" t="s">
        <v>1230</v>
      </c>
      <c r="F33" s="206" t="s">
        <v>1231</v>
      </c>
      <c r="G33" s="204" t="s">
        <v>1232</v>
      </c>
      <c r="H33" s="213">
        <v>44972</v>
      </c>
      <c r="I33" s="213">
        <v>45291</v>
      </c>
      <c r="J33" s="208">
        <v>45120</v>
      </c>
      <c r="K33" s="209">
        <v>0.5</v>
      </c>
      <c r="L33" s="206" t="s">
        <v>1235</v>
      </c>
      <c r="M33" s="210">
        <v>0.5</v>
      </c>
      <c r="N33" s="636" t="s">
        <v>1146</v>
      </c>
      <c r="O33" s="637"/>
      <c r="P33" s="211"/>
      <c r="Q33" s="211"/>
      <c r="R33" s="211"/>
      <c r="S33" s="211"/>
      <c r="T33" s="211"/>
      <c r="U33" s="211"/>
      <c r="V33" s="211"/>
      <c r="W33" s="211"/>
      <c r="X33" s="211"/>
      <c r="Y33" s="211"/>
    </row>
    <row r="34" spans="1:25" ht="105" x14ac:dyDescent="0.2">
      <c r="A34" s="632"/>
      <c r="B34" s="635"/>
      <c r="C34" s="204" t="s">
        <v>1236</v>
      </c>
      <c r="D34" s="205" t="s">
        <v>1229</v>
      </c>
      <c r="E34" s="204" t="s">
        <v>1230</v>
      </c>
      <c r="F34" s="206" t="s">
        <v>1231</v>
      </c>
      <c r="G34" s="204" t="s">
        <v>1237</v>
      </c>
      <c r="H34" s="213">
        <v>44972</v>
      </c>
      <c r="I34" s="213">
        <v>45291</v>
      </c>
      <c r="J34" s="208">
        <v>45120</v>
      </c>
      <c r="K34" s="209">
        <v>0.5</v>
      </c>
      <c r="L34" s="206" t="s">
        <v>1235</v>
      </c>
      <c r="M34" s="210">
        <v>0.5</v>
      </c>
      <c r="N34" s="636" t="s">
        <v>1146</v>
      </c>
      <c r="O34" s="637"/>
      <c r="P34" s="211"/>
      <c r="Q34" s="211"/>
      <c r="R34" s="211"/>
      <c r="S34" s="211"/>
      <c r="T34" s="211"/>
      <c r="U34" s="211"/>
      <c r="V34" s="211"/>
      <c r="W34" s="211"/>
      <c r="X34" s="211"/>
      <c r="Y34" s="211"/>
    </row>
    <row r="35" spans="1:25" ht="60" x14ac:dyDescent="0.2">
      <c r="A35" s="635" t="s">
        <v>1238</v>
      </c>
      <c r="B35" s="635" t="s">
        <v>1239</v>
      </c>
      <c r="C35" s="204" t="s">
        <v>1240</v>
      </c>
      <c r="D35" s="205" t="s">
        <v>1192</v>
      </c>
      <c r="E35" s="204" t="s">
        <v>1241</v>
      </c>
      <c r="F35" s="206" t="s">
        <v>1242</v>
      </c>
      <c r="G35" s="204" t="s">
        <v>1243</v>
      </c>
      <c r="H35" s="213">
        <v>44972</v>
      </c>
      <c r="I35" s="213">
        <v>45291</v>
      </c>
      <c r="J35" s="208">
        <v>45120</v>
      </c>
      <c r="K35" s="209">
        <v>1</v>
      </c>
      <c r="L35" s="206" t="s">
        <v>1244</v>
      </c>
      <c r="M35" s="210">
        <v>1</v>
      </c>
      <c r="N35" s="636" t="s">
        <v>1146</v>
      </c>
      <c r="O35" s="637"/>
      <c r="P35" s="211"/>
      <c r="Q35" s="211"/>
      <c r="R35" s="211"/>
      <c r="S35" s="211"/>
      <c r="T35" s="211"/>
      <c r="U35" s="211"/>
      <c r="V35" s="211"/>
      <c r="W35" s="211"/>
      <c r="X35" s="211"/>
      <c r="Y35" s="211"/>
    </row>
    <row r="36" spans="1:25" ht="45" x14ac:dyDescent="0.2">
      <c r="A36" s="632"/>
      <c r="B36" s="635"/>
      <c r="C36" s="204" t="s">
        <v>1245</v>
      </c>
      <c r="D36" s="205" t="s">
        <v>1192</v>
      </c>
      <c r="E36" s="204" t="s">
        <v>1241</v>
      </c>
      <c r="F36" s="206" t="s">
        <v>1246</v>
      </c>
      <c r="G36" s="204" t="s">
        <v>1247</v>
      </c>
      <c r="H36" s="213">
        <v>44972</v>
      </c>
      <c r="I36" s="213">
        <v>45291</v>
      </c>
      <c r="J36" s="208">
        <v>45120</v>
      </c>
      <c r="K36" s="209">
        <v>0.5</v>
      </c>
      <c r="L36" s="206" t="s">
        <v>1248</v>
      </c>
      <c r="M36" s="210">
        <v>0.5</v>
      </c>
      <c r="N36" s="636" t="s">
        <v>1146</v>
      </c>
      <c r="O36" s="637"/>
      <c r="P36" s="211"/>
      <c r="Q36" s="211"/>
      <c r="R36" s="211"/>
      <c r="S36" s="211"/>
      <c r="T36" s="211"/>
      <c r="U36" s="211"/>
      <c r="V36" s="211"/>
      <c r="W36" s="211"/>
      <c r="X36" s="211"/>
      <c r="Y36" s="211"/>
    </row>
    <row r="37" spans="1:25" ht="45" x14ac:dyDescent="0.2">
      <c r="A37" s="632"/>
      <c r="B37" s="635"/>
      <c r="C37" s="204" t="s">
        <v>1249</v>
      </c>
      <c r="D37" s="205" t="s">
        <v>1192</v>
      </c>
      <c r="E37" s="204" t="s">
        <v>1250</v>
      </c>
      <c r="F37" s="206" t="s">
        <v>1107</v>
      </c>
      <c r="G37" s="204" t="s">
        <v>1251</v>
      </c>
      <c r="H37" s="213">
        <v>44972</v>
      </c>
      <c r="I37" s="213">
        <v>45291</v>
      </c>
      <c r="J37" s="208">
        <v>45120</v>
      </c>
      <c r="K37" s="209">
        <v>0</v>
      </c>
      <c r="L37" s="206" t="s">
        <v>1252</v>
      </c>
      <c r="M37" s="210">
        <v>0</v>
      </c>
      <c r="N37" s="638" t="s">
        <v>1253</v>
      </c>
      <c r="O37" s="632"/>
      <c r="P37" s="211"/>
      <c r="Q37" s="211"/>
      <c r="R37" s="211"/>
      <c r="S37" s="211"/>
      <c r="T37" s="211"/>
      <c r="U37" s="211"/>
      <c r="V37" s="211"/>
      <c r="W37" s="211"/>
      <c r="X37" s="211"/>
      <c r="Y37" s="211"/>
    </row>
    <row r="38" spans="1:25" ht="60" x14ac:dyDescent="0.2">
      <c r="A38" s="632"/>
      <c r="B38" s="635"/>
      <c r="C38" s="204" t="s">
        <v>1254</v>
      </c>
      <c r="D38" s="205" t="s">
        <v>1255</v>
      </c>
      <c r="E38" s="204" t="s">
        <v>1256</v>
      </c>
      <c r="F38" s="206" t="s">
        <v>1257</v>
      </c>
      <c r="G38" s="204" t="s">
        <v>1258</v>
      </c>
      <c r="H38" s="213">
        <v>44972</v>
      </c>
      <c r="I38" s="213">
        <v>45291</v>
      </c>
      <c r="J38" s="208">
        <v>45120</v>
      </c>
      <c r="K38" s="209">
        <v>0</v>
      </c>
      <c r="L38" s="206" t="s">
        <v>1259</v>
      </c>
      <c r="M38" s="210">
        <v>0</v>
      </c>
      <c r="N38" s="638" t="s">
        <v>1253</v>
      </c>
      <c r="O38" s="632"/>
      <c r="P38" s="211"/>
      <c r="Q38" s="211"/>
      <c r="R38" s="211"/>
      <c r="S38" s="211"/>
      <c r="T38" s="211"/>
      <c r="U38" s="211"/>
      <c r="V38" s="211"/>
      <c r="W38" s="211"/>
      <c r="X38" s="211"/>
      <c r="Y38" s="211"/>
    </row>
    <row r="39" spans="1:25" ht="60" x14ac:dyDescent="0.2">
      <c r="A39" s="632"/>
      <c r="B39" s="635"/>
      <c r="C39" s="204" t="s">
        <v>1260</v>
      </c>
      <c r="D39" s="205" t="s">
        <v>1192</v>
      </c>
      <c r="E39" s="204" t="s">
        <v>1261</v>
      </c>
      <c r="F39" s="206" t="s">
        <v>1262</v>
      </c>
      <c r="G39" s="204" t="s">
        <v>1263</v>
      </c>
      <c r="H39" s="213">
        <v>44972</v>
      </c>
      <c r="I39" s="213">
        <v>45291</v>
      </c>
      <c r="J39" s="208">
        <v>45120</v>
      </c>
      <c r="K39" s="215" t="s">
        <v>1264</v>
      </c>
      <c r="L39" s="206" t="s">
        <v>1265</v>
      </c>
      <c r="M39" s="210" t="s">
        <v>1264</v>
      </c>
      <c r="N39" s="634" t="s">
        <v>1266</v>
      </c>
      <c r="O39" s="632"/>
      <c r="P39" s="211"/>
      <c r="Q39" s="211"/>
      <c r="R39" s="211"/>
      <c r="S39" s="211"/>
      <c r="T39" s="211"/>
      <c r="U39" s="211"/>
      <c r="V39" s="211"/>
      <c r="W39" s="211"/>
      <c r="X39" s="211"/>
      <c r="Y39" s="211"/>
    </row>
    <row r="40" spans="1:25" ht="60" x14ac:dyDescent="0.2">
      <c r="A40" s="635" t="s">
        <v>1267</v>
      </c>
      <c r="B40" s="635" t="s">
        <v>1239</v>
      </c>
      <c r="C40" s="204" t="s">
        <v>1240</v>
      </c>
      <c r="D40" s="205" t="s">
        <v>1192</v>
      </c>
      <c r="E40" s="204" t="s">
        <v>1268</v>
      </c>
      <c r="F40" s="206" t="s">
        <v>1242</v>
      </c>
      <c r="G40" s="204" t="s">
        <v>1269</v>
      </c>
      <c r="H40" s="213">
        <v>44972</v>
      </c>
      <c r="I40" s="213">
        <v>45291</v>
      </c>
      <c r="J40" s="208">
        <v>45120</v>
      </c>
      <c r="K40" s="209">
        <v>1</v>
      </c>
      <c r="L40" s="206" t="s">
        <v>1244</v>
      </c>
      <c r="M40" s="210">
        <v>1</v>
      </c>
      <c r="N40" s="636" t="s">
        <v>1146</v>
      </c>
      <c r="O40" s="637"/>
      <c r="P40" s="211"/>
      <c r="Q40" s="211"/>
      <c r="R40" s="211"/>
      <c r="S40" s="211"/>
      <c r="T40" s="211"/>
      <c r="U40" s="211"/>
      <c r="V40" s="211"/>
      <c r="W40" s="211"/>
      <c r="X40" s="211"/>
      <c r="Y40" s="211"/>
    </row>
    <row r="41" spans="1:25" ht="45" x14ac:dyDescent="0.2">
      <c r="A41" s="632"/>
      <c r="B41" s="635"/>
      <c r="C41" s="204" t="s">
        <v>1245</v>
      </c>
      <c r="D41" s="205" t="s">
        <v>1192</v>
      </c>
      <c r="E41" s="204" t="s">
        <v>1270</v>
      </c>
      <c r="F41" s="206" t="s">
        <v>1246</v>
      </c>
      <c r="G41" s="204" t="s">
        <v>1247</v>
      </c>
      <c r="H41" s="213">
        <v>44972</v>
      </c>
      <c r="I41" s="213">
        <v>45291</v>
      </c>
      <c r="J41" s="208">
        <v>45120</v>
      </c>
      <c r="K41" s="209">
        <v>0.5</v>
      </c>
      <c r="L41" s="206" t="s">
        <v>1248</v>
      </c>
      <c r="M41" s="210">
        <v>0.5</v>
      </c>
      <c r="N41" s="636" t="s">
        <v>1146</v>
      </c>
      <c r="O41" s="637"/>
      <c r="P41" s="211"/>
      <c r="Q41" s="211"/>
      <c r="R41" s="211"/>
      <c r="S41" s="211"/>
      <c r="T41" s="211"/>
      <c r="U41" s="211"/>
      <c r="V41" s="211"/>
      <c r="W41" s="211"/>
      <c r="X41" s="211"/>
      <c r="Y41" s="211"/>
    </row>
    <row r="42" spans="1:25" ht="45" x14ac:dyDescent="0.2">
      <c r="A42" s="632"/>
      <c r="B42" s="635"/>
      <c r="C42" s="204" t="s">
        <v>1249</v>
      </c>
      <c r="D42" s="206" t="s">
        <v>1192</v>
      </c>
      <c r="E42" s="204" t="s">
        <v>1250</v>
      </c>
      <c r="F42" s="206" t="s">
        <v>1107</v>
      </c>
      <c r="G42" s="204" t="s">
        <v>1271</v>
      </c>
      <c r="H42" s="213">
        <v>44972</v>
      </c>
      <c r="I42" s="213">
        <v>45291</v>
      </c>
      <c r="J42" s="208">
        <v>45120</v>
      </c>
      <c r="K42" s="209">
        <v>0</v>
      </c>
      <c r="L42" s="206" t="s">
        <v>1252</v>
      </c>
      <c r="M42" s="210">
        <v>0</v>
      </c>
      <c r="N42" s="638" t="s">
        <v>1272</v>
      </c>
      <c r="O42" s="632"/>
      <c r="P42" s="211"/>
      <c r="Q42" s="211"/>
      <c r="R42" s="211"/>
      <c r="S42" s="211"/>
      <c r="T42" s="211"/>
      <c r="U42" s="211"/>
      <c r="V42" s="211"/>
      <c r="W42" s="211"/>
      <c r="X42" s="211"/>
      <c r="Y42" s="211"/>
    </row>
    <row r="43" spans="1:25" ht="60" x14ac:dyDescent="0.2">
      <c r="A43" s="632"/>
      <c r="B43" s="635"/>
      <c r="C43" s="204" t="s">
        <v>1254</v>
      </c>
      <c r="D43" s="206" t="s">
        <v>1255</v>
      </c>
      <c r="E43" s="204" t="s">
        <v>1256</v>
      </c>
      <c r="F43" s="206" t="s">
        <v>1257</v>
      </c>
      <c r="G43" s="204" t="s">
        <v>1258</v>
      </c>
      <c r="H43" s="213">
        <v>44972</v>
      </c>
      <c r="I43" s="213">
        <v>45291</v>
      </c>
      <c r="J43" s="208">
        <v>45120</v>
      </c>
      <c r="K43" s="209">
        <v>0</v>
      </c>
      <c r="L43" s="206" t="s">
        <v>1259</v>
      </c>
      <c r="M43" s="210">
        <v>0</v>
      </c>
      <c r="N43" s="638" t="s">
        <v>1253</v>
      </c>
      <c r="O43" s="632"/>
      <c r="P43" s="211"/>
      <c r="Q43" s="211"/>
      <c r="R43" s="211"/>
      <c r="S43" s="211"/>
      <c r="T43" s="211"/>
      <c r="U43" s="211"/>
      <c r="V43" s="211"/>
      <c r="W43" s="211"/>
      <c r="X43" s="211"/>
      <c r="Y43" s="211"/>
    </row>
    <row r="44" spans="1:25" ht="45" x14ac:dyDescent="0.2">
      <c r="A44" s="632"/>
      <c r="B44" s="635"/>
      <c r="C44" s="204" t="s">
        <v>1273</v>
      </c>
      <c r="D44" s="216" t="s">
        <v>1192</v>
      </c>
      <c r="E44" s="203" t="s">
        <v>1106</v>
      </c>
      <c r="F44" s="216" t="s">
        <v>1107</v>
      </c>
      <c r="G44" s="203" t="s">
        <v>1271</v>
      </c>
      <c r="H44" s="217">
        <v>44972</v>
      </c>
      <c r="I44" s="217">
        <v>45291</v>
      </c>
      <c r="J44" s="218">
        <v>45120</v>
      </c>
      <c r="K44" s="219">
        <v>0</v>
      </c>
      <c r="L44" s="216" t="s">
        <v>1259</v>
      </c>
      <c r="M44" s="210">
        <v>0</v>
      </c>
      <c r="N44" s="638" t="s">
        <v>1253</v>
      </c>
      <c r="O44" s="632"/>
      <c r="P44" s="211"/>
      <c r="Q44" s="211"/>
      <c r="R44" s="211"/>
      <c r="S44" s="211"/>
      <c r="T44" s="211"/>
      <c r="U44" s="211"/>
      <c r="V44" s="211"/>
      <c r="W44" s="211"/>
      <c r="X44" s="211"/>
      <c r="Y44" s="211"/>
    </row>
    <row r="45" spans="1:25" ht="60" x14ac:dyDescent="0.2">
      <c r="A45" s="632"/>
      <c r="B45" s="635"/>
      <c r="C45" s="204" t="s">
        <v>1260</v>
      </c>
      <c r="D45" s="216" t="s">
        <v>1192</v>
      </c>
      <c r="E45" s="203" t="s">
        <v>1274</v>
      </c>
      <c r="F45" s="216" t="s">
        <v>1262</v>
      </c>
      <c r="G45" s="203" t="s">
        <v>1263</v>
      </c>
      <c r="H45" s="217">
        <v>44972</v>
      </c>
      <c r="I45" s="217">
        <v>45291</v>
      </c>
      <c r="J45" s="218">
        <v>45120</v>
      </c>
      <c r="K45" s="220" t="s">
        <v>1264</v>
      </c>
      <c r="L45" s="216" t="s">
        <v>1265</v>
      </c>
      <c r="M45" s="210" t="s">
        <v>1264</v>
      </c>
      <c r="N45" s="638" t="s">
        <v>1275</v>
      </c>
      <c r="O45" s="632"/>
      <c r="P45" s="211"/>
      <c r="Q45" s="211"/>
      <c r="R45" s="211"/>
      <c r="S45" s="211"/>
      <c r="T45" s="211"/>
      <c r="U45" s="211"/>
      <c r="V45" s="211"/>
      <c r="W45" s="211"/>
      <c r="X45" s="211"/>
      <c r="Y45" s="211"/>
    </row>
    <row r="46" spans="1:25" ht="90" x14ac:dyDescent="0.2">
      <c r="A46" s="635" t="s">
        <v>1276</v>
      </c>
      <c r="B46" s="635" t="s">
        <v>1277</v>
      </c>
      <c r="C46" s="204" t="s">
        <v>1278</v>
      </c>
      <c r="D46" s="216" t="s">
        <v>1279</v>
      </c>
      <c r="E46" s="203" t="s">
        <v>1280</v>
      </c>
      <c r="F46" s="216" t="s">
        <v>1281</v>
      </c>
      <c r="G46" s="203" t="s">
        <v>1282</v>
      </c>
      <c r="H46" s="217">
        <v>44972</v>
      </c>
      <c r="I46" s="217">
        <v>45291</v>
      </c>
      <c r="J46" s="218">
        <v>45120</v>
      </c>
      <c r="K46" s="209">
        <v>1</v>
      </c>
      <c r="L46" s="206" t="s">
        <v>1283</v>
      </c>
      <c r="M46" s="210">
        <v>1</v>
      </c>
      <c r="N46" s="636" t="s">
        <v>1146</v>
      </c>
      <c r="O46" s="637"/>
      <c r="P46" s="211"/>
      <c r="Q46" s="211"/>
      <c r="R46" s="211"/>
      <c r="S46" s="211"/>
      <c r="T46" s="211"/>
      <c r="U46" s="211"/>
      <c r="V46" s="211"/>
      <c r="W46" s="211"/>
      <c r="X46" s="211"/>
      <c r="Y46" s="211"/>
    </row>
    <row r="47" spans="1:25" ht="375" x14ac:dyDescent="0.2">
      <c r="A47" s="632"/>
      <c r="B47" s="635"/>
      <c r="C47" s="204" t="s">
        <v>1284</v>
      </c>
      <c r="D47" s="216" t="s">
        <v>1279</v>
      </c>
      <c r="E47" s="203" t="s">
        <v>1285</v>
      </c>
      <c r="F47" s="216" t="s">
        <v>1286</v>
      </c>
      <c r="G47" s="203" t="s">
        <v>1282</v>
      </c>
      <c r="H47" s="217">
        <v>44972</v>
      </c>
      <c r="I47" s="217">
        <v>45291</v>
      </c>
      <c r="J47" s="218">
        <v>45120</v>
      </c>
      <c r="K47" s="209">
        <v>0.5</v>
      </c>
      <c r="L47" s="206" t="s">
        <v>1287</v>
      </c>
      <c r="M47" s="210">
        <v>0.5</v>
      </c>
      <c r="N47" s="636" t="s">
        <v>1146</v>
      </c>
      <c r="O47" s="637"/>
      <c r="P47" s="211"/>
      <c r="Q47" s="211"/>
      <c r="R47" s="211"/>
      <c r="S47" s="211"/>
      <c r="T47" s="211"/>
      <c r="U47" s="211"/>
      <c r="V47" s="211"/>
      <c r="W47" s="211"/>
      <c r="X47" s="211"/>
      <c r="Y47" s="211"/>
    </row>
    <row r="48" spans="1:25" ht="255" x14ac:dyDescent="0.2">
      <c r="A48" s="632"/>
      <c r="B48" s="635"/>
      <c r="C48" s="204" t="s">
        <v>1288</v>
      </c>
      <c r="D48" s="216" t="s">
        <v>1289</v>
      </c>
      <c r="E48" s="203" t="s">
        <v>1290</v>
      </c>
      <c r="F48" s="216" t="s">
        <v>1208</v>
      </c>
      <c r="G48" s="203" t="s">
        <v>1291</v>
      </c>
      <c r="H48" s="217">
        <v>44972</v>
      </c>
      <c r="I48" s="217">
        <v>45291</v>
      </c>
      <c r="J48" s="218">
        <v>45120</v>
      </c>
      <c r="K48" s="209">
        <v>0.5</v>
      </c>
      <c r="L48" s="206" t="s">
        <v>1292</v>
      </c>
      <c r="M48" s="210">
        <v>0.5</v>
      </c>
      <c r="N48" s="636" t="s">
        <v>1146</v>
      </c>
      <c r="O48" s="637"/>
      <c r="P48" s="211"/>
      <c r="Q48" s="211"/>
      <c r="R48" s="211"/>
      <c r="S48" s="211"/>
      <c r="T48" s="211"/>
      <c r="U48" s="211"/>
      <c r="V48" s="211"/>
      <c r="W48" s="211"/>
      <c r="X48" s="211"/>
      <c r="Y48" s="211"/>
    </row>
    <row r="49" spans="1:25" ht="60" x14ac:dyDescent="0.2">
      <c r="A49" s="632"/>
      <c r="B49" s="635"/>
      <c r="C49" s="204" t="s">
        <v>1173</v>
      </c>
      <c r="D49" s="216" t="s">
        <v>1293</v>
      </c>
      <c r="E49" s="203" t="s">
        <v>1175</v>
      </c>
      <c r="F49" s="205" t="s">
        <v>1176</v>
      </c>
      <c r="G49" s="205" t="s">
        <v>1176</v>
      </c>
      <c r="H49" s="217">
        <v>44972</v>
      </c>
      <c r="I49" s="217">
        <v>45291</v>
      </c>
      <c r="J49" s="218">
        <v>45120</v>
      </c>
      <c r="K49" s="209">
        <v>0.5</v>
      </c>
      <c r="L49" s="206" t="s">
        <v>1294</v>
      </c>
      <c r="M49" s="210">
        <v>0.5</v>
      </c>
      <c r="N49" s="636" t="s">
        <v>1146</v>
      </c>
      <c r="O49" s="637"/>
      <c r="P49" s="211"/>
      <c r="Q49" s="211"/>
      <c r="R49" s="211"/>
      <c r="S49" s="211"/>
      <c r="T49" s="211"/>
      <c r="U49" s="211"/>
      <c r="V49" s="211"/>
      <c r="W49" s="211"/>
      <c r="X49" s="211"/>
      <c r="Y49" s="211"/>
    </row>
    <row r="50" spans="1:25" ht="90" x14ac:dyDescent="0.2">
      <c r="A50" s="635" t="s">
        <v>1295</v>
      </c>
      <c r="B50" s="635" t="s">
        <v>1277</v>
      </c>
      <c r="C50" s="204" t="s">
        <v>1278</v>
      </c>
      <c r="D50" s="216" t="s">
        <v>1279</v>
      </c>
      <c r="E50" s="203" t="s">
        <v>1280</v>
      </c>
      <c r="F50" s="216" t="s">
        <v>1281</v>
      </c>
      <c r="G50" s="203" t="s">
        <v>1282</v>
      </c>
      <c r="H50" s="217">
        <v>44972</v>
      </c>
      <c r="I50" s="217">
        <v>45291</v>
      </c>
      <c r="J50" s="218">
        <v>45120</v>
      </c>
      <c r="K50" s="209">
        <v>1</v>
      </c>
      <c r="L50" s="206" t="s">
        <v>1296</v>
      </c>
      <c r="M50" s="210">
        <v>1</v>
      </c>
      <c r="N50" s="636" t="s">
        <v>1146</v>
      </c>
      <c r="O50" s="637"/>
      <c r="P50" s="211"/>
      <c r="Q50" s="211"/>
      <c r="R50" s="211"/>
      <c r="S50" s="211"/>
      <c r="T50" s="211"/>
      <c r="U50" s="211"/>
      <c r="V50" s="211"/>
      <c r="W50" s="211"/>
      <c r="X50" s="211"/>
      <c r="Y50" s="211"/>
    </row>
    <row r="51" spans="1:25" ht="409.5" x14ac:dyDescent="0.2">
      <c r="A51" s="632"/>
      <c r="B51" s="635"/>
      <c r="C51" s="204" t="s">
        <v>1284</v>
      </c>
      <c r="D51" s="216" t="s">
        <v>1279</v>
      </c>
      <c r="E51" s="203" t="s">
        <v>1285</v>
      </c>
      <c r="F51" s="216" t="s">
        <v>1286</v>
      </c>
      <c r="G51" s="203" t="s">
        <v>1282</v>
      </c>
      <c r="H51" s="217">
        <v>44972</v>
      </c>
      <c r="I51" s="217">
        <v>45291</v>
      </c>
      <c r="J51" s="218">
        <v>45120</v>
      </c>
      <c r="K51" s="209">
        <v>1</v>
      </c>
      <c r="L51" s="206" t="s">
        <v>1297</v>
      </c>
      <c r="M51" s="210">
        <v>1</v>
      </c>
      <c r="N51" s="638" t="s">
        <v>1298</v>
      </c>
      <c r="O51" s="632"/>
      <c r="P51" s="211"/>
      <c r="Q51" s="211"/>
      <c r="R51" s="211"/>
      <c r="S51" s="211"/>
      <c r="T51" s="211"/>
      <c r="U51" s="211"/>
      <c r="V51" s="211"/>
      <c r="W51" s="211"/>
      <c r="X51" s="211"/>
      <c r="Y51" s="211"/>
    </row>
    <row r="52" spans="1:25" ht="240" x14ac:dyDescent="0.2">
      <c r="A52" s="632"/>
      <c r="B52" s="635"/>
      <c r="C52" s="204" t="s">
        <v>1299</v>
      </c>
      <c r="D52" s="216" t="s">
        <v>1300</v>
      </c>
      <c r="E52" s="203" t="s">
        <v>1290</v>
      </c>
      <c r="F52" s="216" t="s">
        <v>1208</v>
      </c>
      <c r="G52" s="203" t="s">
        <v>1291</v>
      </c>
      <c r="H52" s="217">
        <v>44972</v>
      </c>
      <c r="I52" s="217">
        <v>45291</v>
      </c>
      <c r="J52" s="218">
        <v>45120</v>
      </c>
      <c r="K52" s="209">
        <v>0.5</v>
      </c>
      <c r="L52" s="206" t="s">
        <v>1301</v>
      </c>
      <c r="M52" s="210">
        <v>0.5</v>
      </c>
      <c r="N52" s="638" t="s">
        <v>1298</v>
      </c>
      <c r="O52" s="632"/>
      <c r="P52" s="211"/>
      <c r="Q52" s="211"/>
      <c r="R52" s="211"/>
      <c r="S52" s="211"/>
      <c r="T52" s="211"/>
      <c r="U52" s="211"/>
      <c r="V52" s="211"/>
      <c r="W52" s="211"/>
      <c r="X52" s="211"/>
      <c r="Y52" s="211"/>
    </row>
    <row r="53" spans="1:25" ht="60" x14ac:dyDescent="0.2">
      <c r="A53" s="632"/>
      <c r="B53" s="635"/>
      <c r="C53" s="204" t="s">
        <v>1173</v>
      </c>
      <c r="D53" s="216" t="s">
        <v>1300</v>
      </c>
      <c r="E53" s="203" t="s">
        <v>1175</v>
      </c>
      <c r="F53" s="205" t="s">
        <v>1176</v>
      </c>
      <c r="G53" s="205" t="s">
        <v>1176</v>
      </c>
      <c r="H53" s="217">
        <v>44972</v>
      </c>
      <c r="I53" s="217">
        <v>45291</v>
      </c>
      <c r="J53" s="218">
        <v>45120</v>
      </c>
      <c r="K53" s="209">
        <v>0.5</v>
      </c>
      <c r="L53" s="206" t="s">
        <v>1294</v>
      </c>
      <c r="M53" s="210">
        <v>0.5</v>
      </c>
      <c r="N53" s="638" t="s">
        <v>1298</v>
      </c>
      <c r="O53" s="632"/>
      <c r="P53" s="211"/>
      <c r="Q53" s="211"/>
      <c r="R53" s="211"/>
      <c r="S53" s="211"/>
      <c r="T53" s="211"/>
      <c r="U53" s="211"/>
      <c r="V53" s="211"/>
      <c r="W53" s="211"/>
      <c r="X53" s="211"/>
      <c r="Y53" s="211"/>
    </row>
    <row r="54" spans="1:25" ht="60" x14ac:dyDescent="0.2">
      <c r="A54" s="635" t="s">
        <v>1302</v>
      </c>
      <c r="B54" s="635" t="s">
        <v>1277</v>
      </c>
      <c r="C54" s="204" t="s">
        <v>1278</v>
      </c>
      <c r="D54" s="216" t="s">
        <v>1303</v>
      </c>
      <c r="E54" s="203" t="s">
        <v>1280</v>
      </c>
      <c r="F54" s="216" t="s">
        <v>1281</v>
      </c>
      <c r="G54" s="203" t="s">
        <v>1282</v>
      </c>
      <c r="H54" s="217">
        <v>44972</v>
      </c>
      <c r="I54" s="217">
        <v>45291</v>
      </c>
      <c r="J54" s="218">
        <v>45120</v>
      </c>
      <c r="K54" s="209">
        <v>1</v>
      </c>
      <c r="L54" s="206" t="s">
        <v>1304</v>
      </c>
      <c r="M54" s="210">
        <v>1</v>
      </c>
      <c r="N54" s="638" t="s">
        <v>1298</v>
      </c>
      <c r="O54" s="632"/>
      <c r="P54" s="211"/>
      <c r="Q54" s="211"/>
      <c r="R54" s="211"/>
      <c r="S54" s="211"/>
      <c r="T54" s="211"/>
      <c r="U54" s="211"/>
      <c r="V54" s="211"/>
      <c r="W54" s="211"/>
      <c r="X54" s="211"/>
      <c r="Y54" s="211"/>
    </row>
    <row r="55" spans="1:25" ht="240" x14ac:dyDescent="0.2">
      <c r="A55" s="632"/>
      <c r="B55" s="635"/>
      <c r="C55" s="204" t="s">
        <v>1284</v>
      </c>
      <c r="D55" s="216" t="s">
        <v>1303</v>
      </c>
      <c r="E55" s="203" t="s">
        <v>1285</v>
      </c>
      <c r="F55" s="216" t="s">
        <v>1286</v>
      </c>
      <c r="G55" s="203" t="s">
        <v>1282</v>
      </c>
      <c r="H55" s="217">
        <v>44972</v>
      </c>
      <c r="I55" s="217">
        <v>45291</v>
      </c>
      <c r="J55" s="218">
        <v>45120</v>
      </c>
      <c r="K55" s="209">
        <v>1</v>
      </c>
      <c r="L55" s="206" t="s">
        <v>1305</v>
      </c>
      <c r="M55" s="210">
        <v>1</v>
      </c>
      <c r="N55" s="638" t="s">
        <v>1298</v>
      </c>
      <c r="O55" s="632"/>
      <c r="P55" s="211"/>
      <c r="Q55" s="211"/>
      <c r="R55" s="211"/>
      <c r="S55" s="211"/>
      <c r="T55" s="211"/>
      <c r="U55" s="211"/>
      <c r="V55" s="211"/>
      <c r="W55" s="211"/>
      <c r="X55" s="211"/>
      <c r="Y55" s="211"/>
    </row>
    <row r="56" spans="1:25" ht="345" x14ac:dyDescent="0.2">
      <c r="A56" s="632"/>
      <c r="B56" s="635"/>
      <c r="C56" s="204" t="s">
        <v>1299</v>
      </c>
      <c r="D56" s="216" t="s">
        <v>1300</v>
      </c>
      <c r="E56" s="203" t="s">
        <v>1290</v>
      </c>
      <c r="F56" s="216" t="s">
        <v>1208</v>
      </c>
      <c r="G56" s="203" t="s">
        <v>1291</v>
      </c>
      <c r="H56" s="217">
        <v>44972</v>
      </c>
      <c r="I56" s="217">
        <v>45291</v>
      </c>
      <c r="J56" s="218">
        <v>45120</v>
      </c>
      <c r="K56" s="209">
        <v>0.5</v>
      </c>
      <c r="L56" s="206" t="s">
        <v>1306</v>
      </c>
      <c r="M56" s="210">
        <v>0.5</v>
      </c>
      <c r="N56" s="638" t="s">
        <v>1298</v>
      </c>
      <c r="O56" s="632"/>
      <c r="P56" s="211"/>
      <c r="Q56" s="211"/>
      <c r="R56" s="211"/>
      <c r="S56" s="211"/>
      <c r="T56" s="211"/>
      <c r="U56" s="211"/>
      <c r="V56" s="211"/>
      <c r="W56" s="211"/>
      <c r="X56" s="211"/>
      <c r="Y56" s="211"/>
    </row>
    <row r="57" spans="1:25" ht="60" x14ac:dyDescent="0.2">
      <c r="A57" s="632"/>
      <c r="B57" s="635"/>
      <c r="C57" s="204" t="s">
        <v>1173</v>
      </c>
      <c r="D57" s="216" t="s">
        <v>1300</v>
      </c>
      <c r="E57" s="203" t="s">
        <v>1175</v>
      </c>
      <c r="F57" s="205" t="s">
        <v>1176</v>
      </c>
      <c r="G57" s="205" t="s">
        <v>1176</v>
      </c>
      <c r="H57" s="217">
        <v>44972</v>
      </c>
      <c r="I57" s="217">
        <v>45291</v>
      </c>
      <c r="J57" s="218">
        <v>45120</v>
      </c>
      <c r="K57" s="209">
        <v>0.5</v>
      </c>
      <c r="L57" s="206" t="s">
        <v>1294</v>
      </c>
      <c r="M57" s="210">
        <v>0.5</v>
      </c>
      <c r="N57" s="638" t="s">
        <v>1298</v>
      </c>
      <c r="O57" s="632"/>
      <c r="P57" s="211"/>
      <c r="Q57" s="211"/>
      <c r="R57" s="211"/>
      <c r="S57" s="211"/>
      <c r="T57" s="211"/>
      <c r="U57" s="211"/>
      <c r="V57" s="211"/>
      <c r="W57" s="211"/>
      <c r="X57" s="211"/>
      <c r="Y57" s="211"/>
    </row>
    <row r="58" spans="1:25" x14ac:dyDescent="0.2">
      <c r="A58" s="198"/>
      <c r="B58" s="198"/>
      <c r="C58" s="198"/>
      <c r="D58" s="198"/>
      <c r="E58" s="198"/>
      <c r="F58" s="198"/>
      <c r="G58" s="198"/>
      <c r="H58" s="198"/>
      <c r="I58" s="198"/>
      <c r="J58" s="197"/>
      <c r="K58" s="198"/>
      <c r="L58" s="198"/>
      <c r="M58" s="198"/>
      <c r="N58" s="198"/>
      <c r="O58" s="198"/>
      <c r="P58" s="198"/>
      <c r="Q58" s="198"/>
      <c r="R58" s="198"/>
      <c r="S58" s="198"/>
      <c r="T58" s="198"/>
      <c r="U58" s="198"/>
      <c r="V58" s="198"/>
      <c r="W58" s="198"/>
      <c r="X58" s="198"/>
      <c r="Y58" s="198"/>
    </row>
    <row r="59" spans="1:25" ht="16.5" thickBot="1" x14ac:dyDescent="0.3">
      <c r="A59" s="221" t="s">
        <v>7</v>
      </c>
      <c r="B59" s="639" t="s">
        <v>1307</v>
      </c>
      <c r="C59" s="640"/>
      <c r="D59" s="640"/>
      <c r="E59" s="201"/>
      <c r="F59" s="201"/>
      <c r="G59" s="221"/>
      <c r="H59" s="221"/>
      <c r="I59" s="222"/>
      <c r="J59" s="221"/>
      <c r="K59" s="221"/>
      <c r="L59" s="201"/>
      <c r="M59" s="201"/>
      <c r="N59" s="201"/>
      <c r="O59" s="201"/>
      <c r="P59" s="201"/>
      <c r="Q59" s="201"/>
      <c r="R59" s="201"/>
      <c r="S59" s="201"/>
      <c r="T59" s="201"/>
      <c r="U59" s="201"/>
      <c r="V59" s="201"/>
      <c r="W59" s="201"/>
      <c r="X59" s="201"/>
      <c r="Y59" s="201"/>
    </row>
    <row r="60" spans="1:25" ht="15" x14ac:dyDescent="0.2">
      <c r="A60" s="201"/>
      <c r="B60" s="201"/>
      <c r="C60" s="201"/>
      <c r="D60" s="201"/>
      <c r="E60" s="201"/>
      <c r="F60" s="201"/>
      <c r="G60" s="201"/>
      <c r="H60" s="201"/>
      <c r="I60" s="223"/>
      <c r="J60" s="201"/>
      <c r="K60" s="201"/>
      <c r="L60" s="201"/>
      <c r="M60" s="201"/>
      <c r="N60" s="201"/>
      <c r="O60" s="201"/>
      <c r="P60" s="201"/>
      <c r="Q60" s="201"/>
      <c r="R60" s="201"/>
      <c r="S60" s="201"/>
      <c r="T60" s="201"/>
      <c r="U60" s="201"/>
      <c r="V60" s="201"/>
      <c r="W60" s="201"/>
      <c r="X60" s="201"/>
      <c r="Y60" s="201"/>
    </row>
    <row r="61" spans="1:25" ht="16.5" thickBot="1" x14ac:dyDescent="0.3">
      <c r="A61" s="221" t="s">
        <v>3</v>
      </c>
      <c r="B61" s="641" t="s">
        <v>1308</v>
      </c>
      <c r="C61" s="640"/>
      <c r="D61" s="640"/>
      <c r="E61" s="201"/>
      <c r="F61" s="201"/>
      <c r="G61" s="221" t="s">
        <v>2</v>
      </c>
      <c r="H61" s="201"/>
      <c r="I61" s="223"/>
      <c r="J61" s="7" t="s">
        <v>2</v>
      </c>
      <c r="K61" s="3"/>
      <c r="L61" s="35" t="s">
        <v>1309</v>
      </c>
      <c r="N61" s="3"/>
      <c r="O61" s="3"/>
      <c r="P61" s="201"/>
      <c r="Q61" s="201"/>
      <c r="R61" s="201"/>
      <c r="S61" s="201"/>
      <c r="T61" s="201"/>
      <c r="U61" s="201"/>
      <c r="V61" s="201"/>
      <c r="W61" s="201"/>
      <c r="X61" s="201"/>
      <c r="Y61" s="201"/>
    </row>
    <row r="62" spans="1:25" ht="18" x14ac:dyDescent="0.2">
      <c r="A62" s="201"/>
      <c r="B62" s="201"/>
      <c r="C62" s="201"/>
      <c r="D62" s="201"/>
      <c r="E62" s="201"/>
      <c r="F62" s="201"/>
      <c r="G62" s="201"/>
      <c r="H62" s="201"/>
      <c r="I62" s="224"/>
      <c r="J62" s="642"/>
      <c r="K62" s="620"/>
      <c r="L62" s="225"/>
      <c r="M62" s="201"/>
      <c r="N62" s="201"/>
      <c r="O62" s="201"/>
      <c r="P62" s="201"/>
      <c r="Q62" s="201"/>
      <c r="R62" s="201"/>
      <c r="S62" s="201"/>
      <c r="T62" s="201"/>
      <c r="U62" s="201"/>
      <c r="V62" s="201"/>
      <c r="W62" s="201"/>
      <c r="X62" s="201"/>
      <c r="Y62" s="201"/>
    </row>
    <row r="63" spans="1:25" x14ac:dyDescent="0.2">
      <c r="A63" s="198"/>
      <c r="B63" s="198"/>
      <c r="C63" s="198"/>
      <c r="D63" s="198"/>
      <c r="E63" s="198"/>
      <c r="F63" s="198"/>
      <c r="G63" s="198"/>
      <c r="H63" s="198"/>
      <c r="I63" s="198"/>
      <c r="J63" s="197"/>
      <c r="K63" s="198"/>
      <c r="L63" s="198"/>
      <c r="M63" s="198"/>
      <c r="N63" s="198"/>
      <c r="O63" s="226" t="s">
        <v>1</v>
      </c>
      <c r="P63" s="198"/>
      <c r="Q63" s="198"/>
      <c r="R63" s="198"/>
      <c r="S63" s="198"/>
      <c r="T63" s="198"/>
      <c r="U63" s="198"/>
      <c r="V63" s="198"/>
      <c r="W63" s="198"/>
      <c r="X63" s="198"/>
      <c r="Y63" s="198"/>
    </row>
    <row r="64" spans="1:25" x14ac:dyDescent="0.2">
      <c r="A64" s="198"/>
      <c r="B64" s="198"/>
      <c r="C64" s="198"/>
      <c r="D64" s="198"/>
      <c r="E64" s="198"/>
      <c r="F64" s="198"/>
      <c r="G64" s="198"/>
      <c r="H64" s="198"/>
      <c r="I64" s="198"/>
      <c r="J64" s="197"/>
      <c r="K64" s="198"/>
      <c r="L64" s="198"/>
      <c r="M64" s="198"/>
      <c r="N64" s="198"/>
      <c r="O64" s="226" t="s">
        <v>0</v>
      </c>
      <c r="P64" s="198"/>
      <c r="Q64" s="198"/>
      <c r="R64" s="198"/>
      <c r="S64" s="198"/>
      <c r="T64" s="198"/>
      <c r="U64" s="198"/>
      <c r="V64" s="198"/>
      <c r="W64" s="198"/>
      <c r="X64" s="198"/>
      <c r="Y64" s="198"/>
    </row>
    <row r="65" spans="1:25" x14ac:dyDescent="0.2">
      <c r="A65" s="198"/>
      <c r="B65" s="198"/>
      <c r="C65" s="198"/>
      <c r="D65" s="198"/>
      <c r="E65" s="198"/>
      <c r="F65" s="198"/>
      <c r="G65" s="198"/>
      <c r="H65" s="198"/>
      <c r="I65" s="198"/>
      <c r="J65" s="197"/>
      <c r="K65" s="198"/>
      <c r="L65" s="198"/>
      <c r="M65" s="198"/>
      <c r="N65" s="198"/>
      <c r="O65" s="198"/>
      <c r="P65" s="198"/>
      <c r="Q65" s="198"/>
      <c r="R65" s="198"/>
      <c r="S65" s="198"/>
      <c r="T65" s="198"/>
      <c r="U65" s="198"/>
      <c r="V65" s="198"/>
      <c r="W65" s="198"/>
      <c r="X65" s="198"/>
      <c r="Y65" s="198"/>
    </row>
    <row r="66" spans="1:25" x14ac:dyDescent="0.2">
      <c r="A66" s="198"/>
      <c r="B66" s="198"/>
      <c r="C66" s="198"/>
      <c r="D66" s="198"/>
      <c r="E66" s="198"/>
      <c r="F66" s="198"/>
      <c r="G66" s="198"/>
      <c r="H66" s="198"/>
      <c r="I66" s="198"/>
      <c r="J66" s="197"/>
      <c r="K66" s="198"/>
      <c r="L66" s="198"/>
      <c r="M66" s="198"/>
      <c r="N66" s="198"/>
      <c r="O66" s="198"/>
      <c r="P66" s="198"/>
      <c r="Q66" s="198"/>
      <c r="R66" s="198"/>
      <c r="S66" s="198"/>
      <c r="T66" s="198"/>
      <c r="U66" s="198"/>
      <c r="V66" s="198"/>
      <c r="W66" s="198"/>
      <c r="X66" s="198"/>
      <c r="Y66" s="198"/>
    </row>
    <row r="67" spans="1:25" x14ac:dyDescent="0.2">
      <c r="A67" s="198"/>
      <c r="B67" s="198"/>
      <c r="C67" s="198"/>
      <c r="D67" s="198"/>
      <c r="E67" s="198"/>
      <c r="F67" s="198"/>
      <c r="G67" s="198"/>
      <c r="H67" s="198"/>
      <c r="I67" s="198"/>
      <c r="J67" s="197"/>
      <c r="K67" s="198"/>
      <c r="L67" s="198"/>
      <c r="M67" s="198"/>
      <c r="N67" s="198"/>
      <c r="O67" s="198"/>
      <c r="P67" s="198"/>
      <c r="Q67" s="198"/>
      <c r="R67" s="198"/>
      <c r="S67" s="198"/>
      <c r="T67" s="198"/>
      <c r="U67" s="198"/>
      <c r="V67" s="198"/>
      <c r="W67" s="198"/>
      <c r="X67" s="198"/>
      <c r="Y67" s="198"/>
    </row>
    <row r="68" spans="1:25" x14ac:dyDescent="0.2">
      <c r="A68" s="198"/>
      <c r="B68" s="198"/>
      <c r="C68" s="198"/>
      <c r="D68" s="198"/>
      <c r="E68" s="198"/>
      <c r="F68" s="198"/>
      <c r="G68" s="198"/>
      <c r="H68" s="198"/>
      <c r="I68" s="198"/>
      <c r="J68" s="197"/>
      <c r="K68" s="198"/>
      <c r="L68" s="198"/>
      <c r="M68" s="198"/>
      <c r="N68" s="198"/>
      <c r="O68" s="198"/>
      <c r="P68" s="198"/>
      <c r="Q68" s="198"/>
      <c r="R68" s="198"/>
      <c r="S68" s="198"/>
      <c r="T68" s="198"/>
      <c r="U68" s="198"/>
      <c r="V68" s="198"/>
      <c r="W68" s="198"/>
      <c r="X68" s="198"/>
      <c r="Y68" s="198"/>
    </row>
    <row r="69" spans="1:25" x14ac:dyDescent="0.2">
      <c r="A69" s="198"/>
      <c r="B69" s="198"/>
      <c r="C69" s="198"/>
      <c r="D69" s="198"/>
      <c r="E69" s="198"/>
      <c r="F69" s="198"/>
      <c r="G69" s="198"/>
      <c r="H69" s="198"/>
      <c r="I69" s="198"/>
      <c r="J69" s="197"/>
      <c r="K69" s="198"/>
      <c r="L69" s="198"/>
      <c r="M69" s="198"/>
      <c r="N69" s="198"/>
      <c r="O69" s="198"/>
      <c r="P69" s="198"/>
      <c r="Q69" s="198"/>
      <c r="R69" s="198"/>
      <c r="S69" s="198"/>
      <c r="T69" s="198"/>
      <c r="U69" s="198"/>
      <c r="V69" s="198"/>
      <c r="W69" s="198"/>
      <c r="X69" s="198"/>
      <c r="Y69" s="198"/>
    </row>
    <row r="70" spans="1:25" x14ac:dyDescent="0.2">
      <c r="A70" s="198"/>
      <c r="B70" s="198"/>
      <c r="C70" s="198"/>
      <c r="D70" s="198"/>
      <c r="E70" s="198"/>
      <c r="F70" s="198"/>
      <c r="G70" s="198"/>
      <c r="H70" s="198"/>
      <c r="I70" s="198"/>
      <c r="J70" s="197"/>
      <c r="K70" s="198"/>
      <c r="L70" s="198"/>
      <c r="M70" s="198"/>
      <c r="N70" s="198"/>
      <c r="O70" s="198"/>
      <c r="P70" s="198"/>
      <c r="Q70" s="198"/>
      <c r="R70" s="198"/>
      <c r="S70" s="198"/>
      <c r="T70" s="198"/>
      <c r="U70" s="198"/>
      <c r="V70" s="198"/>
      <c r="W70" s="198"/>
      <c r="X70" s="198"/>
      <c r="Y70" s="198"/>
    </row>
    <row r="71" spans="1:25" x14ac:dyDescent="0.2">
      <c r="A71" s="198"/>
      <c r="B71" s="198"/>
      <c r="C71" s="198"/>
      <c r="D71" s="198"/>
      <c r="E71" s="198"/>
      <c r="F71" s="198"/>
      <c r="G71" s="198"/>
      <c r="H71" s="198"/>
      <c r="I71" s="198"/>
      <c r="J71" s="197"/>
      <c r="K71" s="198"/>
      <c r="L71" s="198"/>
      <c r="M71" s="198"/>
      <c r="N71" s="198"/>
      <c r="O71" s="198"/>
      <c r="P71" s="198"/>
      <c r="Q71" s="198"/>
      <c r="R71" s="198"/>
      <c r="S71" s="198"/>
      <c r="T71" s="198"/>
      <c r="U71" s="198"/>
      <c r="V71" s="198"/>
      <c r="W71" s="198"/>
      <c r="X71" s="198"/>
      <c r="Y71" s="198"/>
    </row>
    <row r="72" spans="1:25" x14ac:dyDescent="0.2">
      <c r="A72" s="198"/>
      <c r="B72" s="198"/>
      <c r="C72" s="198"/>
      <c r="D72" s="198"/>
      <c r="E72" s="198"/>
      <c r="F72" s="198"/>
      <c r="G72" s="198"/>
      <c r="H72" s="198"/>
      <c r="I72" s="198"/>
      <c r="J72" s="197"/>
      <c r="K72" s="198"/>
      <c r="L72" s="198"/>
      <c r="M72" s="198"/>
      <c r="N72" s="198"/>
      <c r="O72" s="198"/>
      <c r="P72" s="198"/>
      <c r="Q72" s="198"/>
      <c r="R72" s="198"/>
      <c r="S72" s="198"/>
      <c r="T72" s="198"/>
      <c r="U72" s="198"/>
      <c r="V72" s="198"/>
      <c r="W72" s="198"/>
      <c r="X72" s="198"/>
      <c r="Y72" s="198"/>
    </row>
    <row r="73" spans="1:25" x14ac:dyDescent="0.2">
      <c r="A73" s="198"/>
      <c r="B73" s="198"/>
      <c r="C73" s="198"/>
      <c r="D73" s="198"/>
      <c r="E73" s="198"/>
      <c r="F73" s="198"/>
      <c r="G73" s="198"/>
      <c r="H73" s="198"/>
      <c r="I73" s="198"/>
      <c r="J73" s="197"/>
      <c r="K73" s="198"/>
      <c r="L73" s="198"/>
      <c r="M73" s="198"/>
      <c r="N73" s="198"/>
      <c r="O73" s="198"/>
      <c r="P73" s="198"/>
      <c r="Q73" s="198"/>
      <c r="R73" s="198"/>
      <c r="S73" s="198"/>
      <c r="T73" s="198"/>
      <c r="U73" s="198"/>
      <c r="V73" s="198"/>
      <c r="W73" s="198"/>
      <c r="X73" s="198"/>
      <c r="Y73" s="198"/>
    </row>
    <row r="74" spans="1:25" x14ac:dyDescent="0.2">
      <c r="A74" s="198"/>
      <c r="B74" s="198"/>
      <c r="C74" s="198"/>
      <c r="D74" s="198"/>
      <c r="E74" s="198"/>
      <c r="F74" s="198"/>
      <c r="G74" s="198"/>
      <c r="H74" s="198"/>
      <c r="I74" s="198"/>
      <c r="J74" s="197"/>
      <c r="K74" s="198"/>
      <c r="L74" s="198"/>
      <c r="M74" s="198"/>
      <c r="N74" s="198"/>
      <c r="O74" s="198"/>
      <c r="P74" s="198"/>
      <c r="Q74" s="198"/>
      <c r="R74" s="198"/>
      <c r="S74" s="198"/>
      <c r="T74" s="198"/>
      <c r="U74" s="198"/>
      <c r="V74" s="198"/>
      <c r="W74" s="198"/>
      <c r="X74" s="198"/>
      <c r="Y74" s="198"/>
    </row>
    <row r="75" spans="1:25" x14ac:dyDescent="0.2">
      <c r="A75" s="198"/>
      <c r="B75" s="198"/>
      <c r="C75" s="198"/>
      <c r="D75" s="198"/>
      <c r="E75" s="198"/>
      <c r="F75" s="198"/>
      <c r="G75" s="198"/>
      <c r="H75" s="198"/>
      <c r="I75" s="198"/>
      <c r="J75" s="197"/>
      <c r="K75" s="198"/>
      <c r="L75" s="198"/>
      <c r="M75" s="198"/>
      <c r="N75" s="198"/>
      <c r="O75" s="198"/>
      <c r="P75" s="198"/>
      <c r="Q75" s="198"/>
      <c r="R75" s="198"/>
      <c r="S75" s="198"/>
      <c r="T75" s="198"/>
      <c r="U75" s="198"/>
      <c r="V75" s="198"/>
      <c r="W75" s="198"/>
      <c r="X75" s="198"/>
      <c r="Y75" s="198"/>
    </row>
    <row r="76" spans="1:25" x14ac:dyDescent="0.2">
      <c r="A76" s="198"/>
      <c r="B76" s="198"/>
      <c r="C76" s="198"/>
      <c r="D76" s="198"/>
      <c r="E76" s="198"/>
      <c r="F76" s="198"/>
      <c r="G76" s="198"/>
      <c r="H76" s="198"/>
      <c r="I76" s="198"/>
      <c r="J76" s="197"/>
      <c r="K76" s="198"/>
      <c r="L76" s="198"/>
      <c r="M76" s="198"/>
      <c r="N76" s="198"/>
      <c r="O76" s="198"/>
      <c r="P76" s="198"/>
      <c r="Q76" s="198"/>
      <c r="R76" s="198"/>
      <c r="S76" s="198"/>
      <c r="T76" s="198"/>
      <c r="U76" s="198"/>
      <c r="V76" s="198"/>
      <c r="W76" s="198"/>
      <c r="X76" s="198"/>
      <c r="Y76" s="198"/>
    </row>
    <row r="77" spans="1:25" x14ac:dyDescent="0.2">
      <c r="A77" s="198"/>
      <c r="B77" s="198"/>
      <c r="C77" s="198"/>
      <c r="D77" s="198"/>
      <c r="E77" s="198"/>
      <c r="F77" s="198"/>
      <c r="G77" s="198"/>
      <c r="H77" s="198"/>
      <c r="I77" s="198"/>
      <c r="J77" s="197"/>
      <c r="K77" s="198"/>
      <c r="L77" s="198"/>
      <c r="M77" s="198"/>
      <c r="N77" s="198"/>
      <c r="O77" s="198"/>
      <c r="P77" s="198"/>
      <c r="Q77" s="198"/>
      <c r="R77" s="198"/>
      <c r="S77" s="198"/>
      <c r="T77" s="198"/>
      <c r="U77" s="198"/>
      <c r="V77" s="198"/>
      <c r="W77" s="198"/>
      <c r="X77" s="198"/>
      <c r="Y77" s="198"/>
    </row>
    <row r="78" spans="1:25" x14ac:dyDescent="0.2">
      <c r="A78" s="198"/>
      <c r="B78" s="198"/>
      <c r="C78" s="198"/>
      <c r="D78" s="198"/>
      <c r="E78" s="198"/>
      <c r="F78" s="198"/>
      <c r="G78" s="198"/>
      <c r="H78" s="198"/>
      <c r="I78" s="198"/>
      <c r="J78" s="197"/>
      <c r="K78" s="198"/>
      <c r="L78" s="198"/>
      <c r="M78" s="198"/>
      <c r="N78" s="198"/>
      <c r="O78" s="198"/>
      <c r="P78" s="198"/>
      <c r="Q78" s="198"/>
      <c r="R78" s="198"/>
      <c r="S78" s="198"/>
      <c r="T78" s="198"/>
      <c r="U78" s="198"/>
      <c r="V78" s="198"/>
      <c r="W78" s="198"/>
      <c r="X78" s="198"/>
      <c r="Y78" s="198"/>
    </row>
    <row r="79" spans="1:25" x14ac:dyDescent="0.2">
      <c r="A79" s="198"/>
      <c r="B79" s="198"/>
      <c r="C79" s="198"/>
      <c r="D79" s="198"/>
      <c r="E79" s="198"/>
      <c r="F79" s="198"/>
      <c r="G79" s="198"/>
      <c r="H79" s="198"/>
      <c r="I79" s="198"/>
      <c r="J79" s="197"/>
      <c r="K79" s="198"/>
      <c r="L79" s="198"/>
      <c r="M79" s="198"/>
      <c r="N79" s="198"/>
      <c r="O79" s="198"/>
      <c r="P79" s="198"/>
      <c r="Q79" s="198"/>
      <c r="R79" s="198"/>
      <c r="S79" s="198"/>
      <c r="T79" s="198"/>
      <c r="U79" s="198"/>
      <c r="V79" s="198"/>
      <c r="W79" s="198"/>
      <c r="X79" s="198"/>
      <c r="Y79" s="198"/>
    </row>
    <row r="80" spans="1:25" x14ac:dyDescent="0.2">
      <c r="A80" s="198"/>
      <c r="B80" s="198"/>
      <c r="C80" s="198"/>
      <c r="D80" s="198"/>
      <c r="E80" s="198"/>
      <c r="F80" s="198"/>
      <c r="G80" s="198"/>
      <c r="H80" s="198"/>
      <c r="I80" s="198"/>
      <c r="J80" s="197"/>
      <c r="K80" s="198"/>
      <c r="L80" s="198"/>
      <c r="M80" s="198"/>
      <c r="N80" s="198"/>
      <c r="O80" s="198"/>
      <c r="P80" s="198"/>
      <c r="Q80" s="198"/>
      <c r="R80" s="198"/>
      <c r="S80" s="198"/>
      <c r="T80" s="198"/>
      <c r="U80" s="198"/>
      <c r="V80" s="198"/>
      <c r="W80" s="198"/>
      <c r="X80" s="198"/>
      <c r="Y80" s="198"/>
    </row>
    <row r="81" spans="1:25" x14ac:dyDescent="0.2">
      <c r="A81" s="198"/>
      <c r="B81" s="198"/>
      <c r="C81" s="198"/>
      <c r="D81" s="198"/>
      <c r="E81" s="198"/>
      <c r="F81" s="198"/>
      <c r="G81" s="198"/>
      <c r="H81" s="198"/>
      <c r="I81" s="198"/>
      <c r="J81" s="197"/>
      <c r="K81" s="198"/>
      <c r="L81" s="198"/>
      <c r="M81" s="198"/>
      <c r="N81" s="198"/>
      <c r="O81" s="198"/>
      <c r="P81" s="198"/>
      <c r="Q81" s="198"/>
      <c r="R81" s="198"/>
      <c r="S81" s="198"/>
      <c r="T81" s="198"/>
      <c r="U81" s="198"/>
      <c r="V81" s="198"/>
      <c r="W81" s="198"/>
      <c r="X81" s="198"/>
      <c r="Y81" s="198"/>
    </row>
    <row r="82" spans="1:25" x14ac:dyDescent="0.2">
      <c r="A82" s="198"/>
      <c r="B82" s="198"/>
      <c r="C82" s="198"/>
      <c r="D82" s="198"/>
      <c r="E82" s="198"/>
      <c r="F82" s="198"/>
      <c r="G82" s="198"/>
      <c r="H82" s="198"/>
      <c r="I82" s="198"/>
      <c r="J82" s="197"/>
      <c r="K82" s="198"/>
      <c r="L82" s="198"/>
      <c r="M82" s="198"/>
      <c r="N82" s="198"/>
      <c r="O82" s="198"/>
      <c r="P82" s="198"/>
      <c r="Q82" s="198"/>
      <c r="R82" s="198"/>
      <c r="S82" s="198"/>
      <c r="T82" s="198"/>
      <c r="U82" s="198"/>
      <c r="V82" s="198"/>
      <c r="W82" s="198"/>
      <c r="X82" s="198"/>
      <c r="Y82" s="198"/>
    </row>
    <row r="83" spans="1:25" x14ac:dyDescent="0.2">
      <c r="A83" s="198"/>
      <c r="B83" s="198"/>
      <c r="C83" s="198"/>
      <c r="D83" s="198"/>
      <c r="E83" s="198"/>
      <c r="F83" s="198"/>
      <c r="G83" s="198"/>
      <c r="H83" s="198"/>
      <c r="I83" s="198"/>
      <c r="J83" s="197"/>
      <c r="K83" s="198"/>
      <c r="L83" s="198"/>
      <c r="M83" s="198"/>
      <c r="N83" s="198"/>
      <c r="O83" s="198"/>
      <c r="P83" s="198"/>
      <c r="Q83" s="198"/>
      <c r="R83" s="198"/>
      <c r="S83" s="198"/>
      <c r="T83" s="198"/>
      <c r="U83" s="198"/>
      <c r="V83" s="198"/>
      <c r="W83" s="198"/>
      <c r="X83" s="198"/>
      <c r="Y83" s="198"/>
    </row>
    <row r="84" spans="1:25" x14ac:dyDescent="0.2">
      <c r="A84" s="198"/>
      <c r="B84" s="198"/>
      <c r="C84" s="198"/>
      <c r="D84" s="198"/>
      <c r="E84" s="198"/>
      <c r="F84" s="198"/>
      <c r="G84" s="198"/>
      <c r="H84" s="198"/>
      <c r="I84" s="198"/>
      <c r="J84" s="197"/>
      <c r="K84" s="198"/>
      <c r="L84" s="198"/>
      <c r="M84" s="198"/>
      <c r="N84" s="198"/>
      <c r="O84" s="198"/>
      <c r="P84" s="198"/>
      <c r="Q84" s="198"/>
      <c r="R84" s="198"/>
      <c r="S84" s="198"/>
      <c r="T84" s="198"/>
      <c r="U84" s="198"/>
      <c r="V84" s="198"/>
      <c r="W84" s="198"/>
      <c r="X84" s="198"/>
      <c r="Y84" s="198"/>
    </row>
    <row r="85" spans="1:25" x14ac:dyDescent="0.2">
      <c r="A85" s="198"/>
      <c r="B85" s="198"/>
      <c r="C85" s="198"/>
      <c r="D85" s="198"/>
      <c r="E85" s="198"/>
      <c r="F85" s="198"/>
      <c r="G85" s="198"/>
      <c r="H85" s="198"/>
      <c r="I85" s="198"/>
      <c r="J85" s="197"/>
      <c r="K85" s="198"/>
      <c r="L85" s="198"/>
      <c r="M85" s="198"/>
      <c r="N85" s="198"/>
      <c r="O85" s="198"/>
      <c r="P85" s="198"/>
      <c r="Q85" s="198"/>
      <c r="R85" s="198"/>
      <c r="S85" s="198"/>
      <c r="T85" s="198"/>
      <c r="U85" s="198"/>
      <c r="V85" s="198"/>
      <c r="W85" s="198"/>
      <c r="X85" s="198"/>
      <c r="Y85" s="198"/>
    </row>
    <row r="86" spans="1:25" x14ac:dyDescent="0.2">
      <c r="A86" s="198"/>
      <c r="B86" s="198"/>
      <c r="C86" s="198"/>
      <c r="D86" s="198"/>
      <c r="E86" s="198"/>
      <c r="F86" s="198"/>
      <c r="G86" s="198"/>
      <c r="H86" s="198"/>
      <c r="I86" s="198"/>
      <c r="J86" s="197"/>
      <c r="K86" s="198"/>
      <c r="L86" s="198"/>
      <c r="M86" s="198"/>
      <c r="N86" s="198"/>
      <c r="O86" s="198"/>
      <c r="P86" s="198"/>
      <c r="Q86" s="198"/>
      <c r="R86" s="198"/>
      <c r="S86" s="198"/>
      <c r="T86" s="198"/>
      <c r="U86" s="198"/>
      <c r="V86" s="198"/>
      <c r="W86" s="198"/>
      <c r="X86" s="198"/>
      <c r="Y86" s="198"/>
    </row>
    <row r="87" spans="1:25" x14ac:dyDescent="0.2">
      <c r="A87" s="198"/>
      <c r="B87" s="198"/>
      <c r="C87" s="198"/>
      <c r="D87" s="198"/>
      <c r="E87" s="198"/>
      <c r="F87" s="198"/>
      <c r="G87" s="198"/>
      <c r="H87" s="198"/>
      <c r="I87" s="198"/>
      <c r="J87" s="197"/>
      <c r="K87" s="198"/>
      <c r="L87" s="198"/>
      <c r="M87" s="198"/>
      <c r="N87" s="198"/>
      <c r="O87" s="198"/>
      <c r="P87" s="198"/>
      <c r="Q87" s="198"/>
      <c r="R87" s="198"/>
      <c r="S87" s="198"/>
      <c r="T87" s="198"/>
      <c r="U87" s="198"/>
      <c r="V87" s="198"/>
      <c r="W87" s="198"/>
      <c r="X87" s="198"/>
      <c r="Y87" s="198"/>
    </row>
    <row r="88" spans="1:25" x14ac:dyDescent="0.2">
      <c r="A88" s="198"/>
      <c r="B88" s="198"/>
      <c r="C88" s="198"/>
      <c r="D88" s="198"/>
      <c r="E88" s="198"/>
      <c r="F88" s="198"/>
      <c r="G88" s="198"/>
      <c r="H88" s="198"/>
      <c r="I88" s="198"/>
      <c r="J88" s="197"/>
      <c r="K88" s="198"/>
      <c r="L88" s="198"/>
      <c r="M88" s="198"/>
      <c r="N88" s="198"/>
      <c r="O88" s="198"/>
      <c r="P88" s="198"/>
      <c r="Q88" s="198"/>
      <c r="R88" s="198"/>
      <c r="S88" s="198"/>
      <c r="T88" s="198"/>
      <c r="U88" s="198"/>
      <c r="V88" s="198"/>
      <c r="W88" s="198"/>
      <c r="X88" s="198"/>
      <c r="Y88" s="198"/>
    </row>
    <row r="89" spans="1:25" x14ac:dyDescent="0.2">
      <c r="A89" s="198"/>
      <c r="B89" s="198"/>
      <c r="C89" s="198"/>
      <c r="D89" s="198"/>
      <c r="E89" s="198"/>
      <c r="F89" s="198"/>
      <c r="G89" s="198"/>
      <c r="H89" s="198"/>
      <c r="I89" s="198"/>
      <c r="J89" s="197"/>
      <c r="K89" s="198"/>
      <c r="L89" s="198"/>
      <c r="M89" s="198"/>
      <c r="N89" s="198"/>
      <c r="O89" s="198"/>
      <c r="P89" s="198"/>
      <c r="Q89" s="198"/>
      <c r="R89" s="198"/>
      <c r="S89" s="198"/>
      <c r="T89" s="198"/>
      <c r="U89" s="198"/>
      <c r="V89" s="198"/>
      <c r="W89" s="198"/>
      <c r="X89" s="198"/>
      <c r="Y89" s="198"/>
    </row>
    <row r="90" spans="1:25" x14ac:dyDescent="0.2">
      <c r="A90" s="198"/>
      <c r="B90" s="198"/>
      <c r="C90" s="198"/>
      <c r="D90" s="198"/>
      <c r="E90" s="198"/>
      <c r="F90" s="198"/>
      <c r="G90" s="198"/>
      <c r="H90" s="198"/>
      <c r="I90" s="198"/>
      <c r="J90" s="197"/>
      <c r="K90" s="198"/>
      <c r="L90" s="198"/>
      <c r="M90" s="198"/>
      <c r="N90" s="198"/>
      <c r="O90" s="198"/>
      <c r="P90" s="198"/>
      <c r="Q90" s="198"/>
      <c r="R90" s="198"/>
      <c r="S90" s="198"/>
      <c r="T90" s="198"/>
      <c r="U90" s="198"/>
      <c r="V90" s="198"/>
      <c r="W90" s="198"/>
      <c r="X90" s="198"/>
      <c r="Y90" s="198"/>
    </row>
    <row r="91" spans="1:25" x14ac:dyDescent="0.2">
      <c r="A91" s="198"/>
      <c r="B91" s="198"/>
      <c r="C91" s="198"/>
      <c r="D91" s="198"/>
      <c r="E91" s="198"/>
      <c r="F91" s="198"/>
      <c r="G91" s="198"/>
      <c r="H91" s="198"/>
      <c r="I91" s="198"/>
      <c r="J91" s="197"/>
      <c r="K91" s="198"/>
      <c r="L91" s="198"/>
      <c r="M91" s="198"/>
      <c r="N91" s="198"/>
      <c r="O91" s="198"/>
      <c r="P91" s="198"/>
      <c r="Q91" s="198"/>
      <c r="R91" s="198"/>
      <c r="S91" s="198"/>
      <c r="T91" s="198"/>
      <c r="U91" s="198"/>
      <c r="V91" s="198"/>
      <c r="W91" s="198"/>
      <c r="X91" s="198"/>
      <c r="Y91" s="198"/>
    </row>
    <row r="92" spans="1:25" x14ac:dyDescent="0.2">
      <c r="A92" s="198"/>
      <c r="B92" s="198"/>
      <c r="C92" s="198"/>
      <c r="D92" s="198"/>
      <c r="E92" s="198"/>
      <c r="F92" s="198"/>
      <c r="G92" s="198"/>
      <c r="H92" s="198"/>
      <c r="I92" s="198"/>
      <c r="J92" s="197"/>
      <c r="K92" s="198"/>
      <c r="L92" s="198"/>
      <c r="M92" s="198"/>
      <c r="N92" s="198"/>
      <c r="O92" s="198"/>
      <c r="P92" s="198"/>
      <c r="Q92" s="198"/>
      <c r="R92" s="198"/>
      <c r="S92" s="198"/>
      <c r="T92" s="198"/>
      <c r="U92" s="198"/>
      <c r="V92" s="198"/>
      <c r="W92" s="198"/>
      <c r="X92" s="198"/>
      <c r="Y92" s="198"/>
    </row>
    <row r="93" spans="1:25" x14ac:dyDescent="0.2">
      <c r="A93" s="198"/>
      <c r="B93" s="198"/>
      <c r="C93" s="198"/>
      <c r="D93" s="198"/>
      <c r="E93" s="198"/>
      <c r="F93" s="198"/>
      <c r="G93" s="198"/>
      <c r="H93" s="198"/>
      <c r="I93" s="198"/>
      <c r="J93" s="197"/>
      <c r="K93" s="198"/>
      <c r="L93" s="198"/>
      <c r="M93" s="198"/>
      <c r="N93" s="198"/>
      <c r="O93" s="198"/>
      <c r="P93" s="198"/>
      <c r="Q93" s="198"/>
      <c r="R93" s="198"/>
      <c r="S93" s="198"/>
      <c r="T93" s="198"/>
      <c r="U93" s="198"/>
      <c r="V93" s="198"/>
      <c r="W93" s="198"/>
      <c r="X93" s="198"/>
      <c r="Y93" s="198"/>
    </row>
    <row r="94" spans="1:25" x14ac:dyDescent="0.2">
      <c r="A94" s="198"/>
      <c r="B94" s="198"/>
      <c r="C94" s="198"/>
      <c r="D94" s="198"/>
      <c r="E94" s="198"/>
      <c r="F94" s="198"/>
      <c r="G94" s="198"/>
      <c r="H94" s="198"/>
      <c r="I94" s="198"/>
      <c r="J94" s="197"/>
      <c r="K94" s="198"/>
      <c r="L94" s="198"/>
      <c r="M94" s="198"/>
      <c r="N94" s="198"/>
      <c r="O94" s="198"/>
      <c r="P94" s="198"/>
      <c r="Q94" s="198"/>
      <c r="R94" s="198"/>
      <c r="S94" s="198"/>
      <c r="T94" s="198"/>
      <c r="U94" s="198"/>
      <c r="V94" s="198"/>
      <c r="W94" s="198"/>
      <c r="X94" s="198"/>
      <c r="Y94" s="198"/>
    </row>
    <row r="95" spans="1:25" x14ac:dyDescent="0.2">
      <c r="A95" s="198"/>
      <c r="B95" s="198"/>
      <c r="C95" s="198"/>
      <c r="D95" s="198"/>
      <c r="E95" s="198"/>
      <c r="F95" s="198"/>
      <c r="G95" s="198"/>
      <c r="H95" s="198"/>
      <c r="I95" s="198"/>
      <c r="J95" s="197"/>
      <c r="K95" s="198"/>
      <c r="L95" s="198"/>
      <c r="M95" s="198"/>
      <c r="N95" s="198"/>
      <c r="O95" s="198"/>
      <c r="P95" s="198"/>
      <c r="Q95" s="198"/>
      <c r="R95" s="198"/>
      <c r="S95" s="198"/>
      <c r="T95" s="198"/>
      <c r="U95" s="198"/>
      <c r="V95" s="198"/>
      <c r="W95" s="198"/>
      <c r="X95" s="198"/>
      <c r="Y95" s="198"/>
    </row>
    <row r="96" spans="1:25" x14ac:dyDescent="0.2">
      <c r="A96" s="198"/>
      <c r="B96" s="198"/>
      <c r="C96" s="198"/>
      <c r="D96" s="198"/>
      <c r="E96" s="198"/>
      <c r="F96" s="198"/>
      <c r="G96" s="198"/>
      <c r="H96" s="198"/>
      <c r="I96" s="198"/>
      <c r="J96" s="197"/>
      <c r="K96" s="198"/>
      <c r="L96" s="198"/>
      <c r="M96" s="198"/>
      <c r="N96" s="198"/>
      <c r="O96" s="198"/>
      <c r="P96" s="198"/>
      <c r="Q96" s="198"/>
      <c r="R96" s="198"/>
      <c r="S96" s="198"/>
      <c r="T96" s="198"/>
      <c r="U96" s="198"/>
      <c r="V96" s="198"/>
      <c r="W96" s="198"/>
      <c r="X96" s="198"/>
      <c r="Y96" s="198"/>
    </row>
    <row r="97" spans="1:25" x14ac:dyDescent="0.2">
      <c r="A97" s="198"/>
      <c r="B97" s="198"/>
      <c r="C97" s="198"/>
      <c r="D97" s="198"/>
      <c r="E97" s="198"/>
      <c r="F97" s="198"/>
      <c r="G97" s="198"/>
      <c r="H97" s="198"/>
      <c r="I97" s="198"/>
      <c r="J97" s="197"/>
      <c r="K97" s="198"/>
      <c r="L97" s="198"/>
      <c r="M97" s="198"/>
      <c r="N97" s="198"/>
      <c r="O97" s="198"/>
      <c r="P97" s="198"/>
      <c r="Q97" s="198"/>
      <c r="R97" s="198"/>
      <c r="S97" s="198"/>
      <c r="T97" s="198"/>
      <c r="U97" s="198"/>
      <c r="V97" s="198"/>
      <c r="W97" s="198"/>
      <c r="X97" s="198"/>
      <c r="Y97" s="198"/>
    </row>
    <row r="98" spans="1:25" x14ac:dyDescent="0.2">
      <c r="A98" s="198"/>
      <c r="B98" s="198"/>
      <c r="C98" s="198"/>
      <c r="D98" s="198"/>
      <c r="E98" s="198"/>
      <c r="F98" s="198"/>
      <c r="G98" s="198"/>
      <c r="H98" s="198"/>
      <c r="I98" s="198"/>
      <c r="J98" s="197"/>
      <c r="K98" s="198"/>
      <c r="L98" s="198"/>
      <c r="M98" s="198"/>
      <c r="N98" s="198"/>
      <c r="O98" s="198"/>
      <c r="P98" s="198"/>
      <c r="Q98" s="198"/>
      <c r="R98" s="198"/>
      <c r="S98" s="198"/>
      <c r="T98" s="198"/>
      <c r="U98" s="198"/>
      <c r="V98" s="198"/>
      <c r="W98" s="198"/>
      <c r="X98" s="198"/>
      <c r="Y98" s="198"/>
    </row>
    <row r="99" spans="1:25" x14ac:dyDescent="0.2">
      <c r="A99" s="198"/>
      <c r="B99" s="198"/>
      <c r="C99" s="198"/>
      <c r="D99" s="198"/>
      <c r="E99" s="198"/>
      <c r="F99" s="198"/>
      <c r="G99" s="198"/>
      <c r="H99" s="198"/>
      <c r="I99" s="198"/>
      <c r="J99" s="197"/>
      <c r="K99" s="198"/>
      <c r="L99" s="198"/>
      <c r="M99" s="198"/>
      <c r="N99" s="198"/>
      <c r="O99" s="198"/>
      <c r="P99" s="198"/>
      <c r="Q99" s="198"/>
      <c r="R99" s="198"/>
      <c r="S99" s="198"/>
      <c r="T99" s="198"/>
      <c r="U99" s="198"/>
      <c r="V99" s="198"/>
      <c r="W99" s="198"/>
      <c r="X99" s="198"/>
      <c r="Y99" s="198"/>
    </row>
    <row r="100" spans="1:25" x14ac:dyDescent="0.2">
      <c r="A100" s="198"/>
      <c r="B100" s="198"/>
      <c r="C100" s="198"/>
      <c r="D100" s="198"/>
      <c r="E100" s="198"/>
      <c r="F100" s="198"/>
      <c r="G100" s="198"/>
      <c r="H100" s="198"/>
      <c r="I100" s="198"/>
      <c r="J100" s="197"/>
      <c r="K100" s="198"/>
      <c r="L100" s="198"/>
      <c r="M100" s="198"/>
      <c r="N100" s="198"/>
      <c r="O100" s="198"/>
      <c r="P100" s="198"/>
      <c r="Q100" s="198"/>
      <c r="R100" s="198"/>
      <c r="S100" s="198"/>
      <c r="T100" s="198"/>
      <c r="U100" s="198"/>
      <c r="V100" s="198"/>
      <c r="W100" s="198"/>
      <c r="X100" s="198"/>
      <c r="Y100" s="198"/>
    </row>
    <row r="101" spans="1:25" x14ac:dyDescent="0.2">
      <c r="A101" s="198"/>
      <c r="B101" s="198"/>
      <c r="C101" s="198"/>
      <c r="D101" s="198"/>
      <c r="E101" s="198"/>
      <c r="F101" s="198"/>
      <c r="G101" s="198"/>
      <c r="H101" s="198"/>
      <c r="I101" s="198"/>
      <c r="J101" s="197"/>
      <c r="K101" s="198"/>
      <c r="L101" s="198"/>
      <c r="M101" s="198"/>
      <c r="N101" s="198"/>
      <c r="O101" s="198"/>
      <c r="P101" s="198"/>
      <c r="Q101" s="198"/>
      <c r="R101" s="198"/>
      <c r="S101" s="198"/>
      <c r="T101" s="198"/>
      <c r="U101" s="198"/>
      <c r="V101" s="198"/>
      <c r="W101" s="198"/>
      <c r="X101" s="198"/>
      <c r="Y101" s="198"/>
    </row>
    <row r="102" spans="1:25" x14ac:dyDescent="0.2">
      <c r="A102" s="198"/>
      <c r="B102" s="198"/>
      <c r="C102" s="198"/>
      <c r="D102" s="198"/>
      <c r="E102" s="198"/>
      <c r="F102" s="198"/>
      <c r="G102" s="198"/>
      <c r="H102" s="198"/>
      <c r="I102" s="198"/>
      <c r="J102" s="197"/>
      <c r="K102" s="198"/>
      <c r="L102" s="198"/>
      <c r="M102" s="198"/>
      <c r="N102" s="198"/>
      <c r="O102" s="198"/>
      <c r="P102" s="198"/>
      <c r="Q102" s="198"/>
      <c r="R102" s="198"/>
      <c r="S102" s="198"/>
      <c r="T102" s="198"/>
      <c r="U102" s="198"/>
      <c r="V102" s="198"/>
      <c r="W102" s="198"/>
      <c r="X102" s="198"/>
      <c r="Y102" s="198"/>
    </row>
    <row r="103" spans="1:25" x14ac:dyDescent="0.2">
      <c r="A103" s="198"/>
      <c r="B103" s="198"/>
      <c r="C103" s="198"/>
      <c r="D103" s="198"/>
      <c r="E103" s="198"/>
      <c r="F103" s="198"/>
      <c r="G103" s="198"/>
      <c r="H103" s="198"/>
      <c r="I103" s="198"/>
      <c r="J103" s="197"/>
      <c r="K103" s="198"/>
      <c r="L103" s="198"/>
      <c r="M103" s="198"/>
      <c r="N103" s="198"/>
      <c r="O103" s="198"/>
      <c r="P103" s="198"/>
      <c r="Q103" s="198"/>
      <c r="R103" s="198"/>
      <c r="S103" s="198"/>
      <c r="T103" s="198"/>
      <c r="U103" s="198"/>
      <c r="V103" s="198"/>
      <c r="W103" s="198"/>
      <c r="X103" s="198"/>
      <c r="Y103" s="198"/>
    </row>
    <row r="104" spans="1:25" x14ac:dyDescent="0.2">
      <c r="A104" s="198"/>
      <c r="B104" s="198"/>
      <c r="C104" s="198"/>
      <c r="D104" s="198"/>
      <c r="E104" s="198"/>
      <c r="F104" s="198"/>
      <c r="G104" s="198"/>
      <c r="H104" s="198"/>
      <c r="I104" s="198"/>
      <c r="J104" s="197"/>
      <c r="K104" s="198"/>
      <c r="L104" s="198"/>
      <c r="M104" s="198"/>
      <c r="N104" s="198"/>
      <c r="O104" s="198"/>
      <c r="P104" s="198"/>
      <c r="Q104" s="198"/>
      <c r="R104" s="198"/>
      <c r="S104" s="198"/>
      <c r="T104" s="198"/>
      <c r="U104" s="198"/>
      <c r="V104" s="198"/>
      <c r="W104" s="198"/>
      <c r="X104" s="198"/>
      <c r="Y104" s="198"/>
    </row>
    <row r="105" spans="1:25" x14ac:dyDescent="0.2">
      <c r="A105" s="198"/>
      <c r="B105" s="198"/>
      <c r="C105" s="198"/>
      <c r="D105" s="198"/>
      <c r="E105" s="198"/>
      <c r="F105" s="198"/>
      <c r="G105" s="198"/>
      <c r="H105" s="198"/>
      <c r="I105" s="198"/>
      <c r="J105" s="197"/>
      <c r="K105" s="198"/>
      <c r="L105" s="198"/>
      <c r="M105" s="198"/>
      <c r="N105" s="198"/>
      <c r="O105" s="198"/>
      <c r="P105" s="198"/>
      <c r="Q105" s="198"/>
      <c r="R105" s="198"/>
      <c r="S105" s="198"/>
      <c r="T105" s="198"/>
      <c r="U105" s="198"/>
      <c r="V105" s="198"/>
      <c r="W105" s="198"/>
      <c r="X105" s="198"/>
      <c r="Y105" s="198"/>
    </row>
    <row r="106" spans="1:25" x14ac:dyDescent="0.2">
      <c r="A106" s="198"/>
      <c r="B106" s="198"/>
      <c r="C106" s="198"/>
      <c r="D106" s="198"/>
      <c r="E106" s="198"/>
      <c r="F106" s="198"/>
      <c r="G106" s="198"/>
      <c r="H106" s="198"/>
      <c r="I106" s="198"/>
      <c r="J106" s="197"/>
      <c r="K106" s="198"/>
      <c r="L106" s="198"/>
      <c r="M106" s="198"/>
      <c r="N106" s="198"/>
      <c r="O106" s="198"/>
      <c r="P106" s="198"/>
      <c r="Q106" s="198"/>
      <c r="R106" s="198"/>
      <c r="S106" s="198"/>
      <c r="T106" s="198"/>
      <c r="U106" s="198"/>
      <c r="V106" s="198"/>
      <c r="W106" s="198"/>
      <c r="X106" s="198"/>
      <c r="Y106" s="198"/>
    </row>
    <row r="107" spans="1:25" x14ac:dyDescent="0.2">
      <c r="A107" s="198"/>
      <c r="B107" s="198"/>
      <c r="C107" s="198"/>
      <c r="D107" s="198"/>
      <c r="E107" s="198"/>
      <c r="F107" s="198"/>
      <c r="G107" s="198"/>
      <c r="H107" s="198"/>
      <c r="I107" s="198"/>
      <c r="J107" s="197"/>
      <c r="K107" s="198"/>
      <c r="L107" s="198"/>
      <c r="M107" s="198"/>
      <c r="N107" s="198"/>
      <c r="O107" s="198"/>
      <c r="P107" s="198"/>
      <c r="Q107" s="198"/>
      <c r="R107" s="198"/>
      <c r="S107" s="198"/>
      <c r="T107" s="198"/>
      <c r="U107" s="198"/>
      <c r="V107" s="198"/>
      <c r="W107" s="198"/>
      <c r="X107" s="198"/>
      <c r="Y107" s="198"/>
    </row>
    <row r="108" spans="1:25" x14ac:dyDescent="0.2">
      <c r="A108" s="198"/>
      <c r="B108" s="198"/>
      <c r="C108" s="198"/>
      <c r="D108" s="198"/>
      <c r="E108" s="198"/>
      <c r="F108" s="198"/>
      <c r="G108" s="198"/>
      <c r="H108" s="198"/>
      <c r="I108" s="198"/>
      <c r="J108" s="197"/>
      <c r="K108" s="198"/>
      <c r="L108" s="198"/>
      <c r="M108" s="198"/>
      <c r="N108" s="198"/>
      <c r="O108" s="198"/>
      <c r="P108" s="198"/>
      <c r="Q108" s="198"/>
      <c r="R108" s="198"/>
      <c r="S108" s="198"/>
      <c r="T108" s="198"/>
      <c r="U108" s="198"/>
      <c r="V108" s="198"/>
      <c r="W108" s="198"/>
      <c r="X108" s="198"/>
      <c r="Y108" s="198"/>
    </row>
    <row r="109" spans="1:25" x14ac:dyDescent="0.2">
      <c r="A109" s="198"/>
      <c r="B109" s="198"/>
      <c r="C109" s="198"/>
      <c r="D109" s="198"/>
      <c r="E109" s="198"/>
      <c r="F109" s="198"/>
      <c r="G109" s="198"/>
      <c r="H109" s="198"/>
      <c r="I109" s="198"/>
      <c r="J109" s="197"/>
      <c r="K109" s="198"/>
      <c r="L109" s="198"/>
      <c r="M109" s="198"/>
      <c r="N109" s="198"/>
      <c r="O109" s="198"/>
      <c r="P109" s="198"/>
      <c r="Q109" s="198"/>
      <c r="R109" s="198"/>
      <c r="S109" s="198"/>
      <c r="T109" s="198"/>
      <c r="U109" s="198"/>
      <c r="V109" s="198"/>
      <c r="W109" s="198"/>
      <c r="X109" s="198"/>
      <c r="Y109" s="198"/>
    </row>
    <row r="110" spans="1:25" x14ac:dyDescent="0.2">
      <c r="A110" s="198"/>
      <c r="B110" s="198"/>
      <c r="C110" s="198"/>
      <c r="D110" s="198"/>
      <c r="E110" s="198"/>
      <c r="F110" s="198"/>
      <c r="G110" s="198"/>
      <c r="H110" s="198"/>
      <c r="I110" s="198"/>
      <c r="J110" s="197"/>
      <c r="K110" s="198"/>
      <c r="L110" s="198"/>
      <c r="M110" s="198"/>
      <c r="N110" s="198"/>
      <c r="O110" s="198"/>
      <c r="P110" s="198"/>
      <c r="Q110" s="198"/>
      <c r="R110" s="198"/>
      <c r="S110" s="198"/>
      <c r="T110" s="198"/>
      <c r="U110" s="198"/>
      <c r="V110" s="198"/>
      <c r="W110" s="198"/>
      <c r="X110" s="198"/>
      <c r="Y110" s="198"/>
    </row>
    <row r="111" spans="1:25" x14ac:dyDescent="0.2">
      <c r="A111" s="198"/>
      <c r="B111" s="198"/>
      <c r="C111" s="198"/>
      <c r="D111" s="198"/>
      <c r="E111" s="198"/>
      <c r="F111" s="198"/>
      <c r="G111" s="198"/>
      <c r="H111" s="198"/>
      <c r="I111" s="198"/>
      <c r="J111" s="197"/>
      <c r="K111" s="198"/>
      <c r="L111" s="198"/>
      <c r="M111" s="198"/>
      <c r="N111" s="198"/>
      <c r="O111" s="198"/>
      <c r="P111" s="198"/>
      <c r="Q111" s="198"/>
      <c r="R111" s="198"/>
      <c r="S111" s="198"/>
      <c r="T111" s="198"/>
      <c r="U111" s="198"/>
      <c r="V111" s="198"/>
      <c r="W111" s="198"/>
      <c r="X111" s="198"/>
      <c r="Y111" s="198"/>
    </row>
    <row r="112" spans="1:25" x14ac:dyDescent="0.2">
      <c r="A112" s="198"/>
      <c r="B112" s="198"/>
      <c r="C112" s="198"/>
      <c r="D112" s="198"/>
      <c r="E112" s="198"/>
      <c r="F112" s="198"/>
      <c r="G112" s="198"/>
      <c r="H112" s="198"/>
      <c r="I112" s="198"/>
      <c r="J112" s="197"/>
      <c r="K112" s="198"/>
      <c r="L112" s="198"/>
      <c r="M112" s="198"/>
      <c r="N112" s="198"/>
      <c r="O112" s="198"/>
      <c r="P112" s="198"/>
      <c r="Q112" s="198"/>
      <c r="R112" s="198"/>
      <c r="S112" s="198"/>
      <c r="T112" s="198"/>
      <c r="U112" s="198"/>
      <c r="V112" s="198"/>
      <c r="W112" s="198"/>
      <c r="X112" s="198"/>
      <c r="Y112" s="198"/>
    </row>
    <row r="113" spans="1:25" x14ac:dyDescent="0.2">
      <c r="A113" s="198"/>
      <c r="B113" s="198"/>
      <c r="C113" s="198"/>
      <c r="D113" s="198"/>
      <c r="E113" s="198"/>
      <c r="F113" s="198"/>
      <c r="G113" s="198"/>
      <c r="H113" s="198"/>
      <c r="I113" s="198"/>
      <c r="J113" s="197"/>
      <c r="K113" s="198"/>
      <c r="L113" s="198"/>
      <c r="M113" s="198"/>
      <c r="N113" s="198"/>
      <c r="O113" s="198"/>
      <c r="P113" s="198"/>
      <c r="Q113" s="198"/>
      <c r="R113" s="198"/>
      <c r="S113" s="198"/>
      <c r="T113" s="198"/>
      <c r="U113" s="198"/>
      <c r="V113" s="198"/>
      <c r="W113" s="198"/>
      <c r="X113" s="198"/>
      <c r="Y113" s="198"/>
    </row>
    <row r="114" spans="1:25" x14ac:dyDescent="0.2">
      <c r="A114" s="198"/>
      <c r="B114" s="198"/>
      <c r="C114" s="198"/>
      <c r="D114" s="198"/>
      <c r="E114" s="198"/>
      <c r="F114" s="198"/>
      <c r="G114" s="198"/>
      <c r="H114" s="198"/>
      <c r="I114" s="198"/>
      <c r="J114" s="197"/>
      <c r="K114" s="198"/>
      <c r="L114" s="198"/>
      <c r="M114" s="198"/>
      <c r="N114" s="198"/>
      <c r="O114" s="198"/>
      <c r="P114" s="198"/>
      <c r="Q114" s="198"/>
      <c r="R114" s="198"/>
      <c r="S114" s="198"/>
      <c r="T114" s="198"/>
      <c r="U114" s="198"/>
      <c r="V114" s="198"/>
      <c r="W114" s="198"/>
      <c r="X114" s="198"/>
      <c r="Y114" s="198"/>
    </row>
    <row r="115" spans="1:25" x14ac:dyDescent="0.2">
      <c r="A115" s="198"/>
      <c r="B115" s="198"/>
      <c r="C115" s="198"/>
      <c r="D115" s="198"/>
      <c r="E115" s="198"/>
      <c r="F115" s="198"/>
      <c r="G115" s="198"/>
      <c r="H115" s="198"/>
      <c r="I115" s="198"/>
      <c r="J115" s="197"/>
      <c r="K115" s="198"/>
      <c r="L115" s="198"/>
      <c r="M115" s="198"/>
      <c r="N115" s="198"/>
      <c r="O115" s="198"/>
      <c r="P115" s="198"/>
      <c r="Q115" s="198"/>
      <c r="R115" s="198"/>
      <c r="S115" s="198"/>
      <c r="T115" s="198"/>
      <c r="U115" s="198"/>
      <c r="V115" s="198"/>
      <c r="W115" s="198"/>
      <c r="X115" s="198"/>
      <c r="Y115" s="198"/>
    </row>
    <row r="116" spans="1:25" x14ac:dyDescent="0.2">
      <c r="A116" s="198"/>
      <c r="B116" s="198"/>
      <c r="C116" s="198"/>
      <c r="D116" s="198"/>
      <c r="E116" s="198"/>
      <c r="F116" s="198"/>
      <c r="G116" s="198"/>
      <c r="H116" s="198"/>
      <c r="I116" s="198"/>
      <c r="J116" s="197"/>
      <c r="K116" s="198"/>
      <c r="L116" s="198"/>
      <c r="M116" s="198"/>
      <c r="N116" s="198"/>
      <c r="O116" s="198"/>
      <c r="P116" s="198"/>
      <c r="Q116" s="198"/>
      <c r="R116" s="198"/>
      <c r="S116" s="198"/>
      <c r="T116" s="198"/>
      <c r="U116" s="198"/>
      <c r="V116" s="198"/>
      <c r="W116" s="198"/>
      <c r="X116" s="198"/>
      <c r="Y116" s="198"/>
    </row>
    <row r="117" spans="1:25" x14ac:dyDescent="0.2">
      <c r="A117" s="198"/>
      <c r="B117" s="198"/>
      <c r="C117" s="198"/>
      <c r="D117" s="198"/>
      <c r="E117" s="198"/>
      <c r="F117" s="198"/>
      <c r="G117" s="198"/>
      <c r="H117" s="198"/>
      <c r="I117" s="198"/>
      <c r="J117" s="197"/>
      <c r="K117" s="198"/>
      <c r="L117" s="198"/>
      <c r="M117" s="198"/>
      <c r="N117" s="198"/>
      <c r="O117" s="198"/>
      <c r="P117" s="198"/>
      <c r="Q117" s="198"/>
      <c r="R117" s="198"/>
      <c r="S117" s="198"/>
      <c r="T117" s="198"/>
      <c r="U117" s="198"/>
      <c r="V117" s="198"/>
      <c r="W117" s="198"/>
      <c r="X117" s="198"/>
      <c r="Y117" s="198"/>
    </row>
    <row r="118" spans="1:25" x14ac:dyDescent="0.2">
      <c r="A118" s="198"/>
      <c r="B118" s="198"/>
      <c r="C118" s="198"/>
      <c r="D118" s="198"/>
      <c r="E118" s="198"/>
      <c r="F118" s="198"/>
      <c r="G118" s="198"/>
      <c r="H118" s="198"/>
      <c r="I118" s="198"/>
      <c r="J118" s="197"/>
      <c r="K118" s="198"/>
      <c r="L118" s="198"/>
      <c r="M118" s="198"/>
      <c r="N118" s="198"/>
      <c r="O118" s="198"/>
      <c r="P118" s="198"/>
      <c r="Q118" s="198"/>
      <c r="R118" s="198"/>
      <c r="S118" s="198"/>
      <c r="T118" s="198"/>
      <c r="U118" s="198"/>
      <c r="V118" s="198"/>
      <c r="W118" s="198"/>
      <c r="X118" s="198"/>
      <c r="Y118" s="198"/>
    </row>
    <row r="119" spans="1:25" x14ac:dyDescent="0.2">
      <c r="A119" s="198"/>
      <c r="B119" s="198"/>
      <c r="C119" s="198"/>
      <c r="D119" s="198"/>
      <c r="E119" s="198"/>
      <c r="F119" s="198"/>
      <c r="G119" s="198"/>
      <c r="H119" s="198"/>
      <c r="I119" s="198"/>
      <c r="J119" s="197"/>
      <c r="K119" s="198"/>
      <c r="L119" s="198"/>
      <c r="M119" s="198"/>
      <c r="N119" s="198"/>
      <c r="O119" s="198"/>
      <c r="P119" s="198"/>
      <c r="Q119" s="198"/>
      <c r="R119" s="198"/>
      <c r="S119" s="198"/>
      <c r="T119" s="198"/>
      <c r="U119" s="198"/>
      <c r="V119" s="198"/>
      <c r="W119" s="198"/>
      <c r="X119" s="198"/>
      <c r="Y119" s="198"/>
    </row>
    <row r="120" spans="1:25" x14ac:dyDescent="0.2">
      <c r="A120" s="198"/>
      <c r="B120" s="198"/>
      <c r="C120" s="198"/>
      <c r="D120" s="198"/>
      <c r="E120" s="198"/>
      <c r="F120" s="198"/>
      <c r="G120" s="198"/>
      <c r="H120" s="198"/>
      <c r="I120" s="198"/>
      <c r="J120" s="197"/>
      <c r="K120" s="198"/>
      <c r="L120" s="198"/>
      <c r="M120" s="198"/>
      <c r="N120" s="198"/>
      <c r="O120" s="198"/>
      <c r="P120" s="198"/>
      <c r="Q120" s="198"/>
      <c r="R120" s="198"/>
      <c r="S120" s="198"/>
      <c r="T120" s="198"/>
      <c r="U120" s="198"/>
      <c r="V120" s="198"/>
      <c r="W120" s="198"/>
      <c r="X120" s="198"/>
      <c r="Y120" s="198"/>
    </row>
    <row r="121" spans="1:25" x14ac:dyDescent="0.2">
      <c r="A121" s="198"/>
      <c r="B121" s="198"/>
      <c r="C121" s="198"/>
      <c r="D121" s="198"/>
      <c r="E121" s="198"/>
      <c r="F121" s="198"/>
      <c r="G121" s="198"/>
      <c r="H121" s="198"/>
      <c r="I121" s="198"/>
      <c r="J121" s="197"/>
      <c r="K121" s="198"/>
      <c r="L121" s="198"/>
      <c r="M121" s="198"/>
      <c r="N121" s="198"/>
      <c r="O121" s="198"/>
      <c r="P121" s="198"/>
      <c r="Q121" s="198"/>
      <c r="R121" s="198"/>
      <c r="S121" s="198"/>
      <c r="T121" s="198"/>
      <c r="U121" s="198"/>
      <c r="V121" s="198"/>
      <c r="W121" s="198"/>
      <c r="X121" s="198"/>
      <c r="Y121" s="198"/>
    </row>
    <row r="122" spans="1:25" x14ac:dyDescent="0.2">
      <c r="A122" s="198"/>
      <c r="B122" s="198"/>
      <c r="C122" s="198"/>
      <c r="D122" s="198"/>
      <c r="E122" s="198"/>
      <c r="F122" s="198"/>
      <c r="G122" s="198"/>
      <c r="H122" s="198"/>
      <c r="I122" s="198"/>
      <c r="J122" s="197"/>
      <c r="K122" s="198"/>
      <c r="L122" s="198"/>
      <c r="M122" s="198"/>
      <c r="N122" s="198"/>
      <c r="O122" s="198"/>
      <c r="P122" s="198"/>
      <c r="Q122" s="198"/>
      <c r="R122" s="198"/>
      <c r="S122" s="198"/>
      <c r="T122" s="198"/>
      <c r="U122" s="198"/>
      <c r="V122" s="198"/>
      <c r="W122" s="198"/>
      <c r="X122" s="198"/>
      <c r="Y122" s="198"/>
    </row>
    <row r="123" spans="1:25" x14ac:dyDescent="0.2">
      <c r="A123" s="198"/>
      <c r="B123" s="198"/>
      <c r="C123" s="198"/>
      <c r="D123" s="198"/>
      <c r="E123" s="198"/>
      <c r="F123" s="198"/>
      <c r="G123" s="198"/>
      <c r="H123" s="198"/>
      <c r="I123" s="198"/>
      <c r="J123" s="197"/>
      <c r="K123" s="198"/>
      <c r="L123" s="198"/>
      <c r="M123" s="198"/>
      <c r="N123" s="198"/>
      <c r="O123" s="198"/>
      <c r="P123" s="198"/>
      <c r="Q123" s="198"/>
      <c r="R123" s="198"/>
      <c r="S123" s="198"/>
      <c r="T123" s="198"/>
      <c r="U123" s="198"/>
      <c r="V123" s="198"/>
      <c r="W123" s="198"/>
      <c r="X123" s="198"/>
      <c r="Y123" s="198"/>
    </row>
    <row r="124" spans="1:25" x14ac:dyDescent="0.2">
      <c r="A124" s="198"/>
      <c r="B124" s="198"/>
      <c r="C124" s="198"/>
      <c r="D124" s="198"/>
      <c r="E124" s="198"/>
      <c r="F124" s="198"/>
      <c r="G124" s="198"/>
      <c r="H124" s="198"/>
      <c r="I124" s="198"/>
      <c r="J124" s="197"/>
      <c r="K124" s="198"/>
      <c r="L124" s="198"/>
      <c r="M124" s="198"/>
      <c r="N124" s="198"/>
      <c r="O124" s="198"/>
      <c r="P124" s="198"/>
      <c r="Q124" s="198"/>
      <c r="R124" s="198"/>
      <c r="S124" s="198"/>
      <c r="T124" s="198"/>
      <c r="U124" s="198"/>
      <c r="V124" s="198"/>
      <c r="W124" s="198"/>
      <c r="X124" s="198"/>
      <c r="Y124" s="198"/>
    </row>
    <row r="125" spans="1:25" x14ac:dyDescent="0.2">
      <c r="A125" s="198"/>
      <c r="B125" s="198"/>
      <c r="C125" s="198"/>
      <c r="D125" s="198"/>
      <c r="E125" s="198"/>
      <c r="F125" s="198"/>
      <c r="G125" s="198"/>
      <c r="H125" s="198"/>
      <c r="I125" s="198"/>
      <c r="J125" s="197"/>
      <c r="K125" s="198"/>
      <c r="L125" s="198"/>
      <c r="M125" s="198"/>
      <c r="N125" s="198"/>
      <c r="O125" s="198"/>
      <c r="P125" s="198"/>
      <c r="Q125" s="198"/>
      <c r="R125" s="198"/>
      <c r="S125" s="198"/>
      <c r="T125" s="198"/>
      <c r="U125" s="198"/>
      <c r="V125" s="198"/>
      <c r="W125" s="198"/>
      <c r="X125" s="198"/>
      <c r="Y125" s="198"/>
    </row>
    <row r="126" spans="1:25" x14ac:dyDescent="0.2">
      <c r="A126" s="198"/>
      <c r="B126" s="198"/>
      <c r="C126" s="198"/>
      <c r="D126" s="198"/>
      <c r="E126" s="198"/>
      <c r="F126" s="198"/>
      <c r="G126" s="198"/>
      <c r="H126" s="198"/>
      <c r="I126" s="198"/>
      <c r="J126" s="197"/>
      <c r="K126" s="198"/>
      <c r="L126" s="198"/>
      <c r="M126" s="198"/>
      <c r="N126" s="198"/>
      <c r="O126" s="198"/>
      <c r="P126" s="198"/>
      <c r="Q126" s="198"/>
      <c r="R126" s="198"/>
      <c r="S126" s="198"/>
      <c r="T126" s="198"/>
      <c r="U126" s="198"/>
      <c r="V126" s="198"/>
      <c r="W126" s="198"/>
      <c r="X126" s="198"/>
      <c r="Y126" s="198"/>
    </row>
    <row r="127" spans="1:25" x14ac:dyDescent="0.2">
      <c r="A127" s="198"/>
      <c r="B127" s="198"/>
      <c r="C127" s="198"/>
      <c r="D127" s="198"/>
      <c r="E127" s="198"/>
      <c r="F127" s="198"/>
      <c r="G127" s="198"/>
      <c r="H127" s="198"/>
      <c r="I127" s="198"/>
      <c r="J127" s="197"/>
      <c r="K127" s="198"/>
      <c r="L127" s="198"/>
      <c r="M127" s="198"/>
      <c r="N127" s="198"/>
      <c r="O127" s="198"/>
      <c r="P127" s="198"/>
      <c r="Q127" s="198"/>
      <c r="R127" s="198"/>
      <c r="S127" s="198"/>
      <c r="T127" s="198"/>
      <c r="U127" s="198"/>
      <c r="V127" s="198"/>
      <c r="W127" s="198"/>
      <c r="X127" s="198"/>
      <c r="Y127" s="198"/>
    </row>
    <row r="128" spans="1:25" x14ac:dyDescent="0.2">
      <c r="A128" s="198"/>
      <c r="B128" s="198"/>
      <c r="C128" s="198"/>
      <c r="D128" s="198"/>
      <c r="E128" s="198"/>
      <c r="F128" s="198"/>
      <c r="G128" s="198"/>
      <c r="H128" s="198"/>
      <c r="I128" s="198"/>
      <c r="J128" s="197"/>
      <c r="K128" s="198"/>
      <c r="L128" s="198"/>
      <c r="M128" s="198"/>
      <c r="N128" s="198"/>
      <c r="O128" s="198"/>
      <c r="P128" s="198"/>
      <c r="Q128" s="198"/>
      <c r="R128" s="198"/>
      <c r="S128" s="198"/>
      <c r="T128" s="198"/>
      <c r="U128" s="198"/>
      <c r="V128" s="198"/>
      <c r="W128" s="198"/>
      <c r="X128" s="198"/>
      <c r="Y128" s="198"/>
    </row>
    <row r="129" spans="1:25" x14ac:dyDescent="0.2">
      <c r="A129" s="198"/>
      <c r="B129" s="198"/>
      <c r="C129" s="198"/>
      <c r="D129" s="198"/>
      <c r="E129" s="198"/>
      <c r="F129" s="198"/>
      <c r="G129" s="198"/>
      <c r="H129" s="198"/>
      <c r="I129" s="198"/>
      <c r="J129" s="197"/>
      <c r="K129" s="198"/>
      <c r="L129" s="198"/>
      <c r="M129" s="198"/>
      <c r="N129" s="198"/>
      <c r="O129" s="198"/>
      <c r="P129" s="198"/>
      <c r="Q129" s="198"/>
      <c r="R129" s="198"/>
      <c r="S129" s="198"/>
      <c r="T129" s="198"/>
      <c r="U129" s="198"/>
      <c r="V129" s="198"/>
      <c r="W129" s="198"/>
      <c r="X129" s="198"/>
      <c r="Y129" s="198"/>
    </row>
    <row r="130" spans="1:25" x14ac:dyDescent="0.2">
      <c r="A130" s="198"/>
      <c r="B130" s="198"/>
      <c r="C130" s="198"/>
      <c r="D130" s="198"/>
      <c r="E130" s="198"/>
      <c r="F130" s="198"/>
      <c r="G130" s="198"/>
      <c r="H130" s="198"/>
      <c r="I130" s="198"/>
      <c r="J130" s="197"/>
      <c r="K130" s="198"/>
      <c r="L130" s="198"/>
      <c r="M130" s="198"/>
      <c r="N130" s="198"/>
      <c r="O130" s="198"/>
      <c r="P130" s="198"/>
      <c r="Q130" s="198"/>
      <c r="R130" s="198"/>
      <c r="S130" s="198"/>
      <c r="T130" s="198"/>
      <c r="U130" s="198"/>
      <c r="V130" s="198"/>
      <c r="W130" s="198"/>
      <c r="X130" s="198"/>
      <c r="Y130" s="198"/>
    </row>
    <row r="131" spans="1:25" x14ac:dyDescent="0.2">
      <c r="A131" s="198"/>
      <c r="B131" s="198"/>
      <c r="C131" s="198"/>
      <c r="D131" s="198"/>
      <c r="E131" s="198"/>
      <c r="F131" s="198"/>
      <c r="G131" s="198"/>
      <c r="H131" s="198"/>
      <c r="I131" s="198"/>
      <c r="J131" s="197"/>
      <c r="K131" s="198"/>
      <c r="L131" s="198"/>
      <c r="M131" s="198"/>
      <c r="N131" s="198"/>
      <c r="O131" s="198"/>
      <c r="P131" s="198"/>
      <c r="Q131" s="198"/>
      <c r="R131" s="198"/>
      <c r="S131" s="198"/>
      <c r="T131" s="198"/>
      <c r="U131" s="198"/>
      <c r="V131" s="198"/>
      <c r="W131" s="198"/>
      <c r="X131" s="198"/>
      <c r="Y131" s="198"/>
    </row>
    <row r="132" spans="1:25" x14ac:dyDescent="0.2">
      <c r="A132" s="198"/>
      <c r="B132" s="198"/>
      <c r="C132" s="198"/>
      <c r="D132" s="198"/>
      <c r="E132" s="198"/>
      <c r="F132" s="198"/>
      <c r="G132" s="198"/>
      <c r="H132" s="198"/>
      <c r="I132" s="198"/>
      <c r="J132" s="197"/>
      <c r="K132" s="198"/>
      <c r="L132" s="198"/>
      <c r="M132" s="198"/>
      <c r="N132" s="198"/>
      <c r="O132" s="198"/>
      <c r="P132" s="198"/>
      <c r="Q132" s="198"/>
      <c r="R132" s="198"/>
      <c r="S132" s="198"/>
      <c r="T132" s="198"/>
      <c r="U132" s="198"/>
      <c r="V132" s="198"/>
      <c r="W132" s="198"/>
      <c r="X132" s="198"/>
      <c r="Y132" s="198"/>
    </row>
    <row r="133" spans="1:25" x14ac:dyDescent="0.2">
      <c r="A133" s="198"/>
      <c r="B133" s="198"/>
      <c r="C133" s="198"/>
      <c r="D133" s="198"/>
      <c r="E133" s="198"/>
      <c r="F133" s="198"/>
      <c r="G133" s="198"/>
      <c r="H133" s="198"/>
      <c r="I133" s="198"/>
      <c r="J133" s="197"/>
      <c r="K133" s="198"/>
      <c r="L133" s="198"/>
      <c r="M133" s="198"/>
      <c r="N133" s="198"/>
      <c r="O133" s="198"/>
      <c r="P133" s="198"/>
      <c r="Q133" s="198"/>
      <c r="R133" s="198"/>
      <c r="S133" s="198"/>
      <c r="T133" s="198"/>
      <c r="U133" s="198"/>
      <c r="V133" s="198"/>
      <c r="W133" s="198"/>
      <c r="X133" s="198"/>
      <c r="Y133" s="198"/>
    </row>
    <row r="134" spans="1:25" x14ac:dyDescent="0.2">
      <c r="A134" s="198"/>
      <c r="B134" s="198"/>
      <c r="C134" s="198"/>
      <c r="D134" s="198"/>
      <c r="E134" s="198"/>
      <c r="F134" s="198"/>
      <c r="G134" s="198"/>
      <c r="H134" s="198"/>
      <c r="I134" s="198"/>
      <c r="J134" s="197"/>
      <c r="K134" s="198"/>
      <c r="L134" s="198"/>
      <c r="M134" s="198"/>
      <c r="N134" s="198"/>
      <c r="O134" s="198"/>
      <c r="P134" s="198"/>
      <c r="Q134" s="198"/>
      <c r="R134" s="198"/>
      <c r="S134" s="198"/>
      <c r="T134" s="198"/>
      <c r="U134" s="198"/>
      <c r="V134" s="198"/>
      <c r="W134" s="198"/>
      <c r="X134" s="198"/>
      <c r="Y134" s="198"/>
    </row>
    <row r="135" spans="1:25" x14ac:dyDescent="0.2">
      <c r="A135" s="198"/>
      <c r="B135" s="198"/>
      <c r="C135" s="198"/>
      <c r="D135" s="198"/>
      <c r="E135" s="198"/>
      <c r="F135" s="198"/>
      <c r="G135" s="198"/>
      <c r="H135" s="198"/>
      <c r="I135" s="198"/>
      <c r="J135" s="197"/>
      <c r="K135" s="198"/>
      <c r="L135" s="198"/>
      <c r="M135" s="198"/>
      <c r="N135" s="198"/>
      <c r="O135" s="198"/>
      <c r="P135" s="198"/>
      <c r="Q135" s="198"/>
      <c r="R135" s="198"/>
      <c r="S135" s="198"/>
      <c r="T135" s="198"/>
      <c r="U135" s="198"/>
      <c r="V135" s="198"/>
      <c r="W135" s="198"/>
      <c r="X135" s="198"/>
      <c r="Y135" s="198"/>
    </row>
    <row r="136" spans="1:25" x14ac:dyDescent="0.2">
      <c r="A136" s="198"/>
      <c r="B136" s="198"/>
      <c r="C136" s="198"/>
      <c r="D136" s="198"/>
      <c r="E136" s="198"/>
      <c r="F136" s="198"/>
      <c r="G136" s="198"/>
      <c r="H136" s="198"/>
      <c r="I136" s="198"/>
      <c r="J136" s="197"/>
      <c r="K136" s="198"/>
      <c r="L136" s="198"/>
      <c r="M136" s="198"/>
      <c r="N136" s="198"/>
      <c r="O136" s="198"/>
      <c r="P136" s="198"/>
      <c r="Q136" s="198"/>
      <c r="R136" s="198"/>
      <c r="S136" s="198"/>
      <c r="T136" s="198"/>
      <c r="U136" s="198"/>
      <c r="V136" s="198"/>
      <c r="W136" s="198"/>
      <c r="X136" s="198"/>
      <c r="Y136" s="198"/>
    </row>
    <row r="137" spans="1:25" x14ac:dyDescent="0.2">
      <c r="A137" s="198"/>
      <c r="B137" s="198"/>
      <c r="C137" s="198"/>
      <c r="D137" s="198"/>
      <c r="E137" s="198"/>
      <c r="F137" s="198"/>
      <c r="G137" s="198"/>
      <c r="H137" s="198"/>
      <c r="I137" s="198"/>
      <c r="J137" s="197"/>
      <c r="K137" s="198"/>
      <c r="L137" s="198"/>
      <c r="M137" s="198"/>
      <c r="N137" s="198"/>
      <c r="O137" s="198"/>
      <c r="P137" s="198"/>
      <c r="Q137" s="198"/>
      <c r="R137" s="198"/>
      <c r="S137" s="198"/>
      <c r="T137" s="198"/>
      <c r="U137" s="198"/>
      <c r="V137" s="198"/>
      <c r="W137" s="198"/>
      <c r="X137" s="198"/>
      <c r="Y137" s="198"/>
    </row>
    <row r="138" spans="1:25" x14ac:dyDescent="0.2">
      <c r="A138" s="198"/>
      <c r="B138" s="198"/>
      <c r="C138" s="198"/>
      <c r="D138" s="198"/>
      <c r="E138" s="198"/>
      <c r="F138" s="198"/>
      <c r="G138" s="198"/>
      <c r="H138" s="198"/>
      <c r="I138" s="198"/>
      <c r="J138" s="197"/>
      <c r="K138" s="198"/>
      <c r="L138" s="198"/>
      <c r="M138" s="198"/>
      <c r="N138" s="198"/>
      <c r="O138" s="198"/>
      <c r="P138" s="198"/>
      <c r="Q138" s="198"/>
      <c r="R138" s="198"/>
      <c r="S138" s="198"/>
      <c r="T138" s="198"/>
      <c r="U138" s="198"/>
      <c r="V138" s="198"/>
      <c r="W138" s="198"/>
      <c r="X138" s="198"/>
      <c r="Y138" s="198"/>
    </row>
    <row r="139" spans="1:25" x14ac:dyDescent="0.2">
      <c r="A139" s="198"/>
      <c r="B139" s="198"/>
      <c r="C139" s="198"/>
      <c r="D139" s="198"/>
      <c r="E139" s="198"/>
      <c r="F139" s="198"/>
      <c r="G139" s="198"/>
      <c r="H139" s="198"/>
      <c r="I139" s="198"/>
      <c r="J139" s="197"/>
      <c r="K139" s="198"/>
      <c r="L139" s="198"/>
      <c r="M139" s="198"/>
      <c r="N139" s="198"/>
      <c r="O139" s="198"/>
      <c r="P139" s="198"/>
      <c r="Q139" s="198"/>
      <c r="R139" s="198"/>
      <c r="S139" s="198"/>
      <c r="T139" s="198"/>
      <c r="U139" s="198"/>
      <c r="V139" s="198"/>
      <c r="W139" s="198"/>
      <c r="X139" s="198"/>
      <c r="Y139" s="198"/>
    </row>
    <row r="140" spans="1:25" x14ac:dyDescent="0.2">
      <c r="A140" s="198"/>
      <c r="B140" s="198"/>
      <c r="C140" s="198"/>
      <c r="D140" s="198"/>
      <c r="E140" s="198"/>
      <c r="F140" s="198"/>
      <c r="G140" s="198"/>
      <c r="H140" s="198"/>
      <c r="I140" s="198"/>
      <c r="J140" s="197"/>
      <c r="K140" s="198"/>
      <c r="L140" s="198"/>
      <c r="M140" s="198"/>
      <c r="N140" s="198"/>
      <c r="O140" s="198"/>
      <c r="P140" s="198"/>
      <c r="Q140" s="198"/>
      <c r="R140" s="198"/>
      <c r="S140" s="198"/>
      <c r="T140" s="198"/>
      <c r="U140" s="198"/>
      <c r="V140" s="198"/>
      <c r="W140" s="198"/>
      <c r="X140" s="198"/>
      <c r="Y140" s="198"/>
    </row>
    <row r="141" spans="1:25" x14ac:dyDescent="0.2">
      <c r="A141" s="198"/>
      <c r="B141" s="198"/>
      <c r="C141" s="198"/>
      <c r="D141" s="198"/>
      <c r="E141" s="198"/>
      <c r="F141" s="198"/>
      <c r="G141" s="198"/>
      <c r="H141" s="198"/>
      <c r="I141" s="198"/>
      <c r="J141" s="197"/>
      <c r="K141" s="198"/>
      <c r="L141" s="198"/>
      <c r="M141" s="198"/>
      <c r="N141" s="198"/>
      <c r="O141" s="198"/>
      <c r="P141" s="198"/>
      <c r="Q141" s="198"/>
      <c r="R141" s="198"/>
      <c r="S141" s="198"/>
      <c r="T141" s="198"/>
      <c r="U141" s="198"/>
      <c r="V141" s="198"/>
      <c r="W141" s="198"/>
      <c r="X141" s="198"/>
      <c r="Y141" s="198"/>
    </row>
    <row r="142" spans="1:25" x14ac:dyDescent="0.2">
      <c r="A142" s="198"/>
      <c r="B142" s="198"/>
      <c r="C142" s="198"/>
      <c r="D142" s="198"/>
      <c r="E142" s="198"/>
      <c r="F142" s="198"/>
      <c r="G142" s="198"/>
      <c r="H142" s="198"/>
      <c r="I142" s="198"/>
      <c r="J142" s="197"/>
      <c r="K142" s="198"/>
      <c r="L142" s="198"/>
      <c r="M142" s="198"/>
      <c r="N142" s="198"/>
      <c r="O142" s="198"/>
      <c r="P142" s="198"/>
      <c r="Q142" s="198"/>
      <c r="R142" s="198"/>
      <c r="S142" s="198"/>
      <c r="T142" s="198"/>
      <c r="U142" s="198"/>
      <c r="V142" s="198"/>
      <c r="W142" s="198"/>
      <c r="X142" s="198"/>
      <c r="Y142" s="198"/>
    </row>
    <row r="143" spans="1:25" x14ac:dyDescent="0.2">
      <c r="A143" s="198"/>
      <c r="B143" s="198"/>
      <c r="C143" s="198"/>
      <c r="D143" s="198"/>
      <c r="E143" s="198"/>
      <c r="F143" s="198"/>
      <c r="G143" s="198"/>
      <c r="H143" s="198"/>
      <c r="I143" s="198"/>
      <c r="J143" s="197"/>
      <c r="K143" s="198"/>
      <c r="L143" s="198"/>
      <c r="M143" s="198"/>
      <c r="N143" s="198"/>
      <c r="O143" s="198"/>
      <c r="P143" s="198"/>
      <c r="Q143" s="198"/>
      <c r="R143" s="198"/>
      <c r="S143" s="198"/>
      <c r="T143" s="198"/>
      <c r="U143" s="198"/>
      <c r="V143" s="198"/>
      <c r="W143" s="198"/>
      <c r="X143" s="198"/>
      <c r="Y143" s="198"/>
    </row>
    <row r="144" spans="1:25" x14ac:dyDescent="0.2">
      <c r="A144" s="198"/>
      <c r="B144" s="198"/>
      <c r="C144" s="198"/>
      <c r="D144" s="198"/>
      <c r="E144" s="198"/>
      <c r="F144" s="198"/>
      <c r="G144" s="198"/>
      <c r="H144" s="198"/>
      <c r="I144" s="198"/>
      <c r="J144" s="197"/>
      <c r="K144" s="198"/>
      <c r="L144" s="198"/>
      <c r="M144" s="198"/>
      <c r="N144" s="198"/>
      <c r="O144" s="198"/>
      <c r="P144" s="198"/>
      <c r="Q144" s="198"/>
      <c r="R144" s="198"/>
      <c r="S144" s="198"/>
      <c r="T144" s="198"/>
      <c r="U144" s="198"/>
      <c r="V144" s="198"/>
      <c r="W144" s="198"/>
      <c r="X144" s="198"/>
      <c r="Y144" s="198"/>
    </row>
    <row r="145" spans="1:25" x14ac:dyDescent="0.2">
      <c r="A145" s="198"/>
      <c r="B145" s="198"/>
      <c r="C145" s="198"/>
      <c r="D145" s="198"/>
      <c r="E145" s="198"/>
      <c r="F145" s="198"/>
      <c r="G145" s="198"/>
      <c r="H145" s="198"/>
      <c r="I145" s="198"/>
      <c r="J145" s="197"/>
      <c r="K145" s="198"/>
      <c r="L145" s="198"/>
      <c r="M145" s="198"/>
      <c r="N145" s="198"/>
      <c r="O145" s="198"/>
      <c r="P145" s="198"/>
      <c r="Q145" s="198"/>
      <c r="R145" s="198"/>
      <c r="S145" s="198"/>
      <c r="T145" s="198"/>
      <c r="U145" s="198"/>
      <c r="V145" s="198"/>
      <c r="W145" s="198"/>
      <c r="X145" s="198"/>
      <c r="Y145" s="198"/>
    </row>
    <row r="146" spans="1:25" x14ac:dyDescent="0.2">
      <c r="A146" s="198"/>
      <c r="B146" s="198"/>
      <c r="C146" s="198"/>
      <c r="D146" s="198"/>
      <c r="E146" s="198"/>
      <c r="F146" s="198"/>
      <c r="G146" s="198"/>
      <c r="H146" s="198"/>
      <c r="I146" s="198"/>
      <c r="J146" s="197"/>
      <c r="K146" s="198"/>
      <c r="L146" s="198"/>
      <c r="M146" s="198"/>
      <c r="N146" s="198"/>
      <c r="O146" s="198"/>
      <c r="P146" s="198"/>
      <c r="Q146" s="198"/>
      <c r="R146" s="198"/>
      <c r="S146" s="198"/>
      <c r="T146" s="198"/>
      <c r="U146" s="198"/>
      <c r="V146" s="198"/>
      <c r="W146" s="198"/>
      <c r="X146" s="198"/>
      <c r="Y146" s="198"/>
    </row>
    <row r="147" spans="1:25" x14ac:dyDescent="0.2">
      <c r="A147" s="198"/>
      <c r="B147" s="198"/>
      <c r="C147" s="198"/>
      <c r="D147" s="198"/>
      <c r="E147" s="198"/>
      <c r="F147" s="198"/>
      <c r="G147" s="198"/>
      <c r="H147" s="198"/>
      <c r="I147" s="198"/>
      <c r="J147" s="197"/>
      <c r="K147" s="198"/>
      <c r="L147" s="198"/>
      <c r="M147" s="198"/>
      <c r="N147" s="198"/>
      <c r="O147" s="198"/>
      <c r="P147" s="198"/>
      <c r="Q147" s="198"/>
      <c r="R147" s="198"/>
      <c r="S147" s="198"/>
      <c r="T147" s="198"/>
      <c r="U147" s="198"/>
      <c r="V147" s="198"/>
      <c r="W147" s="198"/>
      <c r="X147" s="198"/>
      <c r="Y147" s="198"/>
    </row>
    <row r="148" spans="1:25" x14ac:dyDescent="0.2">
      <c r="A148" s="198"/>
      <c r="B148" s="198"/>
      <c r="C148" s="198"/>
      <c r="D148" s="198"/>
      <c r="E148" s="198"/>
      <c r="F148" s="198"/>
      <c r="G148" s="198"/>
      <c r="H148" s="198"/>
      <c r="I148" s="198"/>
      <c r="J148" s="197"/>
      <c r="K148" s="198"/>
      <c r="L148" s="198"/>
      <c r="M148" s="198"/>
      <c r="N148" s="198"/>
      <c r="O148" s="198"/>
      <c r="P148" s="198"/>
      <c r="Q148" s="198"/>
      <c r="R148" s="198"/>
      <c r="S148" s="198"/>
      <c r="T148" s="198"/>
      <c r="U148" s="198"/>
      <c r="V148" s="198"/>
      <c r="W148" s="198"/>
      <c r="X148" s="198"/>
      <c r="Y148" s="198"/>
    </row>
    <row r="149" spans="1:25" x14ac:dyDescent="0.2">
      <c r="A149" s="198"/>
      <c r="B149" s="198"/>
      <c r="C149" s="198"/>
      <c r="D149" s="198"/>
      <c r="E149" s="198"/>
      <c r="F149" s="198"/>
      <c r="G149" s="198"/>
      <c r="H149" s="198"/>
      <c r="I149" s="198"/>
      <c r="J149" s="197"/>
      <c r="K149" s="198"/>
      <c r="L149" s="198"/>
      <c r="M149" s="198"/>
      <c r="N149" s="198"/>
      <c r="O149" s="198"/>
      <c r="P149" s="198"/>
      <c r="Q149" s="198"/>
      <c r="R149" s="198"/>
      <c r="S149" s="198"/>
      <c r="T149" s="198"/>
      <c r="U149" s="198"/>
      <c r="V149" s="198"/>
      <c r="W149" s="198"/>
      <c r="X149" s="198"/>
      <c r="Y149" s="198"/>
    </row>
    <row r="150" spans="1:25" x14ac:dyDescent="0.2">
      <c r="A150" s="198"/>
      <c r="B150" s="198"/>
      <c r="C150" s="198"/>
      <c r="D150" s="198"/>
      <c r="E150" s="198"/>
      <c r="F150" s="198"/>
      <c r="G150" s="198"/>
      <c r="H150" s="198"/>
      <c r="I150" s="198"/>
      <c r="J150" s="197"/>
      <c r="K150" s="198"/>
      <c r="L150" s="198"/>
      <c r="M150" s="198"/>
      <c r="N150" s="198"/>
      <c r="O150" s="198"/>
      <c r="P150" s="198"/>
      <c r="Q150" s="198"/>
      <c r="R150" s="198"/>
      <c r="S150" s="198"/>
      <c r="T150" s="198"/>
      <c r="U150" s="198"/>
      <c r="V150" s="198"/>
      <c r="W150" s="198"/>
      <c r="X150" s="198"/>
      <c r="Y150" s="198"/>
    </row>
    <row r="151" spans="1:25" x14ac:dyDescent="0.2">
      <c r="A151" s="198"/>
      <c r="B151" s="198"/>
      <c r="C151" s="198"/>
      <c r="D151" s="198"/>
      <c r="E151" s="198"/>
      <c r="F151" s="198"/>
      <c r="G151" s="198"/>
      <c r="H151" s="198"/>
      <c r="I151" s="198"/>
      <c r="J151" s="197"/>
      <c r="K151" s="198"/>
      <c r="L151" s="198"/>
      <c r="M151" s="198"/>
      <c r="N151" s="198"/>
      <c r="O151" s="198"/>
      <c r="P151" s="198"/>
      <c r="Q151" s="198"/>
      <c r="R151" s="198"/>
      <c r="S151" s="198"/>
      <c r="T151" s="198"/>
      <c r="U151" s="198"/>
      <c r="V151" s="198"/>
      <c r="W151" s="198"/>
      <c r="X151" s="198"/>
      <c r="Y151" s="198"/>
    </row>
    <row r="152" spans="1:25" x14ac:dyDescent="0.2">
      <c r="A152" s="198"/>
      <c r="B152" s="198"/>
      <c r="C152" s="198"/>
      <c r="D152" s="198"/>
      <c r="E152" s="198"/>
      <c r="F152" s="198"/>
      <c r="G152" s="198"/>
      <c r="H152" s="198"/>
      <c r="I152" s="198"/>
      <c r="J152" s="197"/>
      <c r="K152" s="198"/>
      <c r="L152" s="198"/>
      <c r="M152" s="198"/>
      <c r="N152" s="198"/>
      <c r="O152" s="198"/>
      <c r="P152" s="198"/>
      <c r="Q152" s="198"/>
      <c r="R152" s="198"/>
      <c r="S152" s="198"/>
      <c r="T152" s="198"/>
      <c r="U152" s="198"/>
      <c r="V152" s="198"/>
      <c r="W152" s="198"/>
      <c r="X152" s="198"/>
      <c r="Y152" s="198"/>
    </row>
    <row r="153" spans="1:25" x14ac:dyDescent="0.2">
      <c r="A153" s="198"/>
      <c r="B153" s="198"/>
      <c r="C153" s="198"/>
      <c r="D153" s="198"/>
      <c r="E153" s="198"/>
      <c r="F153" s="198"/>
      <c r="G153" s="198"/>
      <c r="H153" s="198"/>
      <c r="I153" s="198"/>
      <c r="J153" s="197"/>
      <c r="K153" s="198"/>
      <c r="L153" s="198"/>
      <c r="M153" s="198"/>
      <c r="N153" s="198"/>
      <c r="O153" s="198"/>
      <c r="P153" s="198"/>
      <c r="Q153" s="198"/>
      <c r="R153" s="198"/>
      <c r="S153" s="198"/>
      <c r="T153" s="198"/>
      <c r="U153" s="198"/>
      <c r="V153" s="198"/>
      <c r="W153" s="198"/>
      <c r="X153" s="198"/>
      <c r="Y153" s="198"/>
    </row>
    <row r="154" spans="1:25" x14ac:dyDescent="0.2">
      <c r="A154" s="198"/>
      <c r="B154" s="198"/>
      <c r="C154" s="198"/>
      <c r="D154" s="198"/>
      <c r="E154" s="198"/>
      <c r="F154" s="198"/>
      <c r="G154" s="198"/>
      <c r="H154" s="198"/>
      <c r="I154" s="198"/>
      <c r="J154" s="197"/>
      <c r="K154" s="198"/>
      <c r="L154" s="198"/>
      <c r="M154" s="198"/>
      <c r="N154" s="198"/>
      <c r="O154" s="198"/>
      <c r="P154" s="198"/>
      <c r="Q154" s="198"/>
      <c r="R154" s="198"/>
      <c r="S154" s="198"/>
      <c r="T154" s="198"/>
      <c r="U154" s="198"/>
      <c r="V154" s="198"/>
      <c r="W154" s="198"/>
      <c r="X154" s="198"/>
      <c r="Y154" s="198"/>
    </row>
    <row r="155" spans="1:25" x14ac:dyDescent="0.2">
      <c r="A155" s="198"/>
      <c r="B155" s="198"/>
      <c r="C155" s="198"/>
      <c r="D155" s="198"/>
      <c r="E155" s="198"/>
      <c r="F155" s="198"/>
      <c r="G155" s="198"/>
      <c r="H155" s="198"/>
      <c r="I155" s="198"/>
      <c r="J155" s="197"/>
      <c r="K155" s="198"/>
      <c r="L155" s="198"/>
      <c r="M155" s="198"/>
      <c r="N155" s="198"/>
      <c r="O155" s="198"/>
      <c r="P155" s="198"/>
      <c r="Q155" s="198"/>
      <c r="R155" s="198"/>
      <c r="S155" s="198"/>
      <c r="T155" s="198"/>
      <c r="U155" s="198"/>
      <c r="V155" s="198"/>
      <c r="W155" s="198"/>
      <c r="X155" s="198"/>
      <c r="Y155" s="198"/>
    </row>
    <row r="156" spans="1:25" x14ac:dyDescent="0.2">
      <c r="A156" s="198"/>
      <c r="B156" s="198"/>
      <c r="C156" s="198"/>
      <c r="D156" s="198"/>
      <c r="E156" s="198"/>
      <c r="F156" s="198"/>
      <c r="G156" s="198"/>
      <c r="H156" s="198"/>
      <c r="I156" s="198"/>
      <c r="J156" s="197"/>
      <c r="K156" s="198"/>
      <c r="L156" s="198"/>
      <c r="M156" s="198"/>
      <c r="N156" s="198"/>
      <c r="O156" s="198"/>
      <c r="P156" s="198"/>
      <c r="Q156" s="198"/>
      <c r="R156" s="198"/>
      <c r="S156" s="198"/>
      <c r="T156" s="198"/>
      <c r="U156" s="198"/>
      <c r="V156" s="198"/>
      <c r="W156" s="198"/>
      <c r="X156" s="198"/>
      <c r="Y156" s="198"/>
    </row>
    <row r="157" spans="1:25" x14ac:dyDescent="0.2">
      <c r="A157" s="198"/>
      <c r="B157" s="198"/>
      <c r="C157" s="198"/>
      <c r="D157" s="198"/>
      <c r="E157" s="198"/>
      <c r="F157" s="198"/>
      <c r="G157" s="198"/>
      <c r="H157" s="198"/>
      <c r="I157" s="198"/>
      <c r="J157" s="197"/>
      <c r="K157" s="198"/>
      <c r="L157" s="198"/>
      <c r="M157" s="198"/>
      <c r="N157" s="198"/>
      <c r="O157" s="198"/>
      <c r="P157" s="198"/>
      <c r="Q157" s="198"/>
      <c r="R157" s="198"/>
      <c r="S157" s="198"/>
      <c r="T157" s="198"/>
      <c r="U157" s="198"/>
      <c r="V157" s="198"/>
      <c r="W157" s="198"/>
      <c r="X157" s="198"/>
      <c r="Y157" s="198"/>
    </row>
    <row r="158" spans="1:25" x14ac:dyDescent="0.2">
      <c r="A158" s="198"/>
      <c r="B158" s="198"/>
      <c r="C158" s="198"/>
      <c r="D158" s="198"/>
      <c r="E158" s="198"/>
      <c r="F158" s="198"/>
      <c r="G158" s="198"/>
      <c r="H158" s="198"/>
      <c r="I158" s="198"/>
      <c r="J158" s="197"/>
      <c r="K158" s="198"/>
      <c r="L158" s="198"/>
      <c r="M158" s="198"/>
      <c r="N158" s="198"/>
      <c r="O158" s="198"/>
      <c r="P158" s="198"/>
      <c r="Q158" s="198"/>
      <c r="R158" s="198"/>
      <c r="S158" s="198"/>
      <c r="T158" s="198"/>
      <c r="U158" s="198"/>
      <c r="V158" s="198"/>
      <c r="W158" s="198"/>
      <c r="X158" s="198"/>
      <c r="Y158" s="198"/>
    </row>
    <row r="159" spans="1:25" x14ac:dyDescent="0.2">
      <c r="A159" s="198"/>
      <c r="B159" s="198"/>
      <c r="C159" s="198"/>
      <c r="D159" s="198"/>
      <c r="E159" s="198"/>
      <c r="F159" s="198"/>
      <c r="G159" s="198"/>
      <c r="H159" s="198"/>
      <c r="I159" s="198"/>
      <c r="J159" s="197"/>
      <c r="K159" s="198"/>
      <c r="L159" s="198"/>
      <c r="M159" s="198"/>
      <c r="N159" s="198"/>
      <c r="O159" s="198"/>
      <c r="P159" s="198"/>
      <c r="Q159" s="198"/>
      <c r="R159" s="198"/>
      <c r="S159" s="198"/>
      <c r="T159" s="198"/>
      <c r="U159" s="198"/>
      <c r="V159" s="198"/>
      <c r="W159" s="198"/>
      <c r="X159" s="198"/>
      <c r="Y159" s="198"/>
    </row>
    <row r="160" spans="1:25" x14ac:dyDescent="0.2">
      <c r="A160" s="198"/>
      <c r="B160" s="198"/>
      <c r="C160" s="198"/>
      <c r="D160" s="198"/>
      <c r="E160" s="198"/>
      <c r="F160" s="198"/>
      <c r="G160" s="198"/>
      <c r="H160" s="198"/>
      <c r="I160" s="198"/>
      <c r="J160" s="197"/>
      <c r="K160" s="198"/>
      <c r="L160" s="198"/>
      <c r="M160" s="198"/>
      <c r="N160" s="198"/>
      <c r="O160" s="198"/>
      <c r="P160" s="198"/>
      <c r="Q160" s="198"/>
      <c r="R160" s="198"/>
      <c r="S160" s="198"/>
      <c r="T160" s="198"/>
      <c r="U160" s="198"/>
      <c r="V160" s="198"/>
      <c r="W160" s="198"/>
      <c r="X160" s="198"/>
      <c r="Y160" s="198"/>
    </row>
    <row r="161" spans="1:25" x14ac:dyDescent="0.2">
      <c r="A161" s="198"/>
      <c r="B161" s="198"/>
      <c r="C161" s="198"/>
      <c r="D161" s="198"/>
      <c r="E161" s="198"/>
      <c r="F161" s="198"/>
      <c r="G161" s="198"/>
      <c r="H161" s="198"/>
      <c r="I161" s="198"/>
      <c r="J161" s="197"/>
      <c r="K161" s="198"/>
      <c r="L161" s="198"/>
      <c r="M161" s="198"/>
      <c r="N161" s="198"/>
      <c r="O161" s="198"/>
      <c r="P161" s="198"/>
      <c r="Q161" s="198"/>
      <c r="R161" s="198"/>
      <c r="S161" s="198"/>
      <c r="T161" s="198"/>
      <c r="U161" s="198"/>
      <c r="V161" s="198"/>
      <c r="W161" s="198"/>
      <c r="X161" s="198"/>
      <c r="Y161" s="198"/>
    </row>
    <row r="162" spans="1:25" x14ac:dyDescent="0.2">
      <c r="A162" s="198"/>
      <c r="B162" s="198"/>
      <c r="C162" s="198"/>
      <c r="D162" s="198"/>
      <c r="E162" s="198"/>
      <c r="F162" s="198"/>
      <c r="G162" s="198"/>
      <c r="H162" s="198"/>
      <c r="I162" s="198"/>
      <c r="J162" s="197"/>
      <c r="K162" s="198"/>
      <c r="L162" s="198"/>
      <c r="M162" s="198"/>
      <c r="N162" s="198"/>
      <c r="O162" s="198"/>
      <c r="P162" s="198"/>
      <c r="Q162" s="198"/>
      <c r="R162" s="198"/>
      <c r="S162" s="198"/>
      <c r="T162" s="198"/>
      <c r="U162" s="198"/>
      <c r="V162" s="198"/>
      <c r="W162" s="198"/>
      <c r="X162" s="198"/>
      <c r="Y162" s="198"/>
    </row>
    <row r="163" spans="1:25" x14ac:dyDescent="0.2">
      <c r="A163" s="198"/>
      <c r="B163" s="198"/>
      <c r="C163" s="198"/>
      <c r="D163" s="198"/>
      <c r="E163" s="198"/>
      <c r="F163" s="198"/>
      <c r="G163" s="198"/>
      <c r="H163" s="198"/>
      <c r="I163" s="198"/>
      <c r="J163" s="197"/>
      <c r="K163" s="198"/>
      <c r="L163" s="198"/>
      <c r="M163" s="198"/>
      <c r="N163" s="198"/>
      <c r="O163" s="198"/>
      <c r="P163" s="198"/>
      <c r="Q163" s="198"/>
      <c r="R163" s="198"/>
      <c r="S163" s="198"/>
      <c r="T163" s="198"/>
      <c r="U163" s="198"/>
      <c r="V163" s="198"/>
      <c r="W163" s="198"/>
      <c r="X163" s="198"/>
      <c r="Y163" s="198"/>
    </row>
    <row r="164" spans="1:25" x14ac:dyDescent="0.2">
      <c r="A164" s="198"/>
      <c r="B164" s="198"/>
      <c r="C164" s="198"/>
      <c r="D164" s="198"/>
      <c r="E164" s="198"/>
      <c r="F164" s="198"/>
      <c r="G164" s="198"/>
      <c r="H164" s="198"/>
      <c r="I164" s="198"/>
      <c r="J164" s="197"/>
      <c r="K164" s="198"/>
      <c r="L164" s="198"/>
      <c r="M164" s="198"/>
      <c r="N164" s="198"/>
      <c r="O164" s="198"/>
      <c r="P164" s="198"/>
      <c r="Q164" s="198"/>
      <c r="R164" s="198"/>
      <c r="S164" s="198"/>
      <c r="T164" s="198"/>
      <c r="U164" s="198"/>
      <c r="V164" s="198"/>
      <c r="W164" s="198"/>
      <c r="X164" s="198"/>
      <c r="Y164" s="198"/>
    </row>
    <row r="165" spans="1:25" x14ac:dyDescent="0.2">
      <c r="A165" s="198"/>
      <c r="B165" s="198"/>
      <c r="C165" s="198"/>
      <c r="D165" s="198"/>
      <c r="E165" s="198"/>
      <c r="F165" s="198"/>
      <c r="G165" s="198"/>
      <c r="H165" s="198"/>
      <c r="I165" s="198"/>
      <c r="J165" s="197"/>
      <c r="K165" s="198"/>
      <c r="L165" s="198"/>
      <c r="M165" s="198"/>
      <c r="N165" s="198"/>
      <c r="O165" s="198"/>
      <c r="P165" s="198"/>
      <c r="Q165" s="198"/>
      <c r="R165" s="198"/>
      <c r="S165" s="198"/>
      <c r="T165" s="198"/>
      <c r="U165" s="198"/>
      <c r="V165" s="198"/>
      <c r="W165" s="198"/>
      <c r="X165" s="198"/>
      <c r="Y165" s="198"/>
    </row>
    <row r="166" spans="1:25" x14ac:dyDescent="0.2">
      <c r="A166" s="198"/>
      <c r="B166" s="198"/>
      <c r="C166" s="198"/>
      <c r="D166" s="198"/>
      <c r="E166" s="198"/>
      <c r="F166" s="198"/>
      <c r="G166" s="198"/>
      <c r="H166" s="198"/>
      <c r="I166" s="198"/>
      <c r="J166" s="197"/>
      <c r="K166" s="198"/>
      <c r="L166" s="198"/>
      <c r="M166" s="198"/>
      <c r="N166" s="198"/>
      <c r="O166" s="198"/>
      <c r="P166" s="198"/>
      <c r="Q166" s="198"/>
      <c r="R166" s="198"/>
      <c r="S166" s="198"/>
      <c r="T166" s="198"/>
      <c r="U166" s="198"/>
      <c r="V166" s="198"/>
      <c r="W166" s="198"/>
      <c r="X166" s="198"/>
      <c r="Y166" s="198"/>
    </row>
    <row r="167" spans="1:25" x14ac:dyDescent="0.2">
      <c r="A167" s="198"/>
      <c r="B167" s="198"/>
      <c r="C167" s="198"/>
      <c r="D167" s="198"/>
      <c r="E167" s="198"/>
      <c r="F167" s="198"/>
      <c r="G167" s="198"/>
      <c r="H167" s="198"/>
      <c r="I167" s="198"/>
      <c r="J167" s="197"/>
      <c r="K167" s="198"/>
      <c r="L167" s="198"/>
      <c r="M167" s="198"/>
      <c r="N167" s="198"/>
      <c r="O167" s="198"/>
      <c r="P167" s="198"/>
      <c r="Q167" s="198"/>
      <c r="R167" s="198"/>
      <c r="S167" s="198"/>
      <c r="T167" s="198"/>
      <c r="U167" s="198"/>
      <c r="V167" s="198"/>
      <c r="W167" s="198"/>
      <c r="X167" s="198"/>
      <c r="Y167" s="198"/>
    </row>
    <row r="168" spans="1:25" x14ac:dyDescent="0.2">
      <c r="A168" s="198"/>
      <c r="B168" s="198"/>
      <c r="C168" s="198"/>
      <c r="D168" s="198"/>
      <c r="E168" s="198"/>
      <c r="F168" s="198"/>
      <c r="G168" s="198"/>
      <c r="H168" s="198"/>
      <c r="I168" s="198"/>
      <c r="J168" s="197"/>
      <c r="K168" s="198"/>
      <c r="L168" s="198"/>
      <c r="M168" s="198"/>
      <c r="N168" s="198"/>
      <c r="O168" s="198"/>
      <c r="P168" s="198"/>
      <c r="Q168" s="198"/>
      <c r="R168" s="198"/>
      <c r="S168" s="198"/>
      <c r="T168" s="198"/>
      <c r="U168" s="198"/>
      <c r="V168" s="198"/>
      <c r="W168" s="198"/>
      <c r="X168" s="198"/>
      <c r="Y168" s="198"/>
    </row>
    <row r="169" spans="1:25" x14ac:dyDescent="0.2">
      <c r="A169" s="198"/>
      <c r="B169" s="198"/>
      <c r="C169" s="198"/>
      <c r="D169" s="198"/>
      <c r="E169" s="198"/>
      <c r="F169" s="198"/>
      <c r="G169" s="198"/>
      <c r="H169" s="198"/>
      <c r="I169" s="198"/>
      <c r="J169" s="197"/>
      <c r="K169" s="198"/>
      <c r="L169" s="198"/>
      <c r="M169" s="198"/>
      <c r="N169" s="198"/>
      <c r="O169" s="198"/>
      <c r="P169" s="198"/>
      <c r="Q169" s="198"/>
      <c r="R169" s="198"/>
      <c r="S169" s="198"/>
      <c r="T169" s="198"/>
      <c r="U169" s="198"/>
      <c r="V169" s="198"/>
      <c r="W169" s="198"/>
      <c r="X169" s="198"/>
      <c r="Y169" s="198"/>
    </row>
    <row r="170" spans="1:25" x14ac:dyDescent="0.2">
      <c r="A170" s="198"/>
      <c r="B170" s="198"/>
      <c r="C170" s="198"/>
      <c r="D170" s="198"/>
      <c r="E170" s="198"/>
      <c r="F170" s="198"/>
      <c r="G170" s="198"/>
      <c r="H170" s="198"/>
      <c r="I170" s="198"/>
      <c r="J170" s="197"/>
      <c r="K170" s="198"/>
      <c r="L170" s="198"/>
      <c r="M170" s="198"/>
      <c r="N170" s="198"/>
      <c r="O170" s="198"/>
      <c r="P170" s="198"/>
      <c r="Q170" s="198"/>
      <c r="R170" s="198"/>
      <c r="S170" s="198"/>
      <c r="T170" s="198"/>
      <c r="U170" s="198"/>
      <c r="V170" s="198"/>
      <c r="W170" s="198"/>
      <c r="X170" s="198"/>
      <c r="Y170" s="198"/>
    </row>
    <row r="171" spans="1:25" x14ac:dyDescent="0.2">
      <c r="A171" s="198"/>
      <c r="B171" s="198"/>
      <c r="C171" s="198"/>
      <c r="D171" s="198"/>
      <c r="E171" s="198"/>
      <c r="F171" s="198"/>
      <c r="G171" s="198"/>
      <c r="H171" s="198"/>
      <c r="I171" s="198"/>
      <c r="J171" s="197"/>
      <c r="K171" s="198"/>
      <c r="L171" s="198"/>
      <c r="M171" s="198"/>
      <c r="N171" s="198"/>
      <c r="O171" s="198"/>
      <c r="P171" s="198"/>
      <c r="Q171" s="198"/>
      <c r="R171" s="198"/>
      <c r="S171" s="198"/>
      <c r="T171" s="198"/>
      <c r="U171" s="198"/>
      <c r="V171" s="198"/>
      <c r="W171" s="198"/>
      <c r="X171" s="198"/>
      <c r="Y171" s="198"/>
    </row>
    <row r="172" spans="1:25" x14ac:dyDescent="0.2">
      <c r="A172" s="198"/>
      <c r="B172" s="198"/>
      <c r="C172" s="198"/>
      <c r="D172" s="198"/>
      <c r="E172" s="198"/>
      <c r="F172" s="198"/>
      <c r="G172" s="198"/>
      <c r="H172" s="198"/>
      <c r="I172" s="198"/>
      <c r="J172" s="197"/>
      <c r="K172" s="198"/>
      <c r="L172" s="198"/>
      <c r="M172" s="198"/>
      <c r="N172" s="198"/>
      <c r="O172" s="198"/>
      <c r="P172" s="198"/>
      <c r="Q172" s="198"/>
      <c r="R172" s="198"/>
      <c r="S172" s="198"/>
      <c r="T172" s="198"/>
      <c r="U172" s="198"/>
      <c r="V172" s="198"/>
      <c r="W172" s="198"/>
      <c r="X172" s="198"/>
      <c r="Y172" s="198"/>
    </row>
    <row r="173" spans="1:25" x14ac:dyDescent="0.2">
      <c r="A173" s="198"/>
      <c r="B173" s="198"/>
      <c r="C173" s="198"/>
      <c r="D173" s="198"/>
      <c r="E173" s="198"/>
      <c r="F173" s="198"/>
      <c r="G173" s="198"/>
      <c r="H173" s="198"/>
      <c r="I173" s="198"/>
      <c r="J173" s="197"/>
      <c r="K173" s="198"/>
      <c r="L173" s="198"/>
      <c r="M173" s="198"/>
      <c r="N173" s="198"/>
      <c r="O173" s="198"/>
      <c r="P173" s="198"/>
      <c r="Q173" s="198"/>
      <c r="R173" s="198"/>
      <c r="S173" s="198"/>
      <c r="T173" s="198"/>
      <c r="U173" s="198"/>
      <c r="V173" s="198"/>
      <c r="W173" s="198"/>
      <c r="X173" s="198"/>
      <c r="Y173" s="198"/>
    </row>
    <row r="174" spans="1:25" x14ac:dyDescent="0.2">
      <c r="A174" s="198"/>
      <c r="B174" s="198"/>
      <c r="C174" s="198"/>
      <c r="D174" s="198"/>
      <c r="E174" s="198"/>
      <c r="F174" s="198"/>
      <c r="G174" s="198"/>
      <c r="H174" s="198"/>
      <c r="I174" s="198"/>
      <c r="J174" s="197"/>
      <c r="K174" s="198"/>
      <c r="L174" s="198"/>
      <c r="M174" s="198"/>
      <c r="N174" s="198"/>
      <c r="O174" s="198"/>
      <c r="P174" s="198"/>
      <c r="Q174" s="198"/>
      <c r="R174" s="198"/>
      <c r="S174" s="198"/>
      <c r="T174" s="198"/>
      <c r="U174" s="198"/>
      <c r="V174" s="198"/>
      <c r="W174" s="198"/>
      <c r="X174" s="198"/>
      <c r="Y174" s="198"/>
    </row>
    <row r="175" spans="1:25" x14ac:dyDescent="0.2">
      <c r="A175" s="198"/>
      <c r="B175" s="198"/>
      <c r="C175" s="198"/>
      <c r="D175" s="198"/>
      <c r="E175" s="198"/>
      <c r="F175" s="198"/>
      <c r="G175" s="198"/>
      <c r="H175" s="198"/>
      <c r="I175" s="198"/>
      <c r="J175" s="197"/>
      <c r="K175" s="198"/>
      <c r="L175" s="198"/>
      <c r="M175" s="198"/>
      <c r="N175" s="198"/>
      <c r="O175" s="198"/>
      <c r="P175" s="198"/>
      <c r="Q175" s="198"/>
      <c r="R175" s="198"/>
      <c r="S175" s="198"/>
      <c r="T175" s="198"/>
      <c r="U175" s="198"/>
      <c r="V175" s="198"/>
      <c r="W175" s="198"/>
      <c r="X175" s="198"/>
      <c r="Y175" s="198"/>
    </row>
    <row r="176" spans="1:25" x14ac:dyDescent="0.2">
      <c r="A176" s="198"/>
      <c r="B176" s="198"/>
      <c r="C176" s="198"/>
      <c r="D176" s="198"/>
      <c r="E176" s="198"/>
      <c r="F176" s="198"/>
      <c r="G176" s="198"/>
      <c r="H176" s="198"/>
      <c r="I176" s="198"/>
      <c r="J176" s="197"/>
      <c r="K176" s="198"/>
      <c r="L176" s="198"/>
      <c r="M176" s="198"/>
      <c r="N176" s="198"/>
      <c r="O176" s="198"/>
      <c r="P176" s="198"/>
      <c r="Q176" s="198"/>
      <c r="R176" s="198"/>
      <c r="S176" s="198"/>
      <c r="T176" s="198"/>
      <c r="U176" s="198"/>
      <c r="V176" s="198"/>
      <c r="W176" s="198"/>
      <c r="X176" s="198"/>
      <c r="Y176" s="198"/>
    </row>
    <row r="177" spans="1:25" x14ac:dyDescent="0.2">
      <c r="A177" s="198"/>
      <c r="B177" s="198"/>
      <c r="C177" s="198"/>
      <c r="D177" s="198"/>
      <c r="E177" s="198"/>
      <c r="F177" s="198"/>
      <c r="G177" s="198"/>
      <c r="H177" s="198"/>
      <c r="I177" s="198"/>
      <c r="J177" s="197"/>
      <c r="K177" s="198"/>
      <c r="L177" s="198"/>
      <c r="M177" s="198"/>
      <c r="N177" s="198"/>
      <c r="O177" s="198"/>
      <c r="P177" s="198"/>
      <c r="Q177" s="198"/>
      <c r="R177" s="198"/>
      <c r="S177" s="198"/>
      <c r="T177" s="198"/>
      <c r="U177" s="198"/>
      <c r="V177" s="198"/>
      <c r="W177" s="198"/>
      <c r="X177" s="198"/>
      <c r="Y177" s="198"/>
    </row>
    <row r="178" spans="1:25" x14ac:dyDescent="0.2">
      <c r="A178" s="198"/>
      <c r="B178" s="198"/>
      <c r="C178" s="198"/>
      <c r="D178" s="198"/>
      <c r="E178" s="198"/>
      <c r="F178" s="198"/>
      <c r="G178" s="198"/>
      <c r="H178" s="198"/>
      <c r="I178" s="198"/>
      <c r="J178" s="197"/>
      <c r="K178" s="198"/>
      <c r="L178" s="198"/>
      <c r="M178" s="198"/>
      <c r="N178" s="198"/>
      <c r="O178" s="198"/>
      <c r="P178" s="198"/>
      <c r="Q178" s="198"/>
      <c r="R178" s="198"/>
      <c r="S178" s="198"/>
      <c r="T178" s="198"/>
      <c r="U178" s="198"/>
      <c r="V178" s="198"/>
      <c r="W178" s="198"/>
      <c r="X178" s="198"/>
      <c r="Y178" s="198"/>
    </row>
    <row r="179" spans="1:25" x14ac:dyDescent="0.2">
      <c r="A179" s="198"/>
      <c r="B179" s="198"/>
      <c r="C179" s="198"/>
      <c r="D179" s="198"/>
      <c r="E179" s="198"/>
      <c r="F179" s="198"/>
      <c r="G179" s="198"/>
      <c r="H179" s="198"/>
      <c r="I179" s="198"/>
      <c r="J179" s="197"/>
      <c r="K179" s="198"/>
      <c r="L179" s="198"/>
      <c r="M179" s="198"/>
      <c r="N179" s="198"/>
      <c r="O179" s="198"/>
      <c r="P179" s="198"/>
      <c r="Q179" s="198"/>
      <c r="R179" s="198"/>
      <c r="S179" s="198"/>
      <c r="T179" s="198"/>
      <c r="U179" s="198"/>
      <c r="V179" s="198"/>
      <c r="W179" s="198"/>
      <c r="X179" s="198"/>
      <c r="Y179" s="198"/>
    </row>
    <row r="180" spans="1:25" x14ac:dyDescent="0.2">
      <c r="A180" s="198"/>
      <c r="B180" s="198"/>
      <c r="C180" s="198"/>
      <c r="D180" s="198"/>
      <c r="E180" s="198"/>
      <c r="F180" s="198"/>
      <c r="G180" s="198"/>
      <c r="H180" s="198"/>
      <c r="I180" s="198"/>
      <c r="J180" s="197"/>
      <c r="K180" s="198"/>
      <c r="L180" s="198"/>
      <c r="M180" s="198"/>
      <c r="N180" s="198"/>
      <c r="O180" s="198"/>
      <c r="P180" s="198"/>
      <c r="Q180" s="198"/>
      <c r="R180" s="198"/>
      <c r="S180" s="198"/>
      <c r="T180" s="198"/>
      <c r="U180" s="198"/>
      <c r="V180" s="198"/>
      <c r="W180" s="198"/>
      <c r="X180" s="198"/>
      <c r="Y180" s="198"/>
    </row>
    <row r="181" spans="1:25" x14ac:dyDescent="0.2">
      <c r="A181" s="198"/>
      <c r="B181" s="198"/>
      <c r="C181" s="198"/>
      <c r="D181" s="198"/>
      <c r="E181" s="198"/>
      <c r="F181" s="198"/>
      <c r="G181" s="198"/>
      <c r="H181" s="198"/>
      <c r="I181" s="198"/>
      <c r="J181" s="197"/>
      <c r="K181" s="198"/>
      <c r="L181" s="198"/>
      <c r="M181" s="198"/>
      <c r="N181" s="198"/>
      <c r="O181" s="198"/>
      <c r="P181" s="198"/>
      <c r="Q181" s="198"/>
      <c r="R181" s="198"/>
      <c r="S181" s="198"/>
      <c r="T181" s="198"/>
      <c r="U181" s="198"/>
      <c r="V181" s="198"/>
      <c r="W181" s="198"/>
      <c r="X181" s="198"/>
      <c r="Y181" s="198"/>
    </row>
    <row r="182" spans="1:25" x14ac:dyDescent="0.2">
      <c r="A182" s="198"/>
      <c r="B182" s="198"/>
      <c r="C182" s="198"/>
      <c r="D182" s="198"/>
      <c r="E182" s="198"/>
      <c r="F182" s="198"/>
      <c r="G182" s="198"/>
      <c r="H182" s="198"/>
      <c r="I182" s="198"/>
      <c r="J182" s="197"/>
      <c r="K182" s="198"/>
      <c r="L182" s="198"/>
      <c r="M182" s="198"/>
      <c r="N182" s="198"/>
      <c r="O182" s="198"/>
      <c r="P182" s="198"/>
      <c r="Q182" s="198"/>
      <c r="R182" s="198"/>
      <c r="S182" s="198"/>
      <c r="T182" s="198"/>
      <c r="U182" s="198"/>
      <c r="V182" s="198"/>
      <c r="W182" s="198"/>
      <c r="X182" s="198"/>
      <c r="Y182" s="198"/>
    </row>
    <row r="183" spans="1:25" x14ac:dyDescent="0.2">
      <c r="A183" s="198"/>
      <c r="B183" s="198"/>
      <c r="C183" s="198"/>
      <c r="D183" s="198"/>
      <c r="E183" s="198"/>
      <c r="F183" s="198"/>
      <c r="G183" s="198"/>
      <c r="H183" s="198"/>
      <c r="I183" s="198"/>
      <c r="J183" s="197"/>
      <c r="K183" s="198"/>
      <c r="L183" s="198"/>
      <c r="M183" s="198"/>
      <c r="N183" s="198"/>
      <c r="O183" s="198"/>
      <c r="P183" s="198"/>
      <c r="Q183" s="198"/>
      <c r="R183" s="198"/>
      <c r="S183" s="198"/>
      <c r="T183" s="198"/>
      <c r="U183" s="198"/>
      <c r="V183" s="198"/>
      <c r="W183" s="198"/>
      <c r="X183" s="198"/>
      <c r="Y183" s="198"/>
    </row>
    <row r="184" spans="1:25" x14ac:dyDescent="0.2">
      <c r="A184" s="198"/>
      <c r="B184" s="198"/>
      <c r="C184" s="198"/>
      <c r="D184" s="198"/>
      <c r="E184" s="198"/>
      <c r="F184" s="198"/>
      <c r="G184" s="198"/>
      <c r="H184" s="198"/>
      <c r="I184" s="198"/>
      <c r="J184" s="197"/>
      <c r="K184" s="198"/>
      <c r="L184" s="198"/>
      <c r="M184" s="198"/>
      <c r="N184" s="198"/>
      <c r="O184" s="198"/>
      <c r="P184" s="198"/>
      <c r="Q184" s="198"/>
      <c r="R184" s="198"/>
      <c r="S184" s="198"/>
      <c r="T184" s="198"/>
      <c r="U184" s="198"/>
      <c r="V184" s="198"/>
      <c r="W184" s="198"/>
      <c r="X184" s="198"/>
      <c r="Y184" s="198"/>
    </row>
    <row r="185" spans="1:25" x14ac:dyDescent="0.2">
      <c r="A185" s="198"/>
      <c r="B185" s="198"/>
      <c r="C185" s="198"/>
      <c r="D185" s="198"/>
      <c r="E185" s="198"/>
      <c r="F185" s="198"/>
      <c r="G185" s="198"/>
      <c r="H185" s="198"/>
      <c r="I185" s="198"/>
      <c r="J185" s="197"/>
      <c r="K185" s="198"/>
      <c r="L185" s="198"/>
      <c r="M185" s="198"/>
      <c r="N185" s="198"/>
      <c r="O185" s="198"/>
      <c r="P185" s="198"/>
      <c r="Q185" s="198"/>
      <c r="R185" s="198"/>
      <c r="S185" s="198"/>
      <c r="T185" s="198"/>
      <c r="U185" s="198"/>
      <c r="V185" s="198"/>
      <c r="W185" s="198"/>
      <c r="X185" s="198"/>
      <c r="Y185" s="198"/>
    </row>
    <row r="186" spans="1:25" x14ac:dyDescent="0.2">
      <c r="A186" s="198"/>
      <c r="B186" s="198"/>
      <c r="C186" s="198"/>
      <c r="D186" s="198"/>
      <c r="E186" s="198"/>
      <c r="F186" s="198"/>
      <c r="G186" s="198"/>
      <c r="H186" s="198"/>
      <c r="I186" s="198"/>
      <c r="J186" s="197"/>
      <c r="K186" s="198"/>
      <c r="L186" s="198"/>
      <c r="M186" s="198"/>
      <c r="N186" s="198"/>
      <c r="O186" s="198"/>
      <c r="P186" s="198"/>
      <c r="Q186" s="198"/>
      <c r="R186" s="198"/>
      <c r="S186" s="198"/>
      <c r="T186" s="198"/>
      <c r="U186" s="198"/>
      <c r="V186" s="198"/>
      <c r="W186" s="198"/>
      <c r="X186" s="198"/>
      <c r="Y186" s="198"/>
    </row>
    <row r="187" spans="1:25" x14ac:dyDescent="0.2">
      <c r="A187" s="198"/>
      <c r="B187" s="198"/>
      <c r="C187" s="198"/>
      <c r="D187" s="198"/>
      <c r="E187" s="198"/>
      <c r="F187" s="198"/>
      <c r="G187" s="198"/>
      <c r="H187" s="198"/>
      <c r="I187" s="198"/>
      <c r="J187" s="197"/>
      <c r="K187" s="198"/>
      <c r="L187" s="198"/>
      <c r="M187" s="198"/>
      <c r="N187" s="198"/>
      <c r="O187" s="198"/>
      <c r="P187" s="198"/>
      <c r="Q187" s="198"/>
      <c r="R187" s="198"/>
      <c r="S187" s="198"/>
      <c r="T187" s="198"/>
      <c r="U187" s="198"/>
      <c r="V187" s="198"/>
      <c r="W187" s="198"/>
      <c r="X187" s="198"/>
      <c r="Y187" s="198"/>
    </row>
    <row r="188" spans="1:25" x14ac:dyDescent="0.2">
      <c r="A188" s="198"/>
      <c r="B188" s="198"/>
      <c r="C188" s="198"/>
      <c r="D188" s="198"/>
      <c r="E188" s="198"/>
      <c r="F188" s="198"/>
      <c r="G188" s="198"/>
      <c r="H188" s="198"/>
      <c r="I188" s="198"/>
      <c r="J188" s="197"/>
      <c r="K188" s="198"/>
      <c r="L188" s="198"/>
      <c r="M188" s="198"/>
      <c r="N188" s="198"/>
      <c r="O188" s="198"/>
      <c r="P188" s="198"/>
      <c r="Q188" s="198"/>
      <c r="R188" s="198"/>
      <c r="S188" s="198"/>
      <c r="T188" s="198"/>
      <c r="U188" s="198"/>
      <c r="V188" s="198"/>
      <c r="W188" s="198"/>
      <c r="X188" s="198"/>
      <c r="Y188" s="198"/>
    </row>
    <row r="189" spans="1:25" x14ac:dyDescent="0.2">
      <c r="A189" s="198"/>
      <c r="B189" s="198"/>
      <c r="C189" s="198"/>
      <c r="D189" s="198"/>
      <c r="E189" s="198"/>
      <c r="F189" s="198"/>
      <c r="G189" s="198"/>
      <c r="H189" s="198"/>
      <c r="I189" s="198"/>
      <c r="J189" s="197"/>
      <c r="K189" s="198"/>
      <c r="L189" s="198"/>
      <c r="M189" s="198"/>
      <c r="N189" s="198"/>
      <c r="O189" s="198"/>
      <c r="P189" s="198"/>
      <c r="Q189" s="198"/>
      <c r="R189" s="198"/>
      <c r="S189" s="198"/>
      <c r="T189" s="198"/>
      <c r="U189" s="198"/>
      <c r="V189" s="198"/>
      <c r="W189" s="198"/>
      <c r="X189" s="198"/>
      <c r="Y189" s="198"/>
    </row>
    <row r="190" spans="1:25" x14ac:dyDescent="0.2">
      <c r="A190" s="198"/>
      <c r="B190" s="198"/>
      <c r="C190" s="198"/>
      <c r="D190" s="198"/>
      <c r="E190" s="198"/>
      <c r="F190" s="198"/>
      <c r="G190" s="198"/>
      <c r="H190" s="198"/>
      <c r="I190" s="198"/>
      <c r="J190" s="197"/>
      <c r="K190" s="198"/>
      <c r="L190" s="198"/>
      <c r="M190" s="198"/>
      <c r="N190" s="198"/>
      <c r="O190" s="198"/>
      <c r="P190" s="198"/>
      <c r="Q190" s="198"/>
      <c r="R190" s="198"/>
      <c r="S190" s="198"/>
      <c r="T190" s="198"/>
      <c r="U190" s="198"/>
      <c r="V190" s="198"/>
      <c r="W190" s="198"/>
      <c r="X190" s="198"/>
      <c r="Y190" s="198"/>
    </row>
    <row r="191" spans="1:25" x14ac:dyDescent="0.2">
      <c r="A191" s="198"/>
      <c r="B191" s="198"/>
      <c r="C191" s="198"/>
      <c r="D191" s="198"/>
      <c r="E191" s="198"/>
      <c r="F191" s="198"/>
      <c r="G191" s="198"/>
      <c r="H191" s="198"/>
      <c r="I191" s="198"/>
      <c r="J191" s="197"/>
      <c r="K191" s="198"/>
      <c r="L191" s="198"/>
      <c r="M191" s="198"/>
      <c r="N191" s="198"/>
      <c r="O191" s="198"/>
      <c r="P191" s="198"/>
      <c r="Q191" s="198"/>
      <c r="R191" s="198"/>
      <c r="S191" s="198"/>
      <c r="T191" s="198"/>
      <c r="U191" s="198"/>
      <c r="V191" s="198"/>
      <c r="W191" s="198"/>
      <c r="X191" s="198"/>
      <c r="Y191" s="198"/>
    </row>
    <row r="192" spans="1:25" x14ac:dyDescent="0.2">
      <c r="A192" s="198"/>
      <c r="B192" s="198"/>
      <c r="C192" s="198"/>
      <c r="D192" s="198"/>
      <c r="E192" s="198"/>
      <c r="F192" s="198"/>
      <c r="G192" s="198"/>
      <c r="H192" s="198"/>
      <c r="I192" s="198"/>
      <c r="J192" s="197"/>
      <c r="K192" s="198"/>
      <c r="L192" s="198"/>
      <c r="M192" s="198"/>
      <c r="N192" s="198"/>
      <c r="O192" s="198"/>
      <c r="P192" s="198"/>
      <c r="Q192" s="198"/>
      <c r="R192" s="198"/>
      <c r="S192" s="198"/>
      <c r="T192" s="198"/>
      <c r="U192" s="198"/>
      <c r="V192" s="198"/>
      <c r="W192" s="198"/>
      <c r="X192" s="198"/>
      <c r="Y192" s="198"/>
    </row>
    <row r="193" spans="1:25" x14ac:dyDescent="0.2">
      <c r="A193" s="198"/>
      <c r="B193" s="198"/>
      <c r="C193" s="198"/>
      <c r="D193" s="198"/>
      <c r="E193" s="198"/>
      <c r="F193" s="198"/>
      <c r="G193" s="198"/>
      <c r="H193" s="198"/>
      <c r="I193" s="198"/>
      <c r="J193" s="197"/>
      <c r="K193" s="198"/>
      <c r="L193" s="198"/>
      <c r="M193" s="198"/>
      <c r="N193" s="198"/>
      <c r="O193" s="198"/>
      <c r="P193" s="198"/>
      <c r="Q193" s="198"/>
      <c r="R193" s="198"/>
      <c r="S193" s="198"/>
      <c r="T193" s="198"/>
      <c r="U193" s="198"/>
      <c r="V193" s="198"/>
      <c r="W193" s="198"/>
      <c r="X193" s="198"/>
      <c r="Y193" s="198"/>
    </row>
    <row r="194" spans="1:25" x14ac:dyDescent="0.2">
      <c r="A194" s="198"/>
      <c r="B194" s="198"/>
      <c r="C194" s="198"/>
      <c r="D194" s="198"/>
      <c r="E194" s="198"/>
      <c r="F194" s="198"/>
      <c r="G194" s="198"/>
      <c r="H194" s="198"/>
      <c r="I194" s="198"/>
      <c r="J194" s="197"/>
      <c r="K194" s="198"/>
      <c r="L194" s="198"/>
      <c r="M194" s="198"/>
      <c r="N194" s="198"/>
      <c r="O194" s="198"/>
      <c r="P194" s="198"/>
      <c r="Q194" s="198"/>
      <c r="R194" s="198"/>
      <c r="S194" s="198"/>
      <c r="T194" s="198"/>
      <c r="U194" s="198"/>
      <c r="V194" s="198"/>
      <c r="W194" s="198"/>
      <c r="X194" s="198"/>
      <c r="Y194" s="198"/>
    </row>
    <row r="195" spans="1:25" x14ac:dyDescent="0.2">
      <c r="A195" s="198"/>
      <c r="B195" s="198"/>
      <c r="C195" s="198"/>
      <c r="D195" s="198"/>
      <c r="E195" s="198"/>
      <c r="F195" s="198"/>
      <c r="G195" s="198"/>
      <c r="H195" s="198"/>
      <c r="I195" s="198"/>
      <c r="J195" s="197"/>
      <c r="K195" s="198"/>
      <c r="L195" s="198"/>
      <c r="M195" s="198"/>
      <c r="N195" s="198"/>
      <c r="O195" s="198"/>
      <c r="P195" s="198"/>
      <c r="Q195" s="198"/>
      <c r="R195" s="198"/>
      <c r="S195" s="198"/>
      <c r="T195" s="198"/>
      <c r="U195" s="198"/>
      <c r="V195" s="198"/>
      <c r="W195" s="198"/>
      <c r="X195" s="198"/>
      <c r="Y195" s="198"/>
    </row>
    <row r="196" spans="1:25" x14ac:dyDescent="0.2">
      <c r="A196" s="198"/>
      <c r="B196" s="198"/>
      <c r="C196" s="198"/>
      <c r="D196" s="198"/>
      <c r="E196" s="198"/>
      <c r="F196" s="198"/>
      <c r="G196" s="198"/>
      <c r="H196" s="198"/>
      <c r="I196" s="198"/>
      <c r="J196" s="197"/>
      <c r="K196" s="198"/>
      <c r="L196" s="198"/>
      <c r="M196" s="198"/>
      <c r="N196" s="198"/>
      <c r="O196" s="198"/>
      <c r="P196" s="198"/>
      <c r="Q196" s="198"/>
      <c r="R196" s="198"/>
      <c r="S196" s="198"/>
      <c r="T196" s="198"/>
      <c r="U196" s="198"/>
      <c r="V196" s="198"/>
      <c r="W196" s="198"/>
      <c r="X196" s="198"/>
      <c r="Y196" s="198"/>
    </row>
    <row r="197" spans="1:25" x14ac:dyDescent="0.2">
      <c r="A197" s="198"/>
      <c r="B197" s="198"/>
      <c r="C197" s="198"/>
      <c r="D197" s="198"/>
      <c r="E197" s="198"/>
      <c r="F197" s="198"/>
      <c r="G197" s="198"/>
      <c r="H197" s="198"/>
      <c r="I197" s="198"/>
      <c r="J197" s="197"/>
      <c r="K197" s="198"/>
      <c r="L197" s="198"/>
      <c r="M197" s="198"/>
      <c r="N197" s="198"/>
      <c r="O197" s="198"/>
      <c r="P197" s="198"/>
      <c r="Q197" s="198"/>
      <c r="R197" s="198"/>
      <c r="S197" s="198"/>
      <c r="T197" s="198"/>
      <c r="U197" s="198"/>
      <c r="V197" s="198"/>
      <c r="W197" s="198"/>
      <c r="X197" s="198"/>
      <c r="Y197" s="198"/>
    </row>
    <row r="198" spans="1:25" x14ac:dyDescent="0.2">
      <c r="A198" s="198"/>
      <c r="B198" s="198"/>
      <c r="C198" s="198"/>
      <c r="D198" s="198"/>
      <c r="E198" s="198"/>
      <c r="F198" s="198"/>
      <c r="G198" s="198"/>
      <c r="H198" s="198"/>
      <c r="I198" s="198"/>
      <c r="J198" s="197"/>
      <c r="K198" s="198"/>
      <c r="L198" s="198"/>
      <c r="M198" s="198"/>
      <c r="N198" s="198"/>
      <c r="O198" s="198"/>
      <c r="P198" s="198"/>
      <c r="Q198" s="198"/>
      <c r="R198" s="198"/>
      <c r="S198" s="198"/>
      <c r="T198" s="198"/>
      <c r="U198" s="198"/>
      <c r="V198" s="198"/>
      <c r="W198" s="198"/>
      <c r="X198" s="198"/>
      <c r="Y198" s="198"/>
    </row>
    <row r="199" spans="1:25" x14ac:dyDescent="0.2">
      <c r="A199" s="198"/>
      <c r="B199" s="198"/>
      <c r="C199" s="198"/>
      <c r="D199" s="198"/>
      <c r="E199" s="198"/>
      <c r="F199" s="198"/>
      <c r="G199" s="198"/>
      <c r="H199" s="198"/>
      <c r="I199" s="198"/>
      <c r="J199" s="197"/>
      <c r="K199" s="198"/>
      <c r="L199" s="198"/>
      <c r="M199" s="198"/>
      <c r="N199" s="198"/>
      <c r="O199" s="198"/>
      <c r="P199" s="198"/>
      <c r="Q199" s="198"/>
      <c r="R199" s="198"/>
      <c r="S199" s="198"/>
      <c r="T199" s="198"/>
      <c r="U199" s="198"/>
      <c r="V199" s="198"/>
      <c r="W199" s="198"/>
      <c r="X199" s="198"/>
      <c r="Y199" s="198"/>
    </row>
    <row r="200" spans="1:25" x14ac:dyDescent="0.2">
      <c r="A200" s="198"/>
      <c r="B200" s="198"/>
      <c r="C200" s="198"/>
      <c r="D200" s="198"/>
      <c r="E200" s="198"/>
      <c r="F200" s="198"/>
      <c r="G200" s="198"/>
      <c r="H200" s="198"/>
      <c r="I200" s="198"/>
      <c r="J200" s="197"/>
      <c r="K200" s="198"/>
      <c r="L200" s="198"/>
      <c r="M200" s="198"/>
      <c r="N200" s="198"/>
      <c r="O200" s="198"/>
      <c r="P200" s="198"/>
      <c r="Q200" s="198"/>
      <c r="R200" s="198"/>
      <c r="S200" s="198"/>
      <c r="T200" s="198"/>
      <c r="U200" s="198"/>
      <c r="V200" s="198"/>
      <c r="W200" s="198"/>
      <c r="X200" s="198"/>
      <c r="Y200" s="198"/>
    </row>
    <row r="201" spans="1:25" x14ac:dyDescent="0.2">
      <c r="A201" s="198"/>
      <c r="B201" s="198"/>
      <c r="C201" s="198"/>
      <c r="D201" s="198"/>
      <c r="E201" s="198"/>
      <c r="F201" s="198"/>
      <c r="G201" s="198"/>
      <c r="H201" s="198"/>
      <c r="I201" s="198"/>
      <c r="J201" s="197"/>
      <c r="K201" s="198"/>
      <c r="L201" s="198"/>
      <c r="M201" s="198"/>
      <c r="N201" s="198"/>
      <c r="O201" s="198"/>
      <c r="P201" s="198"/>
      <c r="Q201" s="198"/>
      <c r="R201" s="198"/>
      <c r="S201" s="198"/>
      <c r="T201" s="198"/>
      <c r="U201" s="198"/>
      <c r="V201" s="198"/>
      <c r="W201" s="198"/>
      <c r="X201" s="198"/>
      <c r="Y201" s="198"/>
    </row>
    <row r="202" spans="1:25" x14ac:dyDescent="0.2">
      <c r="A202" s="198"/>
      <c r="B202" s="198"/>
      <c r="C202" s="198"/>
      <c r="D202" s="198"/>
      <c r="E202" s="198"/>
      <c r="F202" s="198"/>
      <c r="G202" s="198"/>
      <c r="H202" s="198"/>
      <c r="I202" s="198"/>
      <c r="J202" s="197"/>
      <c r="K202" s="198"/>
      <c r="L202" s="198"/>
      <c r="M202" s="198"/>
      <c r="N202" s="198"/>
      <c r="O202" s="198"/>
      <c r="P202" s="198"/>
      <c r="Q202" s="198"/>
      <c r="R202" s="198"/>
      <c r="S202" s="198"/>
      <c r="T202" s="198"/>
      <c r="U202" s="198"/>
      <c r="V202" s="198"/>
      <c r="W202" s="198"/>
      <c r="X202" s="198"/>
      <c r="Y202" s="198"/>
    </row>
    <row r="203" spans="1:25" x14ac:dyDescent="0.2">
      <c r="A203" s="198"/>
      <c r="B203" s="198"/>
      <c r="C203" s="198"/>
      <c r="D203" s="198"/>
      <c r="E203" s="198"/>
      <c r="F203" s="198"/>
      <c r="G203" s="198"/>
      <c r="H203" s="198"/>
      <c r="I203" s="198"/>
      <c r="J203" s="197"/>
      <c r="K203" s="198"/>
      <c r="L203" s="198"/>
      <c r="M203" s="198"/>
      <c r="N203" s="198"/>
      <c r="O203" s="198"/>
      <c r="P203" s="198"/>
      <c r="Q203" s="198"/>
      <c r="R203" s="198"/>
      <c r="S203" s="198"/>
      <c r="T203" s="198"/>
      <c r="U203" s="198"/>
      <c r="V203" s="198"/>
      <c r="W203" s="198"/>
      <c r="X203" s="198"/>
      <c r="Y203" s="198"/>
    </row>
    <row r="204" spans="1:25" x14ac:dyDescent="0.2">
      <c r="A204" s="198"/>
      <c r="B204" s="198"/>
      <c r="C204" s="198"/>
      <c r="D204" s="198"/>
      <c r="E204" s="198"/>
      <c r="F204" s="198"/>
      <c r="G204" s="198"/>
      <c r="H204" s="198"/>
      <c r="I204" s="198"/>
      <c r="J204" s="197"/>
      <c r="K204" s="198"/>
      <c r="L204" s="198"/>
      <c r="M204" s="198"/>
      <c r="N204" s="198"/>
      <c r="O204" s="198"/>
      <c r="P204" s="198"/>
      <c r="Q204" s="198"/>
      <c r="R204" s="198"/>
      <c r="S204" s="198"/>
      <c r="T204" s="198"/>
      <c r="U204" s="198"/>
      <c r="V204" s="198"/>
      <c r="W204" s="198"/>
      <c r="X204" s="198"/>
      <c r="Y204" s="198"/>
    </row>
    <row r="205" spans="1:25" x14ac:dyDescent="0.2">
      <c r="A205" s="198"/>
      <c r="B205" s="198"/>
      <c r="C205" s="198"/>
      <c r="D205" s="198"/>
      <c r="E205" s="198"/>
      <c r="F205" s="198"/>
      <c r="G205" s="198"/>
      <c r="H205" s="198"/>
      <c r="I205" s="198"/>
      <c r="J205" s="197"/>
      <c r="K205" s="198"/>
      <c r="L205" s="198"/>
      <c r="M205" s="198"/>
      <c r="N205" s="198"/>
      <c r="O205" s="198"/>
      <c r="P205" s="198"/>
      <c r="Q205" s="198"/>
      <c r="R205" s="198"/>
      <c r="S205" s="198"/>
      <c r="T205" s="198"/>
      <c r="U205" s="198"/>
      <c r="V205" s="198"/>
      <c r="W205" s="198"/>
      <c r="X205" s="198"/>
      <c r="Y205" s="198"/>
    </row>
    <row r="206" spans="1:25" x14ac:dyDescent="0.2">
      <c r="A206" s="198"/>
      <c r="B206" s="198"/>
      <c r="C206" s="198"/>
      <c r="D206" s="198"/>
      <c r="E206" s="198"/>
      <c r="F206" s="198"/>
      <c r="G206" s="198"/>
      <c r="H206" s="198"/>
      <c r="I206" s="198"/>
      <c r="J206" s="197"/>
      <c r="K206" s="198"/>
      <c r="L206" s="198"/>
      <c r="M206" s="198"/>
      <c r="N206" s="198"/>
      <c r="O206" s="198"/>
      <c r="P206" s="198"/>
      <c r="Q206" s="198"/>
      <c r="R206" s="198"/>
      <c r="S206" s="198"/>
      <c r="T206" s="198"/>
      <c r="U206" s="198"/>
      <c r="V206" s="198"/>
      <c r="W206" s="198"/>
      <c r="X206" s="198"/>
      <c r="Y206" s="198"/>
    </row>
    <row r="207" spans="1:25" x14ac:dyDescent="0.2">
      <c r="A207" s="198"/>
      <c r="B207" s="198"/>
      <c r="C207" s="198"/>
      <c r="D207" s="198"/>
      <c r="E207" s="198"/>
      <c r="F207" s="198"/>
      <c r="G207" s="198"/>
      <c r="H207" s="198"/>
      <c r="I207" s="198"/>
      <c r="J207" s="197"/>
      <c r="K207" s="198"/>
      <c r="L207" s="198"/>
      <c r="M207" s="198"/>
      <c r="N207" s="198"/>
      <c r="O207" s="198"/>
      <c r="P207" s="198"/>
      <c r="Q207" s="198"/>
      <c r="R207" s="198"/>
      <c r="S207" s="198"/>
      <c r="T207" s="198"/>
      <c r="U207" s="198"/>
      <c r="V207" s="198"/>
      <c r="W207" s="198"/>
      <c r="X207" s="198"/>
      <c r="Y207" s="198"/>
    </row>
    <row r="208" spans="1:25" x14ac:dyDescent="0.2">
      <c r="A208" s="198"/>
      <c r="B208" s="198"/>
      <c r="C208" s="198"/>
      <c r="D208" s="198"/>
      <c r="E208" s="198"/>
      <c r="F208" s="198"/>
      <c r="G208" s="198"/>
      <c r="H208" s="198"/>
      <c r="I208" s="198"/>
      <c r="J208" s="197"/>
      <c r="K208" s="198"/>
      <c r="L208" s="198"/>
      <c r="M208" s="198"/>
      <c r="N208" s="198"/>
      <c r="O208" s="198"/>
      <c r="P208" s="198"/>
      <c r="Q208" s="198"/>
      <c r="R208" s="198"/>
      <c r="S208" s="198"/>
      <c r="T208" s="198"/>
      <c r="U208" s="198"/>
      <c r="V208" s="198"/>
      <c r="W208" s="198"/>
      <c r="X208" s="198"/>
      <c r="Y208" s="198"/>
    </row>
    <row r="209" spans="1:25" x14ac:dyDescent="0.2">
      <c r="A209" s="198"/>
      <c r="B209" s="198"/>
      <c r="C209" s="198"/>
      <c r="D209" s="198"/>
      <c r="E209" s="198"/>
      <c r="F209" s="198"/>
      <c r="G209" s="198"/>
      <c r="H209" s="198"/>
      <c r="I209" s="198"/>
      <c r="J209" s="197"/>
      <c r="K209" s="198"/>
      <c r="L209" s="198"/>
      <c r="M209" s="198"/>
      <c r="N209" s="198"/>
      <c r="O209" s="198"/>
      <c r="P209" s="198"/>
      <c r="Q209" s="198"/>
      <c r="R209" s="198"/>
      <c r="S209" s="198"/>
      <c r="T209" s="198"/>
      <c r="U209" s="198"/>
      <c r="V209" s="198"/>
      <c r="W209" s="198"/>
      <c r="X209" s="198"/>
      <c r="Y209" s="198"/>
    </row>
    <row r="210" spans="1:25" x14ac:dyDescent="0.2">
      <c r="A210" s="198"/>
      <c r="B210" s="198"/>
      <c r="C210" s="198"/>
      <c r="D210" s="198"/>
      <c r="E210" s="198"/>
      <c r="F210" s="198"/>
      <c r="G210" s="198"/>
      <c r="H210" s="198"/>
      <c r="I210" s="198"/>
      <c r="J210" s="197"/>
      <c r="K210" s="198"/>
      <c r="L210" s="198"/>
      <c r="M210" s="198"/>
      <c r="N210" s="198"/>
      <c r="O210" s="198"/>
      <c r="P210" s="198"/>
      <c r="Q210" s="198"/>
      <c r="R210" s="198"/>
      <c r="S210" s="198"/>
      <c r="T210" s="198"/>
      <c r="U210" s="198"/>
      <c r="V210" s="198"/>
      <c r="W210" s="198"/>
      <c r="X210" s="198"/>
      <c r="Y210" s="198"/>
    </row>
    <row r="211" spans="1:25" x14ac:dyDescent="0.2">
      <c r="A211" s="198"/>
      <c r="B211" s="198"/>
      <c r="C211" s="198"/>
      <c r="D211" s="198"/>
      <c r="E211" s="198"/>
      <c r="F211" s="198"/>
      <c r="G211" s="198"/>
      <c r="H211" s="198"/>
      <c r="I211" s="198"/>
      <c r="J211" s="197"/>
      <c r="K211" s="198"/>
      <c r="L211" s="198"/>
      <c r="M211" s="198"/>
      <c r="N211" s="198"/>
      <c r="O211" s="198"/>
      <c r="P211" s="198"/>
      <c r="Q211" s="198"/>
      <c r="R211" s="198"/>
      <c r="S211" s="198"/>
      <c r="T211" s="198"/>
      <c r="U211" s="198"/>
      <c r="V211" s="198"/>
      <c r="W211" s="198"/>
      <c r="X211" s="198"/>
      <c r="Y211" s="198"/>
    </row>
    <row r="212" spans="1:25" x14ac:dyDescent="0.2">
      <c r="A212" s="198"/>
      <c r="B212" s="198"/>
      <c r="C212" s="198"/>
      <c r="D212" s="198"/>
      <c r="E212" s="198"/>
      <c r="F212" s="198"/>
      <c r="G212" s="198"/>
      <c r="H212" s="198"/>
      <c r="I212" s="198"/>
      <c r="J212" s="197"/>
      <c r="K212" s="198"/>
      <c r="L212" s="198"/>
      <c r="M212" s="198"/>
      <c r="N212" s="198"/>
      <c r="O212" s="198"/>
      <c r="P212" s="198"/>
      <c r="Q212" s="198"/>
      <c r="R212" s="198"/>
      <c r="S212" s="198"/>
      <c r="T212" s="198"/>
      <c r="U212" s="198"/>
      <c r="V212" s="198"/>
      <c r="W212" s="198"/>
      <c r="X212" s="198"/>
      <c r="Y212" s="198"/>
    </row>
    <row r="213" spans="1:25" x14ac:dyDescent="0.2">
      <c r="A213" s="198"/>
      <c r="B213" s="198"/>
      <c r="C213" s="198"/>
      <c r="D213" s="198"/>
      <c r="E213" s="198"/>
      <c r="F213" s="198"/>
      <c r="G213" s="198"/>
      <c r="H213" s="198"/>
      <c r="I213" s="198"/>
      <c r="J213" s="197"/>
      <c r="K213" s="198"/>
      <c r="L213" s="198"/>
      <c r="M213" s="198"/>
      <c r="N213" s="198"/>
      <c r="O213" s="198"/>
      <c r="P213" s="198"/>
      <c r="Q213" s="198"/>
      <c r="R213" s="198"/>
      <c r="S213" s="198"/>
      <c r="T213" s="198"/>
      <c r="U213" s="198"/>
      <c r="V213" s="198"/>
      <c r="W213" s="198"/>
      <c r="X213" s="198"/>
      <c r="Y213" s="198"/>
    </row>
    <row r="214" spans="1:25" x14ac:dyDescent="0.2">
      <c r="A214" s="198"/>
      <c r="B214" s="198"/>
      <c r="C214" s="198"/>
      <c r="D214" s="198"/>
      <c r="E214" s="198"/>
      <c r="F214" s="198"/>
      <c r="G214" s="198"/>
      <c r="H214" s="198"/>
      <c r="I214" s="198"/>
      <c r="J214" s="197"/>
      <c r="K214" s="198"/>
      <c r="L214" s="198"/>
      <c r="M214" s="198"/>
      <c r="N214" s="198"/>
      <c r="O214" s="198"/>
      <c r="P214" s="198"/>
      <c r="Q214" s="198"/>
      <c r="R214" s="198"/>
      <c r="S214" s="198"/>
      <c r="T214" s="198"/>
      <c r="U214" s="198"/>
      <c r="V214" s="198"/>
      <c r="W214" s="198"/>
      <c r="X214" s="198"/>
      <c r="Y214" s="198"/>
    </row>
    <row r="215" spans="1:25" x14ac:dyDescent="0.2">
      <c r="A215" s="198"/>
      <c r="B215" s="198"/>
      <c r="C215" s="198"/>
      <c r="D215" s="198"/>
      <c r="E215" s="198"/>
      <c r="F215" s="198"/>
      <c r="G215" s="198"/>
      <c r="H215" s="198"/>
      <c r="I215" s="198"/>
      <c r="J215" s="197"/>
      <c r="K215" s="198"/>
      <c r="L215" s="198"/>
      <c r="M215" s="198"/>
      <c r="N215" s="198"/>
      <c r="O215" s="198"/>
      <c r="P215" s="198"/>
      <c r="Q215" s="198"/>
      <c r="R215" s="198"/>
      <c r="S215" s="198"/>
      <c r="T215" s="198"/>
      <c r="U215" s="198"/>
      <c r="V215" s="198"/>
      <c r="W215" s="198"/>
      <c r="X215" s="198"/>
      <c r="Y215" s="198"/>
    </row>
    <row r="216" spans="1:25" x14ac:dyDescent="0.2">
      <c r="A216" s="198"/>
      <c r="B216" s="198"/>
      <c r="C216" s="198"/>
      <c r="D216" s="198"/>
      <c r="E216" s="198"/>
      <c r="F216" s="198"/>
      <c r="G216" s="198"/>
      <c r="H216" s="198"/>
      <c r="I216" s="198"/>
      <c r="J216" s="197"/>
      <c r="K216" s="198"/>
      <c r="L216" s="198"/>
      <c r="M216" s="198"/>
      <c r="N216" s="198"/>
      <c r="O216" s="198"/>
      <c r="P216" s="198"/>
      <c r="Q216" s="198"/>
      <c r="R216" s="198"/>
      <c r="S216" s="198"/>
      <c r="T216" s="198"/>
      <c r="U216" s="198"/>
      <c r="V216" s="198"/>
      <c r="W216" s="198"/>
      <c r="X216" s="198"/>
      <c r="Y216" s="198"/>
    </row>
    <row r="217" spans="1:25" x14ac:dyDescent="0.2">
      <c r="A217" s="198"/>
      <c r="B217" s="198"/>
      <c r="C217" s="198"/>
      <c r="D217" s="198"/>
      <c r="E217" s="198"/>
      <c r="F217" s="198"/>
      <c r="G217" s="198"/>
      <c r="H217" s="198"/>
      <c r="I217" s="198"/>
      <c r="J217" s="197"/>
      <c r="K217" s="198"/>
      <c r="L217" s="198"/>
      <c r="M217" s="198"/>
      <c r="N217" s="198"/>
      <c r="O217" s="198"/>
      <c r="P217" s="198"/>
      <c r="Q217" s="198"/>
      <c r="R217" s="198"/>
      <c r="S217" s="198"/>
      <c r="T217" s="198"/>
      <c r="U217" s="198"/>
      <c r="V217" s="198"/>
      <c r="W217" s="198"/>
      <c r="X217" s="198"/>
      <c r="Y217" s="198"/>
    </row>
    <row r="218" spans="1:25" x14ac:dyDescent="0.2">
      <c r="A218" s="198"/>
      <c r="B218" s="198"/>
      <c r="C218" s="198"/>
      <c r="D218" s="198"/>
      <c r="E218" s="198"/>
      <c r="F218" s="198"/>
      <c r="G218" s="198"/>
      <c r="H218" s="198"/>
      <c r="I218" s="198"/>
      <c r="J218" s="197"/>
      <c r="K218" s="198"/>
      <c r="L218" s="198"/>
      <c r="M218" s="198"/>
      <c r="N218" s="198"/>
      <c r="O218" s="198"/>
      <c r="P218" s="198"/>
      <c r="Q218" s="198"/>
      <c r="R218" s="198"/>
      <c r="S218" s="198"/>
      <c r="T218" s="198"/>
      <c r="U218" s="198"/>
      <c r="V218" s="198"/>
      <c r="W218" s="198"/>
      <c r="X218" s="198"/>
      <c r="Y218" s="198"/>
    </row>
    <row r="219" spans="1:25" x14ac:dyDescent="0.2">
      <c r="A219" s="198"/>
      <c r="B219" s="198"/>
      <c r="C219" s="198"/>
      <c r="D219" s="198"/>
      <c r="E219" s="198"/>
      <c r="F219" s="198"/>
      <c r="G219" s="198"/>
      <c r="H219" s="198"/>
      <c r="I219" s="198"/>
      <c r="J219" s="197"/>
      <c r="K219" s="198"/>
      <c r="L219" s="198"/>
      <c r="M219" s="198"/>
      <c r="N219" s="198"/>
      <c r="O219" s="198"/>
      <c r="P219" s="198"/>
      <c r="Q219" s="198"/>
      <c r="R219" s="198"/>
      <c r="S219" s="198"/>
      <c r="T219" s="198"/>
      <c r="U219" s="198"/>
      <c r="V219" s="198"/>
      <c r="W219" s="198"/>
      <c r="X219" s="198"/>
      <c r="Y219" s="198"/>
    </row>
    <row r="220" spans="1:25" x14ac:dyDescent="0.2">
      <c r="A220" s="198"/>
      <c r="B220" s="198"/>
      <c r="C220" s="198"/>
      <c r="D220" s="198"/>
      <c r="E220" s="198"/>
      <c r="F220" s="198"/>
      <c r="G220" s="198"/>
      <c r="H220" s="198"/>
      <c r="I220" s="198"/>
      <c r="J220" s="197"/>
      <c r="K220" s="198"/>
      <c r="L220" s="198"/>
      <c r="M220" s="198"/>
      <c r="N220" s="198"/>
      <c r="O220" s="198"/>
      <c r="P220" s="198"/>
      <c r="Q220" s="198"/>
      <c r="R220" s="198"/>
      <c r="S220" s="198"/>
      <c r="T220" s="198"/>
      <c r="U220" s="198"/>
      <c r="V220" s="198"/>
      <c r="W220" s="198"/>
      <c r="X220" s="198"/>
      <c r="Y220" s="198"/>
    </row>
    <row r="221" spans="1:25" x14ac:dyDescent="0.2">
      <c r="A221" s="198"/>
      <c r="B221" s="198"/>
      <c r="C221" s="198"/>
      <c r="D221" s="198"/>
      <c r="E221" s="198"/>
      <c r="F221" s="198"/>
      <c r="G221" s="198"/>
      <c r="H221" s="198"/>
      <c r="I221" s="198"/>
      <c r="J221" s="197"/>
      <c r="K221" s="198"/>
      <c r="L221" s="198"/>
      <c r="M221" s="198"/>
      <c r="N221" s="198"/>
      <c r="O221" s="198"/>
      <c r="P221" s="198"/>
      <c r="Q221" s="198"/>
      <c r="R221" s="198"/>
      <c r="S221" s="198"/>
      <c r="T221" s="198"/>
      <c r="U221" s="198"/>
      <c r="V221" s="198"/>
      <c r="W221" s="198"/>
      <c r="X221" s="198"/>
      <c r="Y221" s="198"/>
    </row>
    <row r="222" spans="1:25" x14ac:dyDescent="0.2">
      <c r="A222" s="198"/>
      <c r="B222" s="198"/>
      <c r="C222" s="198"/>
      <c r="D222" s="198"/>
      <c r="E222" s="198"/>
      <c r="F222" s="198"/>
      <c r="G222" s="198"/>
      <c r="H222" s="198"/>
      <c r="I222" s="198"/>
      <c r="J222" s="197"/>
      <c r="K222" s="198"/>
      <c r="L222" s="198"/>
      <c r="M222" s="198"/>
      <c r="N222" s="198"/>
      <c r="O222" s="198"/>
      <c r="P222" s="198"/>
      <c r="Q222" s="198"/>
      <c r="R222" s="198"/>
      <c r="S222" s="198"/>
      <c r="T222" s="198"/>
      <c r="U222" s="198"/>
      <c r="V222" s="198"/>
      <c r="W222" s="198"/>
      <c r="X222" s="198"/>
      <c r="Y222" s="198"/>
    </row>
    <row r="223" spans="1:25" x14ac:dyDescent="0.2">
      <c r="A223" s="198"/>
      <c r="B223" s="198"/>
      <c r="C223" s="198"/>
      <c r="D223" s="198"/>
      <c r="E223" s="198"/>
      <c r="F223" s="198"/>
      <c r="G223" s="198"/>
      <c r="H223" s="198"/>
      <c r="I223" s="198"/>
      <c r="J223" s="197"/>
      <c r="K223" s="198"/>
      <c r="L223" s="198"/>
      <c r="M223" s="198"/>
      <c r="N223" s="198"/>
      <c r="O223" s="198"/>
      <c r="P223" s="198"/>
      <c r="Q223" s="198"/>
      <c r="R223" s="198"/>
      <c r="S223" s="198"/>
      <c r="T223" s="198"/>
      <c r="U223" s="198"/>
      <c r="V223" s="198"/>
      <c r="W223" s="198"/>
      <c r="X223" s="198"/>
      <c r="Y223" s="198"/>
    </row>
    <row r="224" spans="1:25" x14ac:dyDescent="0.2">
      <c r="A224" s="198"/>
      <c r="B224" s="198"/>
      <c r="C224" s="198"/>
      <c r="D224" s="198"/>
      <c r="E224" s="198"/>
      <c r="F224" s="198"/>
      <c r="G224" s="198"/>
      <c r="H224" s="198"/>
      <c r="I224" s="198"/>
      <c r="J224" s="197"/>
      <c r="K224" s="198"/>
      <c r="L224" s="198"/>
      <c r="M224" s="198"/>
      <c r="N224" s="198"/>
      <c r="O224" s="198"/>
      <c r="P224" s="198"/>
      <c r="Q224" s="198"/>
      <c r="R224" s="198"/>
      <c r="S224" s="198"/>
      <c r="T224" s="198"/>
      <c r="U224" s="198"/>
      <c r="V224" s="198"/>
      <c r="W224" s="198"/>
      <c r="X224" s="198"/>
      <c r="Y224" s="198"/>
    </row>
    <row r="225" spans="1:25" x14ac:dyDescent="0.2">
      <c r="A225" s="198"/>
      <c r="B225" s="198"/>
      <c r="C225" s="198"/>
      <c r="D225" s="198"/>
      <c r="E225" s="198"/>
      <c r="F225" s="198"/>
      <c r="G225" s="198"/>
      <c r="H225" s="198"/>
      <c r="I225" s="198"/>
      <c r="J225" s="197"/>
      <c r="K225" s="198"/>
      <c r="L225" s="198"/>
      <c r="M225" s="198"/>
      <c r="N225" s="198"/>
      <c r="O225" s="198"/>
      <c r="P225" s="198"/>
      <c r="Q225" s="198"/>
      <c r="R225" s="198"/>
      <c r="S225" s="198"/>
      <c r="T225" s="198"/>
      <c r="U225" s="198"/>
      <c r="V225" s="198"/>
      <c r="W225" s="198"/>
      <c r="X225" s="198"/>
      <c r="Y225" s="198"/>
    </row>
    <row r="226" spans="1:25" x14ac:dyDescent="0.2">
      <c r="A226" s="198"/>
      <c r="B226" s="198"/>
      <c r="C226" s="198"/>
      <c r="D226" s="198"/>
      <c r="E226" s="198"/>
      <c r="F226" s="198"/>
      <c r="G226" s="198"/>
      <c r="H226" s="198"/>
      <c r="I226" s="198"/>
      <c r="J226" s="197"/>
      <c r="K226" s="198"/>
      <c r="L226" s="198"/>
      <c r="M226" s="198"/>
      <c r="N226" s="198"/>
      <c r="O226" s="198"/>
      <c r="P226" s="198"/>
      <c r="Q226" s="198"/>
      <c r="R226" s="198"/>
      <c r="S226" s="198"/>
      <c r="T226" s="198"/>
      <c r="U226" s="198"/>
      <c r="V226" s="198"/>
      <c r="W226" s="198"/>
      <c r="X226" s="198"/>
      <c r="Y226" s="198"/>
    </row>
    <row r="227" spans="1:25" x14ac:dyDescent="0.2">
      <c r="A227" s="198"/>
      <c r="B227" s="198"/>
      <c r="C227" s="198"/>
      <c r="D227" s="198"/>
      <c r="E227" s="198"/>
      <c r="F227" s="198"/>
      <c r="G227" s="198"/>
      <c r="H227" s="198"/>
      <c r="I227" s="198"/>
      <c r="J227" s="197"/>
      <c r="K227" s="198"/>
      <c r="L227" s="198"/>
      <c r="M227" s="198"/>
      <c r="N227" s="198"/>
      <c r="O227" s="198"/>
      <c r="P227" s="198"/>
      <c r="Q227" s="198"/>
      <c r="R227" s="198"/>
      <c r="S227" s="198"/>
      <c r="T227" s="198"/>
      <c r="U227" s="198"/>
      <c r="V227" s="198"/>
      <c r="W227" s="198"/>
      <c r="X227" s="198"/>
      <c r="Y227" s="198"/>
    </row>
    <row r="228" spans="1:25" x14ac:dyDescent="0.2">
      <c r="A228" s="198"/>
      <c r="B228" s="198"/>
      <c r="C228" s="198"/>
      <c r="D228" s="198"/>
      <c r="E228" s="198"/>
      <c r="F228" s="198"/>
      <c r="G228" s="198"/>
      <c r="H228" s="198"/>
      <c r="I228" s="198"/>
      <c r="J228" s="197"/>
      <c r="K228" s="198"/>
      <c r="L228" s="198"/>
      <c r="M228" s="198"/>
      <c r="N228" s="198"/>
      <c r="O228" s="198"/>
      <c r="P228" s="198"/>
      <c r="Q228" s="198"/>
      <c r="R228" s="198"/>
      <c r="S228" s="198"/>
      <c r="T228" s="198"/>
      <c r="U228" s="198"/>
      <c r="V228" s="198"/>
      <c r="W228" s="198"/>
      <c r="X228" s="198"/>
      <c r="Y228" s="198"/>
    </row>
    <row r="229" spans="1:25" x14ac:dyDescent="0.2">
      <c r="A229" s="198"/>
      <c r="B229" s="198"/>
      <c r="C229" s="198"/>
      <c r="D229" s="198"/>
      <c r="E229" s="198"/>
      <c r="F229" s="198"/>
      <c r="G229" s="198"/>
      <c r="H229" s="198"/>
      <c r="I229" s="198"/>
      <c r="J229" s="197"/>
      <c r="K229" s="198"/>
      <c r="L229" s="198"/>
      <c r="M229" s="198"/>
      <c r="N229" s="198"/>
      <c r="O229" s="198"/>
      <c r="P229" s="198"/>
      <c r="Q229" s="198"/>
      <c r="R229" s="198"/>
      <c r="S229" s="198"/>
      <c r="T229" s="198"/>
      <c r="U229" s="198"/>
      <c r="V229" s="198"/>
      <c r="W229" s="198"/>
      <c r="X229" s="198"/>
      <c r="Y229" s="198"/>
    </row>
    <row r="230" spans="1:25" x14ac:dyDescent="0.2">
      <c r="A230" s="198"/>
      <c r="B230" s="198"/>
      <c r="C230" s="198"/>
      <c r="D230" s="198"/>
      <c r="E230" s="198"/>
      <c r="F230" s="198"/>
      <c r="G230" s="198"/>
      <c r="H230" s="198"/>
      <c r="I230" s="198"/>
      <c r="J230" s="197"/>
      <c r="K230" s="198"/>
      <c r="L230" s="198"/>
      <c r="M230" s="198"/>
      <c r="N230" s="198"/>
      <c r="O230" s="198"/>
      <c r="P230" s="198"/>
      <c r="Q230" s="198"/>
      <c r="R230" s="198"/>
      <c r="S230" s="198"/>
      <c r="T230" s="198"/>
      <c r="U230" s="198"/>
      <c r="V230" s="198"/>
      <c r="W230" s="198"/>
      <c r="X230" s="198"/>
      <c r="Y230" s="198"/>
    </row>
    <row r="231" spans="1:25" x14ac:dyDescent="0.2">
      <c r="A231" s="198"/>
      <c r="B231" s="198"/>
      <c r="C231" s="198"/>
      <c r="D231" s="198"/>
      <c r="E231" s="198"/>
      <c r="F231" s="198"/>
      <c r="G231" s="198"/>
      <c r="H231" s="198"/>
      <c r="I231" s="198"/>
      <c r="J231" s="197"/>
      <c r="K231" s="198"/>
      <c r="L231" s="198"/>
      <c r="M231" s="198"/>
      <c r="N231" s="198"/>
      <c r="O231" s="198"/>
      <c r="P231" s="198"/>
      <c r="Q231" s="198"/>
      <c r="R231" s="198"/>
      <c r="S231" s="198"/>
      <c r="T231" s="198"/>
      <c r="U231" s="198"/>
      <c r="V231" s="198"/>
      <c r="W231" s="198"/>
      <c r="X231" s="198"/>
      <c r="Y231" s="198"/>
    </row>
    <row r="232" spans="1:25" x14ac:dyDescent="0.2">
      <c r="A232" s="198"/>
      <c r="B232" s="198"/>
      <c r="C232" s="198"/>
      <c r="D232" s="198"/>
      <c r="E232" s="198"/>
      <c r="F232" s="198"/>
      <c r="G232" s="198"/>
      <c r="H232" s="198"/>
      <c r="I232" s="198"/>
      <c r="J232" s="197"/>
      <c r="K232" s="198"/>
      <c r="L232" s="198"/>
      <c r="M232" s="198"/>
      <c r="N232" s="198"/>
      <c r="O232" s="198"/>
      <c r="P232" s="198"/>
      <c r="Q232" s="198"/>
      <c r="R232" s="198"/>
      <c r="S232" s="198"/>
      <c r="T232" s="198"/>
      <c r="U232" s="198"/>
      <c r="V232" s="198"/>
      <c r="W232" s="198"/>
      <c r="X232" s="198"/>
      <c r="Y232" s="198"/>
    </row>
    <row r="233" spans="1:25" x14ac:dyDescent="0.2">
      <c r="A233" s="198"/>
      <c r="B233" s="198"/>
      <c r="C233" s="198"/>
      <c r="D233" s="198"/>
      <c r="E233" s="198"/>
      <c r="F233" s="198"/>
      <c r="G233" s="198"/>
      <c r="H233" s="198"/>
      <c r="I233" s="198"/>
      <c r="J233" s="197"/>
      <c r="K233" s="198"/>
      <c r="L233" s="198"/>
      <c r="M233" s="198"/>
      <c r="N233" s="198"/>
      <c r="O233" s="198"/>
      <c r="P233" s="198"/>
      <c r="Q233" s="198"/>
      <c r="R233" s="198"/>
      <c r="S233" s="198"/>
      <c r="T233" s="198"/>
      <c r="U233" s="198"/>
      <c r="V233" s="198"/>
      <c r="W233" s="198"/>
      <c r="X233" s="198"/>
      <c r="Y233" s="198"/>
    </row>
    <row r="234" spans="1:25" x14ac:dyDescent="0.2">
      <c r="A234" s="198"/>
      <c r="B234" s="198"/>
      <c r="C234" s="198"/>
      <c r="D234" s="198"/>
      <c r="E234" s="198"/>
      <c r="F234" s="198"/>
      <c r="G234" s="198"/>
      <c r="H234" s="198"/>
      <c r="I234" s="198"/>
      <c r="J234" s="197"/>
      <c r="K234" s="198"/>
      <c r="L234" s="198"/>
      <c r="M234" s="198"/>
      <c r="N234" s="198"/>
      <c r="O234" s="198"/>
      <c r="P234" s="198"/>
      <c r="Q234" s="198"/>
      <c r="R234" s="198"/>
      <c r="S234" s="198"/>
      <c r="T234" s="198"/>
      <c r="U234" s="198"/>
      <c r="V234" s="198"/>
      <c r="W234" s="198"/>
      <c r="X234" s="198"/>
      <c r="Y234" s="198"/>
    </row>
    <row r="235" spans="1:25" x14ac:dyDescent="0.2">
      <c r="A235" s="198"/>
      <c r="B235" s="198"/>
      <c r="C235" s="198"/>
      <c r="D235" s="198"/>
      <c r="E235" s="198"/>
      <c r="F235" s="198"/>
      <c r="G235" s="198"/>
      <c r="H235" s="198"/>
      <c r="I235" s="198"/>
      <c r="J235" s="197"/>
      <c r="K235" s="198"/>
      <c r="L235" s="198"/>
      <c r="M235" s="198"/>
      <c r="N235" s="198"/>
      <c r="O235" s="198"/>
      <c r="P235" s="198"/>
      <c r="Q235" s="198"/>
      <c r="R235" s="198"/>
      <c r="S235" s="198"/>
      <c r="T235" s="198"/>
      <c r="U235" s="198"/>
      <c r="V235" s="198"/>
      <c r="W235" s="198"/>
      <c r="X235" s="198"/>
      <c r="Y235" s="198"/>
    </row>
    <row r="236" spans="1:25" x14ac:dyDescent="0.2">
      <c r="A236" s="198"/>
      <c r="B236" s="198"/>
      <c r="C236" s="198"/>
      <c r="D236" s="198"/>
      <c r="E236" s="198"/>
      <c r="F236" s="198"/>
      <c r="G236" s="198"/>
      <c r="H236" s="198"/>
      <c r="I236" s="198"/>
      <c r="J236" s="197"/>
      <c r="K236" s="198"/>
      <c r="L236" s="198"/>
      <c r="M236" s="198"/>
      <c r="N236" s="198"/>
      <c r="O236" s="198"/>
      <c r="P236" s="198"/>
      <c r="Q236" s="198"/>
      <c r="R236" s="198"/>
      <c r="S236" s="198"/>
      <c r="T236" s="198"/>
      <c r="U236" s="198"/>
      <c r="V236" s="198"/>
      <c r="W236" s="198"/>
      <c r="X236" s="198"/>
      <c r="Y236" s="198"/>
    </row>
    <row r="237" spans="1:25" x14ac:dyDescent="0.2">
      <c r="A237" s="198"/>
      <c r="B237" s="198"/>
      <c r="C237" s="198"/>
      <c r="D237" s="198"/>
      <c r="E237" s="198"/>
      <c r="F237" s="198"/>
      <c r="G237" s="198"/>
      <c r="H237" s="198"/>
      <c r="I237" s="198"/>
      <c r="J237" s="197"/>
      <c r="K237" s="198"/>
      <c r="L237" s="198"/>
      <c r="M237" s="198"/>
      <c r="N237" s="198"/>
      <c r="O237" s="198"/>
      <c r="P237" s="198"/>
      <c r="Q237" s="198"/>
      <c r="R237" s="198"/>
      <c r="S237" s="198"/>
      <c r="T237" s="198"/>
      <c r="U237" s="198"/>
      <c r="V237" s="198"/>
      <c r="W237" s="198"/>
      <c r="X237" s="198"/>
      <c r="Y237" s="198"/>
    </row>
    <row r="238" spans="1:25" x14ac:dyDescent="0.2">
      <c r="A238" s="198"/>
      <c r="B238" s="198"/>
      <c r="C238" s="198"/>
      <c r="D238" s="198"/>
      <c r="E238" s="198"/>
      <c r="F238" s="198"/>
      <c r="G238" s="198"/>
      <c r="H238" s="198"/>
      <c r="I238" s="198"/>
      <c r="J238" s="197"/>
      <c r="K238" s="198"/>
      <c r="L238" s="198"/>
      <c r="M238" s="198"/>
      <c r="N238" s="198"/>
      <c r="O238" s="198"/>
      <c r="P238" s="198"/>
      <c r="Q238" s="198"/>
      <c r="R238" s="198"/>
      <c r="S238" s="198"/>
      <c r="T238" s="198"/>
      <c r="U238" s="198"/>
      <c r="V238" s="198"/>
      <c r="W238" s="198"/>
      <c r="X238" s="198"/>
      <c r="Y238" s="198"/>
    </row>
    <row r="239" spans="1:25" x14ac:dyDescent="0.2">
      <c r="A239" s="198"/>
      <c r="B239" s="198"/>
      <c r="C239" s="198"/>
      <c r="D239" s="198"/>
      <c r="E239" s="198"/>
      <c r="F239" s="198"/>
      <c r="G239" s="198"/>
      <c r="H239" s="198"/>
      <c r="I239" s="198"/>
      <c r="J239" s="197"/>
      <c r="K239" s="198"/>
      <c r="L239" s="198"/>
      <c r="M239" s="198"/>
      <c r="N239" s="198"/>
      <c r="O239" s="198"/>
      <c r="P239" s="198"/>
      <c r="Q239" s="198"/>
      <c r="R239" s="198"/>
      <c r="S239" s="198"/>
      <c r="T239" s="198"/>
      <c r="U239" s="198"/>
      <c r="V239" s="198"/>
      <c r="W239" s="198"/>
      <c r="X239" s="198"/>
      <c r="Y239" s="198"/>
    </row>
    <row r="240" spans="1:25" x14ac:dyDescent="0.2">
      <c r="A240" s="198"/>
      <c r="B240" s="198"/>
      <c r="C240" s="198"/>
      <c r="D240" s="198"/>
      <c r="E240" s="198"/>
      <c r="F240" s="198"/>
      <c r="G240" s="198"/>
      <c r="H240" s="198"/>
      <c r="I240" s="198"/>
      <c r="J240" s="197"/>
      <c r="K240" s="198"/>
      <c r="L240" s="198"/>
      <c r="M240" s="198"/>
      <c r="N240" s="198"/>
      <c r="O240" s="198"/>
      <c r="P240" s="198"/>
      <c r="Q240" s="198"/>
      <c r="R240" s="198"/>
      <c r="S240" s="198"/>
      <c r="T240" s="198"/>
      <c r="U240" s="198"/>
      <c r="V240" s="198"/>
      <c r="W240" s="198"/>
      <c r="X240" s="198"/>
      <c r="Y240" s="198"/>
    </row>
    <row r="241" spans="1:25" x14ac:dyDescent="0.2">
      <c r="A241" s="198"/>
      <c r="B241" s="198"/>
      <c r="C241" s="198"/>
      <c r="D241" s="198"/>
      <c r="E241" s="198"/>
      <c r="F241" s="198"/>
      <c r="G241" s="198"/>
      <c r="H241" s="198"/>
      <c r="I241" s="198"/>
      <c r="J241" s="197"/>
      <c r="K241" s="198"/>
      <c r="L241" s="198"/>
      <c r="M241" s="198"/>
      <c r="N241" s="198"/>
      <c r="O241" s="198"/>
      <c r="P241" s="198"/>
      <c r="Q241" s="198"/>
      <c r="R241" s="198"/>
      <c r="S241" s="198"/>
      <c r="T241" s="198"/>
      <c r="U241" s="198"/>
      <c r="V241" s="198"/>
      <c r="W241" s="198"/>
      <c r="X241" s="198"/>
      <c r="Y241" s="198"/>
    </row>
    <row r="242" spans="1:25" x14ac:dyDescent="0.2">
      <c r="A242" s="198"/>
      <c r="B242" s="198"/>
      <c r="C242" s="198"/>
      <c r="D242" s="198"/>
      <c r="E242" s="198"/>
      <c r="F242" s="198"/>
      <c r="G242" s="198"/>
      <c r="H242" s="198"/>
      <c r="I242" s="198"/>
      <c r="J242" s="197"/>
      <c r="K242" s="198"/>
      <c r="L242" s="198"/>
      <c r="M242" s="198"/>
      <c r="N242" s="198"/>
      <c r="O242" s="198"/>
      <c r="P242" s="198"/>
      <c r="Q242" s="198"/>
      <c r="R242" s="198"/>
      <c r="S242" s="198"/>
      <c r="T242" s="198"/>
      <c r="U242" s="198"/>
      <c r="V242" s="198"/>
      <c r="W242" s="198"/>
      <c r="X242" s="198"/>
      <c r="Y242" s="198"/>
    </row>
    <row r="243" spans="1:25" x14ac:dyDescent="0.2">
      <c r="A243" s="198"/>
      <c r="B243" s="198"/>
      <c r="C243" s="198"/>
      <c r="D243" s="198"/>
      <c r="E243" s="198"/>
      <c r="F243" s="198"/>
      <c r="G243" s="198"/>
      <c r="H243" s="198"/>
      <c r="I243" s="198"/>
      <c r="J243" s="197"/>
      <c r="K243" s="198"/>
      <c r="L243" s="198"/>
      <c r="M243" s="198"/>
      <c r="N243" s="198"/>
      <c r="O243" s="198"/>
      <c r="P243" s="198"/>
      <c r="Q243" s="198"/>
      <c r="R243" s="198"/>
      <c r="S243" s="198"/>
      <c r="T243" s="198"/>
      <c r="U243" s="198"/>
      <c r="V243" s="198"/>
      <c r="W243" s="198"/>
      <c r="X243" s="198"/>
      <c r="Y243" s="198"/>
    </row>
    <row r="244" spans="1:25" x14ac:dyDescent="0.2">
      <c r="A244" s="198"/>
      <c r="B244" s="198"/>
      <c r="C244" s="198"/>
      <c r="D244" s="198"/>
      <c r="E244" s="198"/>
      <c r="F244" s="198"/>
      <c r="G244" s="198"/>
      <c r="H244" s="198"/>
      <c r="I244" s="198"/>
      <c r="J244" s="197"/>
      <c r="K244" s="198"/>
      <c r="L244" s="198"/>
      <c r="M244" s="198"/>
      <c r="N244" s="198"/>
      <c r="O244" s="198"/>
      <c r="P244" s="198"/>
      <c r="Q244" s="198"/>
      <c r="R244" s="198"/>
      <c r="S244" s="198"/>
      <c r="T244" s="198"/>
      <c r="U244" s="198"/>
      <c r="V244" s="198"/>
      <c r="W244" s="198"/>
      <c r="X244" s="198"/>
      <c r="Y244" s="198"/>
    </row>
    <row r="245" spans="1:25" x14ac:dyDescent="0.2">
      <c r="A245" s="198"/>
      <c r="B245" s="198"/>
      <c r="C245" s="198"/>
      <c r="D245" s="198"/>
      <c r="E245" s="198"/>
      <c r="F245" s="198"/>
      <c r="G245" s="198"/>
      <c r="H245" s="198"/>
      <c r="I245" s="198"/>
      <c r="J245" s="197"/>
      <c r="K245" s="198"/>
      <c r="L245" s="198"/>
      <c r="M245" s="198"/>
      <c r="N245" s="198"/>
      <c r="O245" s="198"/>
      <c r="P245" s="198"/>
      <c r="Q245" s="198"/>
      <c r="R245" s="198"/>
      <c r="S245" s="198"/>
      <c r="T245" s="198"/>
      <c r="U245" s="198"/>
      <c r="V245" s="198"/>
      <c r="W245" s="198"/>
      <c r="X245" s="198"/>
      <c r="Y245" s="198"/>
    </row>
    <row r="246" spans="1:25" x14ac:dyDescent="0.2">
      <c r="A246" s="198"/>
      <c r="B246" s="198"/>
      <c r="C246" s="198"/>
      <c r="D246" s="198"/>
      <c r="E246" s="198"/>
      <c r="F246" s="198"/>
      <c r="G246" s="198"/>
      <c r="H246" s="198"/>
      <c r="I246" s="198"/>
      <c r="J246" s="197"/>
      <c r="K246" s="198"/>
      <c r="L246" s="198"/>
      <c r="M246" s="198"/>
      <c r="N246" s="198"/>
      <c r="O246" s="198"/>
      <c r="P246" s="198"/>
      <c r="Q246" s="198"/>
      <c r="R246" s="198"/>
      <c r="S246" s="198"/>
      <c r="T246" s="198"/>
      <c r="U246" s="198"/>
      <c r="V246" s="198"/>
      <c r="W246" s="198"/>
      <c r="X246" s="198"/>
      <c r="Y246" s="198"/>
    </row>
    <row r="247" spans="1:25" x14ac:dyDescent="0.2">
      <c r="A247" s="198"/>
      <c r="B247" s="198"/>
      <c r="C247" s="198"/>
      <c r="D247" s="198"/>
      <c r="E247" s="198"/>
      <c r="F247" s="198"/>
      <c r="G247" s="198"/>
      <c r="H247" s="198"/>
      <c r="I247" s="198"/>
      <c r="J247" s="197"/>
      <c r="K247" s="198"/>
      <c r="L247" s="198"/>
      <c r="M247" s="198"/>
      <c r="N247" s="198"/>
      <c r="O247" s="198"/>
      <c r="P247" s="198"/>
      <c r="Q247" s="198"/>
      <c r="R247" s="198"/>
      <c r="S247" s="198"/>
      <c r="T247" s="198"/>
      <c r="U247" s="198"/>
      <c r="V247" s="198"/>
      <c r="W247" s="198"/>
      <c r="X247" s="198"/>
      <c r="Y247" s="198"/>
    </row>
    <row r="248" spans="1:25" x14ac:dyDescent="0.2">
      <c r="A248" s="198"/>
      <c r="B248" s="198"/>
      <c r="C248" s="198"/>
      <c r="D248" s="198"/>
      <c r="E248" s="198"/>
      <c r="F248" s="198"/>
      <c r="G248" s="198"/>
      <c r="H248" s="198"/>
      <c r="I248" s="198"/>
      <c r="J248" s="197"/>
      <c r="K248" s="198"/>
      <c r="L248" s="198"/>
      <c r="M248" s="198"/>
      <c r="N248" s="198"/>
      <c r="O248" s="198"/>
      <c r="P248" s="198"/>
      <c r="Q248" s="198"/>
      <c r="R248" s="198"/>
      <c r="S248" s="198"/>
      <c r="T248" s="198"/>
      <c r="U248" s="198"/>
      <c r="V248" s="198"/>
      <c r="W248" s="198"/>
      <c r="X248" s="198"/>
      <c r="Y248" s="198"/>
    </row>
    <row r="249" spans="1:25" x14ac:dyDescent="0.2">
      <c r="A249" s="198"/>
      <c r="B249" s="198"/>
      <c r="C249" s="198"/>
      <c r="D249" s="198"/>
      <c r="E249" s="198"/>
      <c r="F249" s="198"/>
      <c r="G249" s="198"/>
      <c r="H249" s="198"/>
      <c r="I249" s="198"/>
      <c r="J249" s="197"/>
      <c r="K249" s="198"/>
      <c r="L249" s="198"/>
      <c r="M249" s="198"/>
      <c r="N249" s="198"/>
      <c r="O249" s="198"/>
      <c r="P249" s="198"/>
      <c r="Q249" s="198"/>
      <c r="R249" s="198"/>
      <c r="S249" s="198"/>
      <c r="T249" s="198"/>
      <c r="U249" s="198"/>
      <c r="V249" s="198"/>
      <c r="W249" s="198"/>
      <c r="X249" s="198"/>
      <c r="Y249" s="198"/>
    </row>
    <row r="250" spans="1:25" x14ac:dyDescent="0.2">
      <c r="A250" s="198"/>
      <c r="B250" s="198"/>
      <c r="C250" s="198"/>
      <c r="D250" s="198"/>
      <c r="E250" s="198"/>
      <c r="F250" s="198"/>
      <c r="G250" s="198"/>
      <c r="H250" s="198"/>
      <c r="I250" s="198"/>
      <c r="J250" s="197"/>
      <c r="K250" s="198"/>
      <c r="L250" s="198"/>
      <c r="M250" s="198"/>
      <c r="N250" s="198"/>
      <c r="O250" s="198"/>
      <c r="P250" s="198"/>
      <c r="Q250" s="198"/>
      <c r="R250" s="198"/>
      <c r="S250" s="198"/>
      <c r="T250" s="198"/>
      <c r="U250" s="198"/>
      <c r="V250" s="198"/>
      <c r="W250" s="198"/>
      <c r="X250" s="198"/>
      <c r="Y250" s="198"/>
    </row>
    <row r="251" spans="1:25" x14ac:dyDescent="0.2">
      <c r="A251" s="198"/>
      <c r="B251" s="198"/>
      <c r="C251" s="198"/>
      <c r="D251" s="198"/>
      <c r="E251" s="198"/>
      <c r="F251" s="198"/>
      <c r="G251" s="198"/>
      <c r="H251" s="198"/>
      <c r="I251" s="198"/>
      <c r="J251" s="197"/>
      <c r="K251" s="198"/>
      <c r="L251" s="198"/>
      <c r="M251" s="198"/>
      <c r="N251" s="198"/>
      <c r="O251" s="198"/>
      <c r="P251" s="198"/>
      <c r="Q251" s="198"/>
      <c r="R251" s="198"/>
      <c r="S251" s="198"/>
      <c r="T251" s="198"/>
      <c r="U251" s="198"/>
      <c r="V251" s="198"/>
      <c r="W251" s="198"/>
      <c r="X251" s="198"/>
      <c r="Y251" s="198"/>
    </row>
    <row r="252" spans="1:25" x14ac:dyDescent="0.2">
      <c r="A252" s="198"/>
      <c r="B252" s="198"/>
      <c r="C252" s="198"/>
      <c r="D252" s="198"/>
      <c r="E252" s="198"/>
      <c r="F252" s="198"/>
      <c r="G252" s="198"/>
      <c r="H252" s="198"/>
      <c r="I252" s="198"/>
      <c r="J252" s="197"/>
      <c r="K252" s="198"/>
      <c r="L252" s="198"/>
      <c r="M252" s="198"/>
      <c r="N252" s="198"/>
      <c r="O252" s="198"/>
      <c r="P252" s="198"/>
      <c r="Q252" s="198"/>
      <c r="R252" s="198"/>
      <c r="S252" s="198"/>
      <c r="T252" s="198"/>
      <c r="U252" s="198"/>
      <c r="V252" s="198"/>
      <c r="W252" s="198"/>
      <c r="X252" s="198"/>
      <c r="Y252" s="198"/>
    </row>
    <row r="253" spans="1:25" x14ac:dyDescent="0.2">
      <c r="A253" s="198"/>
      <c r="B253" s="198"/>
      <c r="C253" s="198"/>
      <c r="D253" s="198"/>
      <c r="E253" s="198"/>
      <c r="F253" s="198"/>
      <c r="G253" s="198"/>
      <c r="H253" s="198"/>
      <c r="I253" s="198"/>
      <c r="J253" s="197"/>
      <c r="K253" s="198"/>
      <c r="L253" s="198"/>
      <c r="M253" s="198"/>
      <c r="N253" s="198"/>
      <c r="O253" s="198"/>
      <c r="P253" s="198"/>
      <c r="Q253" s="198"/>
      <c r="R253" s="198"/>
      <c r="S253" s="198"/>
      <c r="T253" s="198"/>
      <c r="U253" s="198"/>
      <c r="V253" s="198"/>
      <c r="W253" s="198"/>
      <c r="X253" s="198"/>
      <c r="Y253" s="198"/>
    </row>
    <row r="254" spans="1:25" x14ac:dyDescent="0.2">
      <c r="A254" s="198"/>
      <c r="B254" s="198"/>
      <c r="C254" s="198"/>
      <c r="D254" s="198"/>
      <c r="E254" s="198"/>
      <c r="F254" s="198"/>
      <c r="G254" s="198"/>
      <c r="H254" s="198"/>
      <c r="I254" s="198"/>
      <c r="J254" s="197"/>
      <c r="K254" s="198"/>
      <c r="L254" s="198"/>
      <c r="M254" s="198"/>
      <c r="N254" s="198"/>
      <c r="O254" s="198"/>
      <c r="P254" s="198"/>
      <c r="Q254" s="198"/>
      <c r="R254" s="198"/>
      <c r="S254" s="198"/>
      <c r="T254" s="198"/>
      <c r="U254" s="198"/>
      <c r="V254" s="198"/>
      <c r="W254" s="198"/>
      <c r="X254" s="198"/>
      <c r="Y254" s="198"/>
    </row>
    <row r="255" spans="1:25" x14ac:dyDescent="0.2">
      <c r="A255" s="198"/>
      <c r="B255" s="198"/>
      <c r="C255" s="198"/>
      <c r="D255" s="198"/>
      <c r="E255" s="198"/>
      <c r="F255" s="198"/>
      <c r="G255" s="198"/>
      <c r="H255" s="198"/>
      <c r="I255" s="198"/>
      <c r="J255" s="197"/>
      <c r="K255" s="198"/>
      <c r="L255" s="198"/>
      <c r="M255" s="198"/>
      <c r="N255" s="198"/>
      <c r="O255" s="198"/>
      <c r="P255" s="198"/>
      <c r="Q255" s="198"/>
      <c r="R255" s="198"/>
      <c r="S255" s="198"/>
      <c r="T255" s="198"/>
      <c r="U255" s="198"/>
      <c r="V255" s="198"/>
      <c r="W255" s="198"/>
      <c r="X255" s="198"/>
      <c r="Y255" s="198"/>
    </row>
    <row r="256" spans="1:25" x14ac:dyDescent="0.2">
      <c r="A256" s="198"/>
      <c r="B256" s="198"/>
      <c r="C256" s="198"/>
      <c r="D256" s="198"/>
      <c r="E256" s="198"/>
      <c r="F256" s="198"/>
      <c r="G256" s="198"/>
      <c r="H256" s="198"/>
      <c r="I256" s="198"/>
      <c r="J256" s="197"/>
      <c r="K256" s="198"/>
      <c r="L256" s="198"/>
      <c r="M256" s="198"/>
      <c r="N256" s="198"/>
      <c r="O256" s="198"/>
      <c r="P256" s="198"/>
      <c r="Q256" s="198"/>
      <c r="R256" s="198"/>
      <c r="S256" s="198"/>
      <c r="T256" s="198"/>
      <c r="U256" s="198"/>
      <c r="V256" s="198"/>
      <c r="W256" s="198"/>
      <c r="X256" s="198"/>
      <c r="Y256" s="198"/>
    </row>
    <row r="257" spans="1:25" x14ac:dyDescent="0.2">
      <c r="A257" s="198"/>
      <c r="B257" s="198"/>
      <c r="C257" s="198"/>
      <c r="D257" s="198"/>
      <c r="E257" s="198"/>
      <c r="F257" s="198"/>
      <c r="G257" s="198"/>
      <c r="H257" s="198"/>
      <c r="I257" s="198"/>
      <c r="J257" s="197"/>
      <c r="K257" s="198"/>
      <c r="L257" s="198"/>
      <c r="M257" s="198"/>
      <c r="N257" s="198"/>
      <c r="O257" s="198"/>
      <c r="P257" s="198"/>
      <c r="Q257" s="198"/>
      <c r="R257" s="198"/>
      <c r="S257" s="198"/>
      <c r="T257" s="198"/>
      <c r="U257" s="198"/>
      <c r="V257" s="198"/>
      <c r="W257" s="198"/>
      <c r="X257" s="198"/>
      <c r="Y257" s="198"/>
    </row>
    <row r="258" spans="1:25" x14ac:dyDescent="0.2">
      <c r="A258" s="198"/>
      <c r="B258" s="198"/>
      <c r="C258" s="198"/>
      <c r="D258" s="198"/>
      <c r="E258" s="198"/>
      <c r="F258" s="198"/>
      <c r="G258" s="198"/>
      <c r="H258" s="198"/>
      <c r="I258" s="198"/>
      <c r="J258" s="197"/>
      <c r="K258" s="198"/>
      <c r="L258" s="198"/>
      <c r="M258" s="198"/>
      <c r="N258" s="198"/>
      <c r="O258" s="198"/>
      <c r="P258" s="198"/>
      <c r="Q258" s="198"/>
      <c r="R258" s="198"/>
      <c r="S258" s="198"/>
      <c r="T258" s="198"/>
      <c r="U258" s="198"/>
      <c r="V258" s="198"/>
      <c r="W258" s="198"/>
      <c r="X258" s="198"/>
      <c r="Y258" s="198"/>
    </row>
    <row r="259" spans="1:25" x14ac:dyDescent="0.2">
      <c r="A259" s="198"/>
      <c r="B259" s="198"/>
      <c r="C259" s="198"/>
      <c r="D259" s="198"/>
      <c r="E259" s="198"/>
      <c r="F259" s="198"/>
      <c r="G259" s="198"/>
      <c r="H259" s="198"/>
      <c r="I259" s="198"/>
      <c r="J259" s="197"/>
      <c r="K259" s="198"/>
      <c r="L259" s="198"/>
      <c r="M259" s="198"/>
      <c r="N259" s="198"/>
      <c r="O259" s="198"/>
      <c r="P259" s="198"/>
      <c r="Q259" s="198"/>
      <c r="R259" s="198"/>
      <c r="S259" s="198"/>
      <c r="T259" s="198"/>
      <c r="U259" s="198"/>
      <c r="V259" s="198"/>
      <c r="W259" s="198"/>
      <c r="X259" s="198"/>
      <c r="Y259" s="198"/>
    </row>
    <row r="260" spans="1:25" x14ac:dyDescent="0.2">
      <c r="A260" s="198"/>
      <c r="B260" s="198"/>
      <c r="C260" s="198"/>
      <c r="D260" s="198"/>
      <c r="E260" s="198"/>
      <c r="F260" s="198"/>
      <c r="G260" s="198"/>
      <c r="H260" s="198"/>
      <c r="I260" s="198"/>
      <c r="J260" s="197"/>
      <c r="K260" s="198"/>
      <c r="L260" s="198"/>
      <c r="M260" s="198"/>
      <c r="N260" s="198"/>
      <c r="O260" s="198"/>
      <c r="P260" s="198"/>
      <c r="Q260" s="198"/>
      <c r="R260" s="198"/>
      <c r="S260" s="198"/>
      <c r="T260" s="198"/>
      <c r="U260" s="198"/>
      <c r="V260" s="198"/>
      <c r="W260" s="198"/>
      <c r="X260" s="198"/>
      <c r="Y260" s="198"/>
    </row>
    <row r="261" spans="1:25" x14ac:dyDescent="0.2">
      <c r="A261" s="198"/>
      <c r="B261" s="198"/>
      <c r="C261" s="198"/>
      <c r="D261" s="198"/>
      <c r="E261" s="198"/>
      <c r="F261" s="198"/>
      <c r="G261" s="198"/>
      <c r="H261" s="198"/>
      <c r="I261" s="198"/>
      <c r="J261" s="197"/>
      <c r="K261" s="198"/>
      <c r="L261" s="198"/>
      <c r="M261" s="198"/>
      <c r="N261" s="198"/>
      <c r="O261" s="198"/>
      <c r="P261" s="198"/>
      <c r="Q261" s="198"/>
      <c r="R261" s="198"/>
      <c r="S261" s="198"/>
      <c r="T261" s="198"/>
      <c r="U261" s="198"/>
      <c r="V261" s="198"/>
      <c r="W261" s="198"/>
      <c r="X261" s="198"/>
      <c r="Y261" s="198"/>
    </row>
    <row r="262" spans="1:25" x14ac:dyDescent="0.2">
      <c r="A262" s="198"/>
      <c r="B262" s="198"/>
      <c r="C262" s="198"/>
      <c r="D262" s="198"/>
      <c r="E262" s="198"/>
      <c r="F262" s="198"/>
      <c r="G262" s="198"/>
      <c r="H262" s="198"/>
      <c r="I262" s="198"/>
      <c r="J262" s="197"/>
      <c r="K262" s="198"/>
      <c r="L262" s="198"/>
      <c r="M262" s="198"/>
      <c r="N262" s="198"/>
      <c r="O262" s="198"/>
      <c r="P262" s="198"/>
      <c r="Q262" s="198"/>
      <c r="R262" s="198"/>
      <c r="S262" s="198"/>
      <c r="T262" s="198"/>
      <c r="U262" s="198"/>
      <c r="V262" s="198"/>
      <c r="W262" s="198"/>
      <c r="X262" s="198"/>
      <c r="Y262" s="198"/>
    </row>
    <row r="263" spans="1:25" x14ac:dyDescent="0.2">
      <c r="A263" s="198"/>
      <c r="B263" s="198"/>
      <c r="C263" s="198"/>
      <c r="D263" s="198"/>
      <c r="E263" s="198"/>
      <c r="F263" s="198"/>
      <c r="G263" s="198"/>
      <c r="H263" s="198"/>
      <c r="I263" s="198"/>
      <c r="J263" s="197"/>
      <c r="K263" s="198"/>
      <c r="L263" s="198"/>
      <c r="M263" s="198"/>
      <c r="N263" s="198"/>
      <c r="O263" s="198"/>
      <c r="P263" s="198"/>
      <c r="Q263" s="198"/>
      <c r="R263" s="198"/>
      <c r="S263" s="198"/>
      <c r="T263" s="198"/>
      <c r="U263" s="198"/>
      <c r="V263" s="198"/>
      <c r="W263" s="198"/>
      <c r="X263" s="198"/>
      <c r="Y263" s="198"/>
    </row>
    <row r="264" spans="1:25" x14ac:dyDescent="0.2">
      <c r="A264" s="198"/>
      <c r="B264" s="198"/>
      <c r="C264" s="198"/>
      <c r="D264" s="198"/>
      <c r="E264" s="198"/>
      <c r="F264" s="198"/>
      <c r="G264" s="198"/>
      <c r="H264" s="198"/>
      <c r="I264" s="198"/>
      <c r="J264" s="197"/>
      <c r="K264" s="198"/>
      <c r="L264" s="198"/>
      <c r="M264" s="198"/>
      <c r="N264" s="198"/>
      <c r="O264" s="198"/>
      <c r="P264" s="198"/>
      <c r="Q264" s="198"/>
      <c r="R264" s="198"/>
      <c r="S264" s="198"/>
      <c r="T264" s="198"/>
      <c r="U264" s="198"/>
      <c r="V264" s="198"/>
      <c r="W264" s="198"/>
      <c r="X264" s="198"/>
      <c r="Y264" s="198"/>
    </row>
  </sheetData>
  <autoFilter ref="B6:J57" xr:uid="{00000000-0009-0000-0000-000000000000}"/>
  <mergeCells count="90">
    <mergeCell ref="B59:D59"/>
    <mergeCell ref="B61:D61"/>
    <mergeCell ref="J62:K62"/>
    <mergeCell ref="A54:A57"/>
    <mergeCell ref="B54:B57"/>
    <mergeCell ref="N54:O54"/>
    <mergeCell ref="N55:O55"/>
    <mergeCell ref="N56:O56"/>
    <mergeCell ref="N57:O57"/>
    <mergeCell ref="A50:A53"/>
    <mergeCell ref="B50:B53"/>
    <mergeCell ref="N50:O50"/>
    <mergeCell ref="N51:O51"/>
    <mergeCell ref="N52:O52"/>
    <mergeCell ref="N53:O53"/>
    <mergeCell ref="A46:A49"/>
    <mergeCell ref="B46:B49"/>
    <mergeCell ref="N46:O46"/>
    <mergeCell ref="N47:O47"/>
    <mergeCell ref="N48:O48"/>
    <mergeCell ref="N49:O49"/>
    <mergeCell ref="A40:A45"/>
    <mergeCell ref="B40:B45"/>
    <mergeCell ref="N40:O40"/>
    <mergeCell ref="N41:O41"/>
    <mergeCell ref="N42:O42"/>
    <mergeCell ref="N43:O43"/>
    <mergeCell ref="N44:O44"/>
    <mergeCell ref="N45:O45"/>
    <mergeCell ref="A35:A39"/>
    <mergeCell ref="B35:B39"/>
    <mergeCell ref="N35:O35"/>
    <mergeCell ref="N36:O36"/>
    <mergeCell ref="N37:O37"/>
    <mergeCell ref="N38:O38"/>
    <mergeCell ref="N39:O39"/>
    <mergeCell ref="A31:A34"/>
    <mergeCell ref="B31:B34"/>
    <mergeCell ref="N31:O31"/>
    <mergeCell ref="N32:O32"/>
    <mergeCell ref="N33:O33"/>
    <mergeCell ref="N34:O34"/>
    <mergeCell ref="A27:A30"/>
    <mergeCell ref="B27:B30"/>
    <mergeCell ref="N27:O27"/>
    <mergeCell ref="N28:O28"/>
    <mergeCell ref="N29:O29"/>
    <mergeCell ref="N30:O30"/>
    <mergeCell ref="A22:A26"/>
    <mergeCell ref="B22:B26"/>
    <mergeCell ref="N22:O22"/>
    <mergeCell ref="N23:O23"/>
    <mergeCell ref="N24:O24"/>
    <mergeCell ref="N25:O25"/>
    <mergeCell ref="N26:O26"/>
    <mergeCell ref="A17:A21"/>
    <mergeCell ref="B17:B21"/>
    <mergeCell ref="N17:O17"/>
    <mergeCell ref="N18:O18"/>
    <mergeCell ref="N19:O19"/>
    <mergeCell ref="N20:O20"/>
    <mergeCell ref="N21:O21"/>
    <mergeCell ref="N11:O11"/>
    <mergeCell ref="N12:O12"/>
    <mergeCell ref="A13:A16"/>
    <mergeCell ref="B13:B16"/>
    <mergeCell ref="N13:O13"/>
    <mergeCell ref="N14:O14"/>
    <mergeCell ref="N15:O15"/>
    <mergeCell ref="N16:O16"/>
    <mergeCell ref="A8:A12"/>
    <mergeCell ref="B8:B12"/>
    <mergeCell ref="N8:O8"/>
    <mergeCell ref="N9:O9"/>
    <mergeCell ref="N10:O10"/>
    <mergeCell ref="A3:O3"/>
    <mergeCell ref="A4:L4"/>
    <mergeCell ref="M4:O5"/>
    <mergeCell ref="A5:L5"/>
    <mergeCell ref="A6:A7"/>
    <mergeCell ref="B6:B7"/>
    <mergeCell ref="C6:C7"/>
    <mergeCell ref="D6:D7"/>
    <mergeCell ref="E6:E7"/>
    <mergeCell ref="H6:I6"/>
    <mergeCell ref="J6:J7"/>
    <mergeCell ref="K6:K7"/>
    <mergeCell ref="L6:L7"/>
    <mergeCell ref="M6:M7"/>
    <mergeCell ref="N6:O7"/>
  </mergeCells>
  <pageMargins left="0.7" right="0.7" top="0.75" bottom="0.75" header="0" footer="0"/>
  <pageSetup orientation="landscape"/>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F94FA-108C-41AB-AE11-10F4793CFD47}">
  <dimension ref="A1:P21"/>
  <sheetViews>
    <sheetView showGridLines="0" topLeftCell="B1" zoomScale="70" zoomScaleNormal="70" zoomScaleSheetLayoutView="100" zoomScalePageLayoutView="98" workbookViewId="0">
      <selection activeCell="B4" sqref="B4:M4"/>
    </sheetView>
  </sheetViews>
  <sheetFormatPr baseColWidth="10" defaultColWidth="11.42578125" defaultRowHeight="12.75" x14ac:dyDescent="0.2"/>
  <cols>
    <col min="2" max="2" width="53" style="227" customWidth="1"/>
    <col min="3" max="3" width="28.28515625" customWidth="1"/>
    <col min="4" max="4" width="29.42578125" customWidth="1"/>
    <col min="5" max="5" width="26.7109375" customWidth="1"/>
    <col min="6" max="6" width="26.28515625" customWidth="1"/>
    <col min="7" max="7" width="40.7109375" customWidth="1"/>
    <col min="8" max="8" width="23.85546875" customWidth="1"/>
    <col min="9" max="9" width="13.85546875" customWidth="1"/>
    <col min="10" max="10" width="15.42578125" customWidth="1"/>
    <col min="11" max="11" width="15" style="1" customWidth="1"/>
    <col min="12" max="12" width="13.7109375" customWidth="1"/>
    <col min="13" max="13" width="50.85546875" customWidth="1"/>
    <col min="14" max="14" width="14" customWidth="1"/>
    <col min="15" max="15" width="25.42578125" customWidth="1"/>
    <col min="16" max="16" width="52" customWidth="1"/>
  </cols>
  <sheetData>
    <row r="1" spans="1:16" x14ac:dyDescent="0.2">
      <c r="C1" s="1"/>
      <c r="D1" s="1"/>
      <c r="E1" s="1"/>
      <c r="F1" s="1"/>
      <c r="G1" s="1"/>
      <c r="H1" s="1"/>
      <c r="I1" s="1"/>
      <c r="J1" s="1"/>
      <c r="L1" s="1"/>
      <c r="M1" s="1"/>
      <c r="N1" s="1"/>
      <c r="O1" s="1"/>
      <c r="P1" s="1"/>
    </row>
    <row r="2" spans="1:16" x14ac:dyDescent="0.2">
      <c r="C2" s="1"/>
      <c r="D2" s="1"/>
      <c r="E2" s="1"/>
      <c r="F2" s="1"/>
      <c r="G2" s="1"/>
      <c r="H2" s="1"/>
      <c r="I2" s="1"/>
      <c r="J2" s="1"/>
      <c r="L2" s="1"/>
      <c r="M2" s="1"/>
      <c r="N2" s="1"/>
      <c r="O2" s="1"/>
      <c r="P2" s="1"/>
    </row>
    <row r="3" spans="1:16" ht="27" customHeight="1" x14ac:dyDescent="0.25">
      <c r="B3" s="452" t="s">
        <v>119</v>
      </c>
      <c r="C3" s="452"/>
      <c r="D3" s="452"/>
      <c r="E3" s="452"/>
      <c r="F3" s="452"/>
      <c r="G3" s="452"/>
      <c r="H3" s="452"/>
      <c r="I3" s="452"/>
      <c r="J3" s="452"/>
      <c r="K3" s="452"/>
      <c r="L3" s="452"/>
      <c r="M3" s="452"/>
      <c r="N3" s="452"/>
      <c r="O3" s="452"/>
      <c r="P3" s="452"/>
    </row>
    <row r="4" spans="1:16" ht="34.5" customHeight="1" x14ac:dyDescent="0.2">
      <c r="B4" s="440" t="s">
        <v>506</v>
      </c>
      <c r="C4" s="440"/>
      <c r="D4" s="440"/>
      <c r="E4" s="440"/>
      <c r="F4" s="440"/>
      <c r="G4" s="440"/>
      <c r="H4" s="440"/>
      <c r="I4" s="440"/>
      <c r="J4" s="440"/>
      <c r="K4" s="440"/>
      <c r="L4" s="440"/>
      <c r="M4" s="440"/>
      <c r="N4" s="459" t="s">
        <v>117</v>
      </c>
      <c r="O4" s="459"/>
      <c r="P4" s="459"/>
    </row>
    <row r="5" spans="1:16" ht="38.25" customHeight="1" x14ac:dyDescent="0.2">
      <c r="B5" s="440" t="s">
        <v>1312</v>
      </c>
      <c r="C5" s="440"/>
      <c r="D5" s="440"/>
      <c r="E5" s="440"/>
      <c r="F5" s="440"/>
      <c r="G5" s="440"/>
      <c r="H5" s="440"/>
      <c r="I5" s="440"/>
      <c r="J5" s="440"/>
      <c r="K5" s="440"/>
      <c r="L5" s="440"/>
      <c r="M5" s="440"/>
      <c r="N5" s="459"/>
      <c r="O5" s="459"/>
      <c r="P5" s="459"/>
    </row>
    <row r="6" spans="1:16" s="3" customFormat="1" ht="40.5" customHeight="1" x14ac:dyDescent="0.2">
      <c r="B6" s="643" t="s">
        <v>115</v>
      </c>
      <c r="C6" s="455" t="s">
        <v>114</v>
      </c>
      <c r="D6" s="455" t="s">
        <v>113</v>
      </c>
      <c r="E6" s="455" t="s">
        <v>112</v>
      </c>
      <c r="F6" s="450" t="s">
        <v>111</v>
      </c>
      <c r="G6" s="450" t="s">
        <v>110</v>
      </c>
      <c r="H6" s="450" t="s">
        <v>109</v>
      </c>
      <c r="I6" s="457" t="s">
        <v>108</v>
      </c>
      <c r="J6" s="458"/>
      <c r="K6" s="450" t="s">
        <v>107</v>
      </c>
      <c r="L6" s="450" t="s">
        <v>106</v>
      </c>
      <c r="M6" s="451" t="s">
        <v>105</v>
      </c>
      <c r="N6" s="460" t="s">
        <v>104</v>
      </c>
      <c r="O6" s="443" t="s">
        <v>103</v>
      </c>
      <c r="P6" s="444"/>
    </row>
    <row r="7" spans="1:16" s="3" customFormat="1" ht="47.25" x14ac:dyDescent="0.2">
      <c r="B7" s="644"/>
      <c r="C7" s="456"/>
      <c r="D7" s="456"/>
      <c r="E7" s="456"/>
      <c r="F7" s="450"/>
      <c r="G7" s="450"/>
      <c r="H7" s="450"/>
      <c r="I7" s="34" t="s">
        <v>102</v>
      </c>
      <c r="J7" s="34" t="s">
        <v>101</v>
      </c>
      <c r="K7" s="450"/>
      <c r="L7" s="450"/>
      <c r="M7" s="451"/>
      <c r="N7" s="460"/>
      <c r="O7" s="443"/>
      <c r="P7" s="444"/>
    </row>
    <row r="8" spans="1:16" ht="81" customHeight="1" x14ac:dyDescent="0.2">
      <c r="A8">
        <v>1</v>
      </c>
      <c r="B8" s="14" t="s">
        <v>1313</v>
      </c>
      <c r="C8" s="14" t="s">
        <v>1314</v>
      </c>
      <c r="D8" s="14" t="s">
        <v>1315</v>
      </c>
      <c r="E8" s="14" t="s">
        <v>1316</v>
      </c>
      <c r="F8" s="18" t="s">
        <v>1317</v>
      </c>
      <c r="G8" s="14" t="s">
        <v>1318</v>
      </c>
      <c r="H8" s="18" t="s">
        <v>1319</v>
      </c>
      <c r="I8" s="62">
        <v>44986</v>
      </c>
      <c r="J8" s="62">
        <v>45261</v>
      </c>
      <c r="K8" s="16">
        <v>45107</v>
      </c>
      <c r="L8" s="15">
        <v>0.2</v>
      </c>
      <c r="M8" s="14" t="s">
        <v>1320</v>
      </c>
      <c r="N8" s="228">
        <v>0.2</v>
      </c>
      <c r="O8" s="645" t="s">
        <v>1321</v>
      </c>
      <c r="P8" s="646"/>
    </row>
    <row r="9" spans="1:16" s="11" customFormat="1" ht="103.5" customHeight="1" x14ac:dyDescent="0.2">
      <c r="A9" s="11">
        <v>2</v>
      </c>
      <c r="B9" s="14" t="s">
        <v>1322</v>
      </c>
      <c r="C9" s="43" t="s">
        <v>1323</v>
      </c>
      <c r="D9" s="18" t="s">
        <v>1324</v>
      </c>
      <c r="E9" s="61" t="s">
        <v>1325</v>
      </c>
      <c r="F9" s="18" t="s">
        <v>1326</v>
      </c>
      <c r="G9" s="14" t="s">
        <v>1327</v>
      </c>
      <c r="H9" s="18" t="s">
        <v>1319</v>
      </c>
      <c r="I9" s="62">
        <v>44986</v>
      </c>
      <c r="J9" s="62">
        <v>45047</v>
      </c>
      <c r="K9" s="16">
        <v>45107</v>
      </c>
      <c r="L9" s="15">
        <v>1</v>
      </c>
      <c r="M9" s="14" t="s">
        <v>1328</v>
      </c>
      <c r="N9" s="228">
        <v>1</v>
      </c>
      <c r="O9" s="645" t="s">
        <v>1329</v>
      </c>
      <c r="P9" s="646"/>
    </row>
    <row r="10" spans="1:16" s="11" customFormat="1" ht="103.5" customHeight="1" x14ac:dyDescent="0.2">
      <c r="A10" s="11">
        <v>3</v>
      </c>
      <c r="B10" s="14" t="s">
        <v>1330</v>
      </c>
      <c r="C10" s="43" t="s">
        <v>1331</v>
      </c>
      <c r="D10" s="18" t="s">
        <v>1332</v>
      </c>
      <c r="E10" s="61" t="s">
        <v>1333</v>
      </c>
      <c r="F10" s="18" t="s">
        <v>1334</v>
      </c>
      <c r="G10" s="14" t="s">
        <v>1335</v>
      </c>
      <c r="H10" s="18" t="s">
        <v>1336</v>
      </c>
      <c r="I10" s="62">
        <v>44986</v>
      </c>
      <c r="J10" s="62">
        <v>45078</v>
      </c>
      <c r="K10" s="16">
        <v>45107</v>
      </c>
      <c r="L10" s="15">
        <v>1</v>
      </c>
      <c r="M10" s="14" t="s">
        <v>1337</v>
      </c>
      <c r="N10" s="228">
        <v>1</v>
      </c>
      <c r="O10" s="645" t="s">
        <v>1338</v>
      </c>
      <c r="P10" s="646"/>
    </row>
    <row r="11" spans="1:16" s="11" customFormat="1" ht="103.5" customHeight="1" x14ac:dyDescent="0.2">
      <c r="A11">
        <v>4</v>
      </c>
      <c r="B11" s="14" t="s">
        <v>1330</v>
      </c>
      <c r="C11" s="64" t="s">
        <v>1339</v>
      </c>
      <c r="D11" s="18" t="s">
        <v>1340</v>
      </c>
      <c r="E11" s="61" t="s">
        <v>1316</v>
      </c>
      <c r="F11" s="18" t="s">
        <v>1341</v>
      </c>
      <c r="G11" s="14" t="s">
        <v>1342</v>
      </c>
      <c r="H11" s="18" t="s">
        <v>1319</v>
      </c>
      <c r="I11" s="62">
        <v>44986</v>
      </c>
      <c r="J11" s="62">
        <v>45291</v>
      </c>
      <c r="K11" s="16">
        <v>45107</v>
      </c>
      <c r="L11" s="15">
        <v>0.66</v>
      </c>
      <c r="M11" s="14" t="s">
        <v>1343</v>
      </c>
      <c r="N11" s="228">
        <v>0.66</v>
      </c>
      <c r="O11" s="645" t="s">
        <v>1321</v>
      </c>
      <c r="P11" s="646"/>
    </row>
    <row r="12" spans="1:16" s="11" customFormat="1" ht="98.25" customHeight="1" x14ac:dyDescent="0.2">
      <c r="A12" s="11">
        <v>5</v>
      </c>
      <c r="B12" s="14" t="s">
        <v>1344</v>
      </c>
      <c r="C12" s="43" t="s">
        <v>1345</v>
      </c>
      <c r="D12" s="18" t="s">
        <v>1346</v>
      </c>
      <c r="E12" s="61" t="s">
        <v>1347</v>
      </c>
      <c r="F12" s="18" t="s">
        <v>1348</v>
      </c>
      <c r="G12" s="14" t="s">
        <v>1349</v>
      </c>
      <c r="H12" s="18" t="s">
        <v>1350</v>
      </c>
      <c r="I12" s="62">
        <v>44986</v>
      </c>
      <c r="J12" s="62">
        <v>45291</v>
      </c>
      <c r="K12" s="16">
        <v>45107</v>
      </c>
      <c r="L12" s="229">
        <v>0.89710000000000001</v>
      </c>
      <c r="M12" s="230" t="s">
        <v>1351</v>
      </c>
      <c r="N12" s="228">
        <v>0.9</v>
      </c>
      <c r="O12" s="645" t="s">
        <v>1352</v>
      </c>
      <c r="P12" s="646"/>
    </row>
    <row r="13" spans="1:16" s="11" customFormat="1" ht="126.75" customHeight="1" x14ac:dyDescent="0.2">
      <c r="A13" s="11">
        <v>6</v>
      </c>
      <c r="B13" s="14" t="s">
        <v>1353</v>
      </c>
      <c r="C13" s="43" t="s">
        <v>1354</v>
      </c>
      <c r="D13" s="18" t="s">
        <v>1355</v>
      </c>
      <c r="E13" s="61" t="s">
        <v>1356</v>
      </c>
      <c r="F13" s="13" t="s">
        <v>1357</v>
      </c>
      <c r="G13" s="14" t="s">
        <v>1358</v>
      </c>
      <c r="H13" s="13" t="s">
        <v>1359</v>
      </c>
      <c r="I13" s="62">
        <v>44986</v>
      </c>
      <c r="J13" s="62">
        <v>45078</v>
      </c>
      <c r="K13" s="16">
        <v>45107</v>
      </c>
      <c r="L13" s="229">
        <v>1</v>
      </c>
      <c r="M13" s="230" t="s">
        <v>1360</v>
      </c>
      <c r="N13" s="228">
        <v>1</v>
      </c>
      <c r="O13" s="645" t="s">
        <v>1361</v>
      </c>
      <c r="P13" s="646"/>
    </row>
    <row r="14" spans="1:16" s="11" customFormat="1" ht="264.95" customHeight="1" x14ac:dyDescent="0.2">
      <c r="A14">
        <v>7</v>
      </c>
      <c r="B14" s="14" t="s">
        <v>1362</v>
      </c>
      <c r="C14" s="43" t="s">
        <v>1363</v>
      </c>
      <c r="D14" s="18" t="s">
        <v>1364</v>
      </c>
      <c r="E14" s="61" t="s">
        <v>1365</v>
      </c>
      <c r="F14" s="18" t="s">
        <v>1366</v>
      </c>
      <c r="G14" s="14" t="s">
        <v>1367</v>
      </c>
      <c r="H14" s="18" t="s">
        <v>1368</v>
      </c>
      <c r="I14" s="62">
        <v>44986</v>
      </c>
      <c r="J14" s="62">
        <v>45291</v>
      </c>
      <c r="K14" s="16">
        <v>45107</v>
      </c>
      <c r="L14" s="15">
        <v>1</v>
      </c>
      <c r="M14" s="230" t="s">
        <v>1369</v>
      </c>
      <c r="N14" s="228">
        <v>1</v>
      </c>
      <c r="O14" s="645" t="s">
        <v>1370</v>
      </c>
      <c r="P14" s="646"/>
    </row>
    <row r="16" spans="1:16" s="3" customFormat="1" ht="29.25" customHeight="1" thickBot="1" x14ac:dyDescent="0.3">
      <c r="B16" s="231" t="s">
        <v>7</v>
      </c>
      <c r="C16" s="438" t="s">
        <v>1371</v>
      </c>
      <c r="D16" s="438"/>
      <c r="E16" s="438"/>
      <c r="H16" s="7"/>
      <c r="I16" s="7"/>
      <c r="J16" s="10"/>
      <c r="K16" s="7"/>
      <c r="L16" s="7"/>
    </row>
    <row r="17" spans="2:16" s="3" customFormat="1" ht="18.75" customHeight="1" x14ac:dyDescent="0.2">
      <c r="B17" s="232"/>
      <c r="J17" s="6"/>
    </row>
    <row r="18" spans="2:16" s="3" customFormat="1" ht="32.25" customHeight="1" thickBot="1" x14ac:dyDescent="0.3">
      <c r="B18" s="231" t="s">
        <v>3</v>
      </c>
      <c r="C18" s="484" t="s">
        <v>1372</v>
      </c>
      <c r="D18" s="484"/>
      <c r="E18" s="484"/>
      <c r="H18" s="7" t="s">
        <v>2</v>
      </c>
      <c r="J18" s="6"/>
      <c r="K18" s="35" t="s">
        <v>1373</v>
      </c>
      <c r="L18" s="35"/>
      <c r="M18" s="35"/>
    </row>
    <row r="19" spans="2:16" s="3" customFormat="1" ht="27" customHeight="1" x14ac:dyDescent="0.2">
      <c r="B19" s="232"/>
      <c r="J19" s="5"/>
      <c r="K19" s="439"/>
      <c r="L19" s="439"/>
      <c r="M19" s="4"/>
    </row>
    <row r="20" spans="2:16" x14ac:dyDescent="0.2">
      <c r="P20" s="2" t="s">
        <v>1</v>
      </c>
    </row>
    <row r="21" spans="2:16" x14ac:dyDescent="0.2">
      <c r="P21" s="2" t="s">
        <v>0</v>
      </c>
    </row>
  </sheetData>
  <mergeCells count="27">
    <mergeCell ref="O13:P13"/>
    <mergeCell ref="O14:P14"/>
    <mergeCell ref="C16:E16"/>
    <mergeCell ref="C18:E18"/>
    <mergeCell ref="K19:L19"/>
    <mergeCell ref="O12:P12"/>
    <mergeCell ref="H6:H7"/>
    <mergeCell ref="I6:J6"/>
    <mergeCell ref="K6:K7"/>
    <mergeCell ref="L6:L7"/>
    <mergeCell ref="M6:M7"/>
    <mergeCell ref="N6:N7"/>
    <mergeCell ref="O6:P7"/>
    <mergeCell ref="O8:P8"/>
    <mergeCell ref="O9:P9"/>
    <mergeCell ref="O10:P10"/>
    <mergeCell ref="O11:P11"/>
    <mergeCell ref="B3:P3"/>
    <mergeCell ref="B4:M4"/>
    <mergeCell ref="N4:P5"/>
    <mergeCell ref="B5:M5"/>
    <mergeCell ref="B6:B7"/>
    <mergeCell ref="C6:C7"/>
    <mergeCell ref="D6:D7"/>
    <mergeCell ref="E6:E7"/>
    <mergeCell ref="F6:F7"/>
    <mergeCell ref="G6:G7"/>
  </mergeCells>
  <dataValidations count="13">
    <dataValidation allowBlank="1" showInputMessage="1" showErrorMessage="1" promptTitle="GUÍA:" prompt="Se deben describir las causas, previamente identificadas por medio de las metodologías existentes, el número de causas varias de acuerdo a la recomendación y su complejidad." sqref="C8:C14" xr:uid="{0ED9757D-6AA5-45DC-ADA1-11592E853CAB}"/>
    <dataValidation allowBlank="1" showInputMessage="1" showErrorMessage="1" promptTitle="GUÍA:" prompt="Para cada una de las causas identificadas se deben definir las acciones de mejoramiento necesarias." sqref="D8:D14" xr:uid="{6DD0360D-46C0-4323-9B51-73800FDA6C5F}"/>
    <dataValidation allowBlank="1" showInputMessage="1" showErrorMessage="1" promptTitle="GUÍA:" prompt="Identificar la persona/cargo responsable por la ejecución de las acciones de mejoramiento." sqref="E8:E14" xr:uid="{B80788A6-2863-4756-B6BB-054AD51D9AE2}"/>
    <dataValidation allowBlank="1" showInputMessage="1" showErrorMessage="1" promptTitle="GUÍA:" prompt="Describir la meta a ser alcanzada con la acción de mejoramiento planteada." sqref="F8:F14" xr:uid="{A438CB6A-AAB6-4158-B6FF-FF7016AA8728}"/>
    <dataValidation allowBlank="1" showInputMessage="1" showErrorMessage="1" promptTitle="INSERTAR NUEVA COLUMNA:" prompt="Definir el entregable que soporta el cumplimiento como evidencia (actas, contratos, lista de asistencia, procedimientos, fotografía, videos, encuestas, etc.)" sqref="G8:G14" xr:uid="{20683C96-4AC4-4DE4-8427-2FB273514A1B}"/>
    <dataValidation allowBlank="1" showInputMessage="1" showErrorMessage="1" promptTitle="GUÍA:" prompt="Establecer la formula matemática para medir el cumplimiento de la meta establecida a cada una de las acciones de mejoramiento definidas." sqref="H8:H14" xr:uid="{9CEEEADA-81FB-4D6A-ABCF-C5251B4B87FD}"/>
    <dataValidation allowBlank="1" showInputMessage="1" showErrorMessage="1" promptTitle="GUÍA:" prompt="Establecer las fechas de inicio y terminación de cada una de las actividades, según los recursos y disponibilidad de la dependencia dentro de la vigencia actual." sqref="I8:J14" xr:uid="{4D5D6DE8-CE6E-49AC-B138-E3A8E41FBD89}"/>
    <dataValidation allowBlank="1" showInputMessage="1" showErrorMessage="1" promptTitle="GUÍA: " prompt="Colocar la fecha en que se realiza el seguimiento por parte de la dependencia (i, ii, ii o iv seguimiento)_x000a_" sqref="K8:K14" xr:uid="{EA10898C-299F-4218-9580-2244EEA10DF5}"/>
    <dataValidation allowBlank="1" showInputMessage="1" showErrorMessage="1" promptTitle="GUÍA:" prompt="Asignar el porcentaje de avance de la meta establecida de acuerdo con la formula del indicador con corte a la fecha del seguimiento." sqref="L8:L14" xr:uid="{06E38788-C438-46B9-BFA1-D61D377A184B}"/>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M8:M14" xr:uid="{C86B11D4-BF46-446C-AF29-ACE8B78539C9}"/>
    <dataValidation allowBlank="1" showInputMessage="1" showErrorMessage="1" promptTitle="CONTROL INTERNO:" prompt="Incluir esta columna para medir el avance de las acciones por parte del auditor de acuerdo con las evidencias presentadas por la dependencia." sqref="N8:N14" xr:uid="{993B4E0D-AC9E-4444-BD17-CC875C18C2ED}"/>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8:O14" xr:uid="{A24ABFBE-09A0-44D5-BDE0-0E41EB6143A2}"/>
    <dataValidation allowBlank="1" showInputMessage="1" showErrorMessage="1" promptTitle="GUIA:" prompt="Redactar las recomendaciones de mejoramiento a la gestión, identificadas en la dependencia para la vigencia actual." sqref="B8" xr:uid="{D2BDB3B9-60F8-42FB-92A9-525C8B91D9B5}"/>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1A5FC-C138-430C-881F-CDA2545C1DAD}">
  <sheetPr>
    <pageSetUpPr fitToPage="1"/>
  </sheetPr>
  <dimension ref="B1:P18"/>
  <sheetViews>
    <sheetView showGridLines="0" topLeftCell="B1" zoomScale="70" zoomScaleNormal="70" zoomScaleSheetLayoutView="100" zoomScalePageLayoutView="98" workbookViewId="0">
      <selection activeCell="G19" sqref="G19"/>
    </sheetView>
  </sheetViews>
  <sheetFormatPr baseColWidth="10" defaultColWidth="11.42578125" defaultRowHeight="12.75" x14ac:dyDescent="0.2"/>
  <cols>
    <col min="1" max="1" width="19.5703125" customWidth="1"/>
    <col min="2" max="2" width="39.7109375" customWidth="1"/>
    <col min="3" max="3" width="28.28515625" customWidth="1"/>
    <col min="4" max="4" width="29.42578125" customWidth="1"/>
    <col min="5" max="5" width="26.7109375" customWidth="1"/>
    <col min="6" max="6" width="24" customWidth="1"/>
    <col min="7" max="7" width="40.7109375" customWidth="1"/>
    <col min="8" max="8" width="22" customWidth="1"/>
    <col min="9" max="9" width="13.85546875" customWidth="1"/>
    <col min="10" max="10" width="15.42578125" customWidth="1"/>
    <col min="11" max="11" width="16" style="1" customWidth="1"/>
    <col min="12" max="12" width="16" customWidth="1"/>
    <col min="13" max="13" width="54.28515625" customWidth="1"/>
    <col min="14" max="14" width="16.28515625" customWidth="1"/>
    <col min="15" max="15" width="25.42578125" customWidth="1"/>
    <col min="16" max="16" width="38.5703125" customWidth="1"/>
  </cols>
  <sheetData>
    <row r="1" spans="2:16" x14ac:dyDescent="0.2">
      <c r="B1" s="1"/>
      <c r="C1" s="1"/>
      <c r="D1" s="1"/>
      <c r="E1" s="1"/>
      <c r="F1" s="1"/>
      <c r="G1" s="1"/>
      <c r="H1" s="1"/>
      <c r="I1" s="1"/>
      <c r="J1" s="1"/>
      <c r="L1" s="1"/>
      <c r="M1" s="1"/>
      <c r="N1" s="1"/>
      <c r="O1" s="1"/>
      <c r="P1" s="1"/>
    </row>
    <row r="2" spans="2:16" x14ac:dyDescent="0.2">
      <c r="B2" s="1"/>
      <c r="C2" s="1"/>
      <c r="D2" s="1"/>
      <c r="E2" s="1"/>
      <c r="F2" s="1"/>
      <c r="G2" s="1"/>
      <c r="H2" s="1"/>
      <c r="I2" s="1"/>
      <c r="J2" s="1"/>
      <c r="L2" s="1"/>
      <c r="M2" s="1"/>
      <c r="N2" s="1"/>
      <c r="O2" s="1"/>
      <c r="P2" s="1"/>
    </row>
    <row r="3" spans="2:16" ht="27" customHeight="1" x14ac:dyDescent="0.25">
      <c r="B3" s="452" t="s">
        <v>119</v>
      </c>
      <c r="C3" s="452"/>
      <c r="D3" s="452"/>
      <c r="E3" s="452"/>
      <c r="F3" s="452"/>
      <c r="G3" s="452"/>
      <c r="H3" s="452"/>
      <c r="I3" s="452"/>
      <c r="J3" s="452"/>
      <c r="K3" s="452"/>
      <c r="L3" s="452"/>
      <c r="M3" s="452"/>
      <c r="N3" s="452"/>
      <c r="O3" s="452"/>
      <c r="P3" s="452"/>
    </row>
    <row r="4" spans="2:16" ht="34.5" customHeight="1" x14ac:dyDescent="0.2">
      <c r="B4" s="440" t="s">
        <v>1374</v>
      </c>
      <c r="C4" s="440"/>
      <c r="D4" s="440"/>
      <c r="E4" s="440"/>
      <c r="F4" s="440"/>
      <c r="G4" s="440"/>
      <c r="H4" s="440"/>
      <c r="I4" s="440"/>
      <c r="J4" s="440"/>
      <c r="K4" s="440"/>
      <c r="L4" s="440"/>
      <c r="M4" s="440"/>
      <c r="N4" s="459" t="s">
        <v>117</v>
      </c>
      <c r="O4" s="459"/>
      <c r="P4" s="459"/>
    </row>
    <row r="5" spans="2:16" ht="38.25" customHeight="1" x14ac:dyDescent="0.2">
      <c r="B5" s="440" t="s">
        <v>1375</v>
      </c>
      <c r="C5" s="440"/>
      <c r="D5" s="440"/>
      <c r="E5" s="440"/>
      <c r="F5" s="440"/>
      <c r="G5" s="440"/>
      <c r="H5" s="440"/>
      <c r="I5" s="440"/>
      <c r="J5" s="440"/>
      <c r="K5" s="440"/>
      <c r="L5" s="440"/>
      <c r="M5" s="440"/>
      <c r="N5" s="459"/>
      <c r="O5" s="459"/>
      <c r="P5" s="459"/>
    </row>
    <row r="6" spans="2:16" s="3" customFormat="1" ht="40.5" customHeight="1" x14ac:dyDescent="0.2">
      <c r="B6" s="453" t="s">
        <v>115</v>
      </c>
      <c r="C6" s="455" t="s">
        <v>114</v>
      </c>
      <c r="D6" s="455" t="s">
        <v>113</v>
      </c>
      <c r="E6" s="455" t="s">
        <v>112</v>
      </c>
      <c r="F6" s="450" t="s">
        <v>111</v>
      </c>
      <c r="G6" s="450" t="s">
        <v>110</v>
      </c>
      <c r="H6" s="450" t="s">
        <v>109</v>
      </c>
      <c r="I6" s="457" t="s">
        <v>108</v>
      </c>
      <c r="J6" s="458"/>
      <c r="K6" s="450" t="s">
        <v>107</v>
      </c>
      <c r="L6" s="450" t="s">
        <v>106</v>
      </c>
      <c r="M6" s="451" t="s">
        <v>105</v>
      </c>
      <c r="N6" s="460" t="s">
        <v>104</v>
      </c>
      <c r="O6" s="443" t="s">
        <v>103</v>
      </c>
      <c r="P6" s="444"/>
    </row>
    <row r="7" spans="2:16" s="3" customFormat="1" ht="47.25" x14ac:dyDescent="0.2">
      <c r="B7" s="454"/>
      <c r="C7" s="456"/>
      <c r="D7" s="456"/>
      <c r="E7" s="456"/>
      <c r="F7" s="450"/>
      <c r="G7" s="450"/>
      <c r="H7" s="450"/>
      <c r="I7" s="34" t="s">
        <v>102</v>
      </c>
      <c r="J7" s="34" t="s">
        <v>101</v>
      </c>
      <c r="K7" s="450"/>
      <c r="L7" s="450"/>
      <c r="M7" s="451"/>
      <c r="N7" s="460"/>
      <c r="O7" s="443"/>
      <c r="P7" s="444"/>
    </row>
    <row r="8" spans="2:16" ht="351" customHeight="1" x14ac:dyDescent="0.2">
      <c r="B8" s="649" t="s">
        <v>1376</v>
      </c>
      <c r="C8" s="43" t="s">
        <v>1377</v>
      </c>
      <c r="D8" s="61" t="s">
        <v>1378</v>
      </c>
      <c r="E8" s="61" t="s">
        <v>1379</v>
      </c>
      <c r="F8" s="61" t="s">
        <v>1380</v>
      </c>
      <c r="G8" s="14" t="s">
        <v>1381</v>
      </c>
      <c r="H8" s="18" t="s">
        <v>1382</v>
      </c>
      <c r="I8" s="62">
        <v>44958</v>
      </c>
      <c r="J8" s="16">
        <v>45291</v>
      </c>
      <c r="K8" s="16">
        <v>45117</v>
      </c>
      <c r="L8" s="41">
        <v>0.5</v>
      </c>
      <c r="M8" s="91" t="s">
        <v>1383</v>
      </c>
      <c r="N8" s="40">
        <v>0.5</v>
      </c>
      <c r="O8" s="500" t="s">
        <v>1384</v>
      </c>
      <c r="P8" s="500"/>
    </row>
    <row r="9" spans="2:16" ht="357.75" customHeight="1" x14ac:dyDescent="0.2">
      <c r="B9" s="650"/>
      <c r="C9" s="43" t="s">
        <v>1385</v>
      </c>
      <c r="D9" s="61" t="s">
        <v>1386</v>
      </c>
      <c r="E9" s="61" t="s">
        <v>1379</v>
      </c>
      <c r="F9" s="61" t="s">
        <v>1387</v>
      </c>
      <c r="G9" s="14" t="s">
        <v>1388</v>
      </c>
      <c r="H9" s="61" t="s">
        <v>1382</v>
      </c>
      <c r="I9" s="62">
        <v>44958</v>
      </c>
      <c r="J9" s="62">
        <v>45291</v>
      </c>
      <c r="K9" s="16">
        <v>45117</v>
      </c>
      <c r="L9" s="41">
        <v>0.5</v>
      </c>
      <c r="M9" s="91" t="s">
        <v>1383</v>
      </c>
      <c r="N9" s="40">
        <v>0.5</v>
      </c>
      <c r="O9" s="500" t="s">
        <v>1384</v>
      </c>
      <c r="P9" s="500"/>
    </row>
    <row r="10" spans="2:16" s="11" customFormat="1" ht="286.5" customHeight="1" x14ac:dyDescent="0.2">
      <c r="B10" s="43" t="s">
        <v>1389</v>
      </c>
      <c r="C10" s="43" t="s">
        <v>1390</v>
      </c>
      <c r="D10" s="61" t="s">
        <v>1391</v>
      </c>
      <c r="E10" s="61" t="s">
        <v>1392</v>
      </c>
      <c r="F10" s="61" t="s">
        <v>1393</v>
      </c>
      <c r="G10" s="14" t="s">
        <v>1394</v>
      </c>
      <c r="H10" s="61" t="s">
        <v>1395</v>
      </c>
      <c r="I10" s="62">
        <v>44958</v>
      </c>
      <c r="J10" s="62">
        <v>45291</v>
      </c>
      <c r="K10" s="16">
        <v>45117</v>
      </c>
      <c r="L10" s="41">
        <v>0.5</v>
      </c>
      <c r="M10" s="91" t="s">
        <v>1396</v>
      </c>
      <c r="N10" s="40">
        <v>0.5</v>
      </c>
      <c r="O10" s="500" t="s">
        <v>1384</v>
      </c>
      <c r="P10" s="500"/>
    </row>
    <row r="11" spans="2:16" s="11" customFormat="1" ht="83.25" customHeight="1" x14ac:dyDescent="0.2">
      <c r="B11" s="43"/>
      <c r="C11" s="43"/>
      <c r="D11" s="18"/>
      <c r="E11" s="61"/>
      <c r="F11" s="18"/>
      <c r="G11" s="14"/>
      <c r="H11" s="18"/>
      <c r="I11" s="63"/>
      <c r="J11" s="63"/>
      <c r="K11" s="16"/>
      <c r="L11" s="15"/>
      <c r="M11" s="14"/>
      <c r="N11" s="233">
        <f>AVERAGE(N8:N10)</f>
        <v>0.5</v>
      </c>
      <c r="O11" s="651"/>
      <c r="P11" s="651"/>
    </row>
    <row r="13" spans="2:16" s="3" customFormat="1" ht="29.25" customHeight="1" thickBot="1" x14ac:dyDescent="0.3">
      <c r="B13" s="7" t="s">
        <v>7</v>
      </c>
      <c r="C13" s="647" t="s">
        <v>1397</v>
      </c>
      <c r="D13" s="647"/>
      <c r="E13" s="647"/>
      <c r="H13" s="7"/>
      <c r="I13" s="7"/>
      <c r="J13" s="10"/>
      <c r="K13" s="7"/>
      <c r="L13" s="7"/>
    </row>
    <row r="14" spans="2:16" s="3" customFormat="1" ht="18.75" customHeight="1" x14ac:dyDescent="0.2">
      <c r="J14" s="6"/>
    </row>
    <row r="15" spans="2:16" s="3" customFormat="1" ht="32.25" customHeight="1" thickBot="1" x14ac:dyDescent="0.3">
      <c r="B15" s="7" t="s">
        <v>3</v>
      </c>
      <c r="C15" s="648" t="s">
        <v>1398</v>
      </c>
      <c r="D15" s="648"/>
      <c r="E15" s="648"/>
      <c r="H15" s="7" t="s">
        <v>2</v>
      </c>
      <c r="J15" s="6"/>
      <c r="K15" s="35" t="s">
        <v>1309</v>
      </c>
      <c r="L15" s="35"/>
      <c r="M15" s="35"/>
    </row>
    <row r="16" spans="2:16" s="3" customFormat="1" ht="27" customHeight="1" x14ac:dyDescent="0.2">
      <c r="J16" s="5"/>
      <c r="K16" s="439"/>
      <c r="L16" s="439"/>
      <c r="M16" s="4"/>
    </row>
    <row r="17" spans="16:16" x14ac:dyDescent="0.2">
      <c r="P17" s="2" t="s">
        <v>1</v>
      </c>
    </row>
    <row r="18" spans="16:16" x14ac:dyDescent="0.2">
      <c r="P18" s="2" t="s">
        <v>0</v>
      </c>
    </row>
  </sheetData>
  <mergeCells count="25">
    <mergeCell ref="C13:E13"/>
    <mergeCell ref="C15:E15"/>
    <mergeCell ref="K16:L16"/>
    <mergeCell ref="O6:P7"/>
    <mergeCell ref="B8:B9"/>
    <mergeCell ref="O8:P8"/>
    <mergeCell ref="O9:P9"/>
    <mergeCell ref="O10:P10"/>
    <mergeCell ref="O11:P11"/>
    <mergeCell ref="H6:H7"/>
    <mergeCell ref="I6:J6"/>
    <mergeCell ref="K6:K7"/>
    <mergeCell ref="L6:L7"/>
    <mergeCell ref="M6:M7"/>
    <mergeCell ref="N6:N7"/>
    <mergeCell ref="B3:P3"/>
    <mergeCell ref="B4:M4"/>
    <mergeCell ref="N4:P5"/>
    <mergeCell ref="B5:M5"/>
    <mergeCell ref="B6:B7"/>
    <mergeCell ref="C6:C7"/>
    <mergeCell ref="D6:D7"/>
    <mergeCell ref="E6:E7"/>
    <mergeCell ref="F6:F7"/>
    <mergeCell ref="G6:G7"/>
  </mergeCells>
  <dataValidations count="13">
    <dataValidation allowBlank="1" showInputMessage="1" showErrorMessage="1" promptTitle="GUÍA:" prompt="Se deben describir las causas, previamente identificadas por medio de las metodologías existentes, el número de causas varias de acuerdo a la recomendación y su complejidad." sqref="C8:C11" xr:uid="{837C0183-AAAB-47F0-AD70-DB5F8F5C17C4}"/>
    <dataValidation allowBlank="1" showInputMessage="1" showErrorMessage="1" promptTitle="GUÍA:" prompt="Para cada una de las causas identificadas se deben definir las acciones de mejoramiento necesarias." sqref="D8:D11" xr:uid="{557F6072-A37C-4C5D-B831-483E8A4C85E1}"/>
    <dataValidation allowBlank="1" showInputMessage="1" showErrorMessage="1" promptTitle="GUÍA:" prompt="Identificar la persona/cargo responsable por la ejecución de las acciones de mejoramiento." sqref="E8:E11" xr:uid="{251042F8-4E1E-47B6-8BCA-8C7465AA17E5}"/>
    <dataValidation allowBlank="1" showInputMessage="1" showErrorMessage="1" promptTitle="GUÍA:" prompt="Describir la meta a ser alcanzada con la acción de mejoramiento planteada." sqref="F8:F11" xr:uid="{67B38900-BB45-43AD-BA58-0D09B6283F5E}"/>
    <dataValidation allowBlank="1" showInputMessage="1" showErrorMessage="1" promptTitle="INSERTAR NUEVA COLUMNA:" prompt="Definir el entregable que soporta el cumplimiento como evidencia (actas, contratos, lista de asistencia, procedimientos, fotografía, videos, encuestas, etc.)" sqref="G8:G11" xr:uid="{F1C3EB67-5D79-4B1F-9C21-DEDC4546F878}"/>
    <dataValidation allowBlank="1" showInputMessage="1" showErrorMessage="1" promptTitle="GUÍA:" prompt="Establecer la formula matemática para medir el cumplimiento de la meta establecida a cada una de las acciones de mejoramiento definidas." sqref="H8:H11" xr:uid="{88CBFD11-111A-4992-B820-44209D6A06C9}"/>
    <dataValidation allowBlank="1" showInputMessage="1" showErrorMessage="1" promptTitle="GUÍA:" prompt="Establecer las fechas de inicio y terminación de cada una de las actividades, según los recursos y disponibilidad de la dependencia dentro de la vigencia actual." sqref="I8:J11" xr:uid="{03501ECF-351B-42AF-8BE1-A973B53A7E13}"/>
    <dataValidation allowBlank="1" showInputMessage="1" showErrorMessage="1" promptTitle="GUÍA: " prompt="Colocar la fecha en que se realiza el seguimiento por parte de la dependencia (i, ii, ii o iv seguimiento)_x000a_" sqref="K8:K11" xr:uid="{44A23FB5-A6DF-4BFA-B8DB-A761F628304C}"/>
    <dataValidation allowBlank="1" showInputMessage="1" showErrorMessage="1" promptTitle="GUÍA:" prompt="Asignar el porcentaje de avance de la meta establecida de acuerdo con la formula del indicador con corte a la fecha del seguimiento." sqref="L8:L11" xr:uid="{C6561732-7293-46A1-98F2-091E541E384C}"/>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M8:M11" xr:uid="{CC96DC1A-C339-4896-A846-30BA0A322E36}"/>
    <dataValidation allowBlank="1" showInputMessage="1" showErrorMessage="1" promptTitle="CONTROL INTERNO:" prompt="Incluir esta columna para medir el avance de las acciones por parte del auditor de acuerdo con las evidencias presentadas por la dependencia." sqref="N8:N11" xr:uid="{46F49EB0-149B-4FF4-8A44-706E71D77A4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8:P11" xr:uid="{28F4F9A2-AB7C-4F7A-867B-A67DC6BD82F4}"/>
    <dataValidation allowBlank="1" showInputMessage="1" showErrorMessage="1" promptTitle="GUIA:" prompt="Redactar las recomendaciones de mejoramiento a la gestión, identificadas en la dependencia para la vigencia actual." sqref="B8" xr:uid="{8E09FA20-CA2C-46D6-B4FE-7D4D87CFA216}"/>
  </dataValidations>
  <printOptions horizontalCentered="1"/>
  <pageMargins left="0.25" right="0.25" top="0.75" bottom="0.75" header="0.3" footer="0.3"/>
  <pageSetup paperSize="5" scale="40" fitToHeight="0" pageOrder="overThenDown" orientation="landscape" r:id="rId1"/>
  <headerFooter alignWithMargins="0">
    <oddHeader>&amp;C&amp;G</oddHeader>
    <oddFooter>&amp;R&amp;G</oddFooter>
  </headerFooter>
  <legacyDrawing r:id="rId2"/>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264DF-BB58-43E7-88DB-6CF472A69839}">
  <dimension ref="A1:O20"/>
  <sheetViews>
    <sheetView showGridLines="0" zoomScale="71" zoomScaleNormal="71" zoomScaleSheetLayoutView="100" zoomScalePageLayoutView="98" workbookViewId="0">
      <selection activeCell="A4" sqref="A4:L4"/>
    </sheetView>
  </sheetViews>
  <sheetFormatPr baseColWidth="10" defaultColWidth="11.42578125" defaultRowHeight="12.75" x14ac:dyDescent="0.2"/>
  <cols>
    <col min="1" max="1" width="39.7109375" customWidth="1"/>
    <col min="2" max="2" width="28.28515625" customWidth="1"/>
    <col min="3" max="3" width="43" customWidth="1"/>
    <col min="4" max="4" width="26.7109375" customWidth="1"/>
    <col min="5" max="5" width="24" customWidth="1"/>
    <col min="6" max="6" width="40.7109375" customWidth="1"/>
    <col min="7" max="7" width="24.5703125" customWidth="1"/>
    <col min="8" max="8" width="13.85546875" customWidth="1"/>
    <col min="9" max="9" width="15.42578125" customWidth="1"/>
    <col min="10" max="10" width="15" style="1" customWidth="1"/>
    <col min="11" max="11" width="13.7109375" customWidth="1"/>
    <col min="12" max="12" width="50.8554687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3010</v>
      </c>
      <c r="B4" s="440"/>
      <c r="C4" s="440"/>
      <c r="D4" s="440"/>
      <c r="E4" s="440"/>
      <c r="F4" s="440"/>
      <c r="G4" s="440"/>
      <c r="H4" s="440"/>
      <c r="I4" s="440"/>
      <c r="J4" s="440"/>
      <c r="K4" s="440"/>
      <c r="L4" s="440"/>
      <c r="M4" s="459" t="s">
        <v>117</v>
      </c>
      <c r="N4" s="459"/>
      <c r="O4" s="459"/>
    </row>
    <row r="5" spans="1:15" ht="38.25" customHeight="1" x14ac:dyDescent="0.2">
      <c r="A5" s="440" t="s">
        <v>1399</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ht="180" customHeight="1" x14ac:dyDescent="0.2">
      <c r="A8" s="43" t="s">
        <v>1400</v>
      </c>
      <c r="B8" s="43" t="s">
        <v>1401</v>
      </c>
      <c r="C8" s="18" t="s">
        <v>1402</v>
      </c>
      <c r="D8" s="61" t="s">
        <v>1403</v>
      </c>
      <c r="E8" s="13" t="s">
        <v>1404</v>
      </c>
      <c r="F8" s="14" t="s">
        <v>1405</v>
      </c>
      <c r="G8" s="13" t="s">
        <v>1406</v>
      </c>
      <c r="H8" s="62">
        <v>44978</v>
      </c>
      <c r="I8" s="16">
        <v>45322</v>
      </c>
      <c r="J8" s="16">
        <v>45107</v>
      </c>
      <c r="K8" s="15">
        <v>0.5</v>
      </c>
      <c r="L8" s="14" t="s">
        <v>1407</v>
      </c>
      <c r="M8" s="40">
        <v>0.4</v>
      </c>
      <c r="N8" s="500" t="s">
        <v>1408</v>
      </c>
      <c r="O8" s="500"/>
    </row>
    <row r="9" spans="1:15" s="11" customFormat="1" ht="144.75" customHeight="1" x14ac:dyDescent="0.2">
      <c r="A9" s="43" t="s">
        <v>1409</v>
      </c>
      <c r="B9" s="43" t="s">
        <v>1410</v>
      </c>
      <c r="C9" s="18" t="s">
        <v>1411</v>
      </c>
      <c r="D9" s="61" t="s">
        <v>1403</v>
      </c>
      <c r="E9" s="13" t="s">
        <v>1412</v>
      </c>
      <c r="F9" s="14" t="s">
        <v>1405</v>
      </c>
      <c r="G9" s="13" t="s">
        <v>1406</v>
      </c>
      <c r="H9" s="62">
        <v>44958</v>
      </c>
      <c r="I9" s="16">
        <v>45322</v>
      </c>
      <c r="J9" s="16">
        <v>45107</v>
      </c>
      <c r="K9" s="15">
        <v>0.5</v>
      </c>
      <c r="L9" s="14" t="s">
        <v>1413</v>
      </c>
      <c r="M9" s="40">
        <v>0.4</v>
      </c>
      <c r="N9" s="500" t="s">
        <v>1414</v>
      </c>
      <c r="O9" s="500"/>
    </row>
    <row r="10" spans="1:15" s="11" customFormat="1" ht="118.5" customHeight="1" x14ac:dyDescent="0.2">
      <c r="A10" s="43" t="s">
        <v>1415</v>
      </c>
      <c r="B10" s="64" t="s">
        <v>1416</v>
      </c>
      <c r="C10" s="18" t="s">
        <v>1417</v>
      </c>
      <c r="D10" s="61" t="s">
        <v>1418</v>
      </c>
      <c r="E10" s="18" t="s">
        <v>1419</v>
      </c>
      <c r="F10" s="14" t="s">
        <v>1420</v>
      </c>
      <c r="G10" s="13" t="s">
        <v>1421</v>
      </c>
      <c r="H10" s="62">
        <v>44958</v>
      </c>
      <c r="I10" s="16">
        <v>45322</v>
      </c>
      <c r="J10" s="16">
        <v>45107</v>
      </c>
      <c r="K10" s="15">
        <v>0.5</v>
      </c>
      <c r="L10" s="14" t="s">
        <v>1422</v>
      </c>
      <c r="M10" s="40">
        <v>0.5</v>
      </c>
      <c r="N10" s="500" t="s">
        <v>1423</v>
      </c>
      <c r="O10" s="500"/>
    </row>
    <row r="11" spans="1:15" s="11" customFormat="1" ht="154.5" customHeight="1" x14ac:dyDescent="0.2">
      <c r="A11" s="43" t="s">
        <v>1424</v>
      </c>
      <c r="B11" s="131" t="s">
        <v>1425</v>
      </c>
      <c r="C11" s="131" t="s">
        <v>1426</v>
      </c>
      <c r="D11" s="61" t="s">
        <v>1403</v>
      </c>
      <c r="E11" s="18" t="s">
        <v>1427</v>
      </c>
      <c r="F11" s="14" t="s">
        <v>1427</v>
      </c>
      <c r="G11" s="18" t="s">
        <v>1428</v>
      </c>
      <c r="H11" s="62">
        <v>44958</v>
      </c>
      <c r="I11" s="16">
        <v>45322</v>
      </c>
      <c r="J11" s="16">
        <v>45107</v>
      </c>
      <c r="K11" s="15">
        <v>0.5</v>
      </c>
      <c r="L11" s="14" t="s">
        <v>1429</v>
      </c>
      <c r="M11" s="40">
        <v>0.5</v>
      </c>
      <c r="N11" s="500" t="s">
        <v>1423</v>
      </c>
      <c r="O11" s="500"/>
    </row>
    <row r="12" spans="1:15" s="11" customFormat="1" ht="138.75" customHeight="1" x14ac:dyDescent="0.2">
      <c r="A12" s="43" t="s">
        <v>1430</v>
      </c>
      <c r="B12" s="43" t="s">
        <v>1431</v>
      </c>
      <c r="C12" s="61" t="s">
        <v>1432</v>
      </c>
      <c r="D12" s="61" t="s">
        <v>1433</v>
      </c>
      <c r="E12" s="18" t="s">
        <v>1434</v>
      </c>
      <c r="F12" s="14" t="s">
        <v>1435</v>
      </c>
      <c r="G12" s="18" t="s">
        <v>1436</v>
      </c>
      <c r="H12" s="62">
        <v>44958</v>
      </c>
      <c r="I12" s="16">
        <v>45322</v>
      </c>
      <c r="J12" s="16">
        <v>45107</v>
      </c>
      <c r="K12" s="15">
        <v>0.5</v>
      </c>
      <c r="L12" s="43" t="s">
        <v>1437</v>
      </c>
      <c r="M12" s="40">
        <v>0.5</v>
      </c>
      <c r="N12" s="500" t="s">
        <v>1438</v>
      </c>
      <c r="O12" s="500"/>
    </row>
    <row r="13" spans="1:15" s="11" customFormat="1" ht="201" customHeight="1" x14ac:dyDescent="0.2">
      <c r="A13" s="43" t="s">
        <v>1439</v>
      </c>
      <c r="B13" s="234" t="s">
        <v>1440</v>
      </c>
      <c r="C13" s="61" t="s">
        <v>1441</v>
      </c>
      <c r="D13" s="61" t="s">
        <v>1403</v>
      </c>
      <c r="E13" s="13" t="s">
        <v>1442</v>
      </c>
      <c r="F13" s="14" t="s">
        <v>1443</v>
      </c>
      <c r="G13" s="13" t="s">
        <v>1444</v>
      </c>
      <c r="H13" s="62">
        <v>44958</v>
      </c>
      <c r="I13" s="16">
        <v>45322</v>
      </c>
      <c r="J13" s="16">
        <v>45107</v>
      </c>
      <c r="K13" s="15">
        <v>0.5</v>
      </c>
      <c r="L13" s="14" t="s">
        <v>1445</v>
      </c>
      <c r="M13" s="40">
        <v>0.5</v>
      </c>
      <c r="N13" s="500" t="s">
        <v>1446</v>
      </c>
      <c r="O13" s="500"/>
    </row>
    <row r="14" spans="1:15" x14ac:dyDescent="0.2">
      <c r="K14" s="29">
        <v>0.5</v>
      </c>
      <c r="M14" s="29">
        <v>0.47</v>
      </c>
    </row>
    <row r="15" spans="1:15" s="3" customFormat="1" ht="29.25" customHeight="1" thickBot="1" x14ac:dyDescent="0.3">
      <c r="A15" s="7" t="s">
        <v>7</v>
      </c>
      <c r="B15" s="438" t="s">
        <v>1447</v>
      </c>
      <c r="C15" s="438"/>
      <c r="D15" s="438"/>
      <c r="G15" s="7"/>
      <c r="H15" s="7"/>
      <c r="I15" s="10"/>
      <c r="J15" s="7"/>
      <c r="K15" s="7"/>
    </row>
    <row r="16" spans="1:15" s="3" customFormat="1" ht="18.75" customHeight="1" x14ac:dyDescent="0.2">
      <c r="I16" s="6"/>
    </row>
    <row r="17" spans="1:15" s="3" customFormat="1" ht="32.25" customHeight="1" thickBot="1" x14ac:dyDescent="0.3">
      <c r="A17" s="7" t="s">
        <v>3</v>
      </c>
      <c r="B17" s="438" t="s">
        <v>1448</v>
      </c>
      <c r="C17" s="438"/>
      <c r="D17" s="438"/>
      <c r="G17" s="7" t="s">
        <v>2</v>
      </c>
      <c r="I17" s="6"/>
      <c r="J17" s="35" t="s">
        <v>387</v>
      </c>
      <c r="K17" s="35"/>
      <c r="L17" s="35"/>
    </row>
    <row r="18" spans="1:15" s="3" customFormat="1" ht="27" customHeight="1" x14ac:dyDescent="0.2">
      <c r="I18" s="5"/>
      <c r="J18" s="439"/>
      <c r="K18" s="439"/>
      <c r="L18" s="4"/>
    </row>
    <row r="19" spans="1:15" x14ac:dyDescent="0.2">
      <c r="O19" s="2" t="s">
        <v>1</v>
      </c>
    </row>
    <row r="20" spans="1:15" x14ac:dyDescent="0.2">
      <c r="O20" s="2" t="s">
        <v>0</v>
      </c>
    </row>
  </sheetData>
  <mergeCells count="26">
    <mergeCell ref="N13:O13"/>
    <mergeCell ref="B15:D15"/>
    <mergeCell ref="B17:D17"/>
    <mergeCell ref="J18:K18"/>
    <mergeCell ref="N6:O7"/>
    <mergeCell ref="N8:O8"/>
    <mergeCell ref="N9:O9"/>
    <mergeCell ref="N10:O10"/>
    <mergeCell ref="N11:O11"/>
    <mergeCell ref="N12:O12"/>
    <mergeCell ref="G6:G7"/>
    <mergeCell ref="H6:I6"/>
    <mergeCell ref="J6:J7"/>
    <mergeCell ref="K6:K7"/>
    <mergeCell ref="L6:L7"/>
    <mergeCell ref="M6:M7"/>
    <mergeCell ref="A3:O3"/>
    <mergeCell ref="A4:L4"/>
    <mergeCell ref="M4:O5"/>
    <mergeCell ref="A5:L5"/>
    <mergeCell ref="A6:A7"/>
    <mergeCell ref="B6:B7"/>
    <mergeCell ref="C6:C7"/>
    <mergeCell ref="D6:D7"/>
    <mergeCell ref="E6:E7"/>
    <mergeCell ref="F6:F7"/>
  </mergeCells>
  <dataValidations count="13">
    <dataValidation allowBlank="1" showInputMessage="1" showErrorMessage="1" promptTitle="GUIA:" prompt="Redactar las recomendaciones de mejoramiento a la gestión, identificadas en la dependencia para la vigencia actual." sqref="A8:A9" xr:uid="{D642D16F-3791-462B-BAB3-A50D722878A3}"/>
    <dataValidation allowBlank="1" showInputMessage="1" showErrorMessage="1" promptTitle="GUÍA:" prompt="Se deben describir las causas, previamente identificadas por medio de las metodologías existentes, el número de causas varias de acuerdo a la recomendación y su complejidad." sqref="B8:B12" xr:uid="{376E1721-E8AA-479E-A434-6E7AF80FCB4C}"/>
    <dataValidation allowBlank="1" showInputMessage="1" showErrorMessage="1" promptTitle="GUÍA:" prompt="Para cada una de las causas identificadas se deben definir las acciones de mejoramiento necesarias." sqref="C8:C13" xr:uid="{A1E42CB3-4B51-416B-8493-D4E3A7D7B313}"/>
    <dataValidation allowBlank="1" showInputMessage="1" showErrorMessage="1" promptTitle="GUÍA:" prompt="Identificar la persona/cargo responsable por la ejecución de las acciones de mejoramiento." sqref="D8:D13" xr:uid="{48600C87-1AEA-4C7E-BEA7-173BAB0B1A8D}"/>
    <dataValidation allowBlank="1" showInputMessage="1" showErrorMessage="1" promptTitle="GUÍA:" prompt="Describir la meta a ser alcanzada con la acción de mejoramiento planteada." sqref="E8:E12" xr:uid="{EC6A314B-B985-4ECA-94B4-93120CB952CB}"/>
    <dataValidation allowBlank="1" showInputMessage="1" showErrorMessage="1" promptTitle="INSERTAR NUEVA COLUMNA:" prompt="Definir el entregable que soporta el cumplimiento como evidencia (actas, contratos, lista de asistencia, procedimientos, fotografía, videos, encuestas, etc.)" sqref="F8:F13" xr:uid="{09C8F0E6-1C98-436E-AC91-20B6C4E8A60E}"/>
    <dataValidation allowBlank="1" showInputMessage="1" showErrorMessage="1" promptTitle="GUÍA:" prompt="Establecer la formula matemática para medir el cumplimiento de la meta establecida a cada una de las acciones de mejoramiento definidas." sqref="G8:G13 E13" xr:uid="{EDFD39E9-F833-4A23-B9EC-75BC3CA8E66B}"/>
    <dataValidation allowBlank="1" showInputMessage="1" showErrorMessage="1" promptTitle="GUÍA:" prompt="Establecer las fechas de inicio y terminación de cada una de las actividades, según los recursos y disponibilidad de la dependencia dentro de la vigencia actual." sqref="H8:I13" xr:uid="{8CC21CF5-7C20-4886-A47E-2780B34188FC}"/>
    <dataValidation allowBlank="1" showInputMessage="1" showErrorMessage="1" promptTitle="GUÍA: " prompt="Colocar la fecha en que se realiza el seguimiento por parte de la dependencia (i, ii, ii o iv seguimiento)_x000a_" sqref="J8:J13" xr:uid="{6945C204-7A3B-46C9-8D92-380625D30407}"/>
    <dataValidation allowBlank="1" showInputMessage="1" showErrorMessage="1" promptTitle="GUÍA:" prompt="Asignar el porcentaje de avance de la meta establecida de acuerdo con la formula del indicador con corte a la fecha del seguimiento." sqref="K8:K13" xr:uid="{FD9A1787-600E-491D-B4EF-B71F061BC78A}"/>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1 L13" xr:uid="{F10051C7-E499-4211-BE83-E0A93F745965}"/>
    <dataValidation allowBlank="1" showInputMessage="1" showErrorMessage="1" promptTitle="CONTROL INTERNO:" prompt="Incluir esta columna para medir el avance de las acciones por parte del auditor de acuerdo con las evidencias presentadas por la dependencia." sqref="M8:M13" xr:uid="{8FD932AA-9544-41B9-993A-DFC420B8B014}"/>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O13" xr:uid="{A8D3F4BF-069B-47F4-B2C8-66ADBDA36CB4}"/>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F14B2-AD50-4D5D-86C0-4E9CAF49E1B3}">
  <dimension ref="A1:O24"/>
  <sheetViews>
    <sheetView showGridLines="0" zoomScale="70" zoomScaleNormal="70" zoomScaleSheetLayoutView="100" zoomScalePageLayoutView="98" workbookViewId="0">
      <selection activeCell="A4" sqref="A4:L4"/>
    </sheetView>
  </sheetViews>
  <sheetFormatPr baseColWidth="10" defaultColWidth="11.42578125" defaultRowHeight="12.75" x14ac:dyDescent="0.2"/>
  <cols>
    <col min="1" max="1" width="39.7109375" customWidth="1"/>
    <col min="2" max="2" width="28.28515625"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8.28515625"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3011</v>
      </c>
      <c r="B4" s="440"/>
      <c r="C4" s="440"/>
      <c r="D4" s="440"/>
      <c r="E4" s="440"/>
      <c r="F4" s="440"/>
      <c r="G4" s="440"/>
      <c r="H4" s="440"/>
      <c r="I4" s="440"/>
      <c r="J4" s="440"/>
      <c r="K4" s="440"/>
      <c r="L4" s="440"/>
      <c r="M4" s="459" t="s">
        <v>117</v>
      </c>
      <c r="N4" s="459"/>
      <c r="O4" s="459"/>
    </row>
    <row r="5" spans="1:15" ht="38.25" customHeight="1" x14ac:dyDescent="0.2">
      <c r="A5" s="440" t="s">
        <v>1449</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ht="180" customHeight="1" x14ac:dyDescent="0.2">
      <c r="A8" s="43" t="s">
        <v>1450</v>
      </c>
      <c r="B8" s="43" t="s">
        <v>1451</v>
      </c>
      <c r="C8" s="18" t="s">
        <v>1452</v>
      </c>
      <c r="D8" s="61" t="s">
        <v>1453</v>
      </c>
      <c r="E8" s="18" t="s">
        <v>1454</v>
      </c>
      <c r="F8" s="14" t="s">
        <v>1455</v>
      </c>
      <c r="G8" s="18" t="s">
        <v>1456</v>
      </c>
      <c r="H8" s="62">
        <v>44986</v>
      </c>
      <c r="I8" s="16">
        <v>45291</v>
      </c>
      <c r="J8" s="16" t="s">
        <v>1457</v>
      </c>
      <c r="K8" s="15">
        <v>0.5</v>
      </c>
      <c r="L8" s="14" t="s">
        <v>1458</v>
      </c>
      <c r="M8" s="40">
        <v>0.5</v>
      </c>
      <c r="N8" s="500" t="s">
        <v>1459</v>
      </c>
      <c r="O8" s="500"/>
    </row>
    <row r="9" spans="1:15" s="11" customFormat="1" ht="130.5" customHeight="1" x14ac:dyDescent="0.2">
      <c r="A9" s="43" t="s">
        <v>1460</v>
      </c>
      <c r="B9" s="43" t="s">
        <v>1461</v>
      </c>
      <c r="C9" s="18" t="s">
        <v>1462</v>
      </c>
      <c r="D9" s="61" t="s">
        <v>1453</v>
      </c>
      <c r="E9" s="18" t="s">
        <v>1463</v>
      </c>
      <c r="F9" s="14" t="s">
        <v>1464</v>
      </c>
      <c r="G9" s="18" t="s">
        <v>1456</v>
      </c>
      <c r="H9" s="62">
        <v>44986</v>
      </c>
      <c r="I9" s="16">
        <v>45291</v>
      </c>
      <c r="J9" s="16" t="s">
        <v>1457</v>
      </c>
      <c r="K9" s="15">
        <v>0.5</v>
      </c>
      <c r="L9" s="14" t="s">
        <v>1465</v>
      </c>
      <c r="M9" s="40">
        <v>0.5</v>
      </c>
      <c r="N9" s="500" t="s">
        <v>1466</v>
      </c>
      <c r="O9" s="500"/>
    </row>
    <row r="10" spans="1:15" s="11" customFormat="1" ht="163.5" customHeight="1" x14ac:dyDescent="0.2">
      <c r="A10" s="43" t="s">
        <v>417</v>
      </c>
      <c r="B10" s="64" t="s">
        <v>1467</v>
      </c>
      <c r="C10" s="18" t="s">
        <v>1468</v>
      </c>
      <c r="D10" s="61" t="s">
        <v>1469</v>
      </c>
      <c r="E10" s="18" t="s">
        <v>1470</v>
      </c>
      <c r="F10" s="14" t="s">
        <v>1471</v>
      </c>
      <c r="G10" s="18" t="s">
        <v>1472</v>
      </c>
      <c r="H10" s="62">
        <v>44986</v>
      </c>
      <c r="I10" s="16">
        <v>45291</v>
      </c>
      <c r="J10" s="16" t="s">
        <v>1473</v>
      </c>
      <c r="K10" s="15">
        <v>0.5</v>
      </c>
      <c r="L10" s="14" t="s">
        <v>1474</v>
      </c>
      <c r="M10" s="40">
        <v>0.5</v>
      </c>
      <c r="N10" s="500" t="s">
        <v>1466</v>
      </c>
      <c r="O10" s="500"/>
    </row>
    <row r="11" spans="1:15" s="11" customFormat="1" ht="136.5" customHeight="1" x14ac:dyDescent="0.2">
      <c r="A11" s="43" t="s">
        <v>1475</v>
      </c>
      <c r="B11" s="43" t="s">
        <v>1476</v>
      </c>
      <c r="C11" s="18" t="s">
        <v>1477</v>
      </c>
      <c r="D11" s="61" t="s">
        <v>1478</v>
      </c>
      <c r="E11" s="18" t="s">
        <v>1479</v>
      </c>
      <c r="F11" s="14" t="s">
        <v>1480</v>
      </c>
      <c r="G11" s="18" t="s">
        <v>1481</v>
      </c>
      <c r="H11" s="62">
        <v>44986</v>
      </c>
      <c r="I11" s="16">
        <v>45291</v>
      </c>
      <c r="J11" s="16" t="s">
        <v>1473</v>
      </c>
      <c r="K11" s="15">
        <v>0.5</v>
      </c>
      <c r="L11" s="14" t="s">
        <v>1482</v>
      </c>
      <c r="M11" s="40">
        <v>0.46</v>
      </c>
      <c r="N11" s="652" t="s">
        <v>1483</v>
      </c>
      <c r="O11" s="652"/>
    </row>
    <row r="12" spans="1:15" s="11" customFormat="1" ht="110.25" customHeight="1" x14ac:dyDescent="0.2">
      <c r="A12" s="43" t="s">
        <v>1484</v>
      </c>
      <c r="B12" s="43" t="s">
        <v>1485</v>
      </c>
      <c r="C12" s="18" t="s">
        <v>1486</v>
      </c>
      <c r="D12" s="61" t="s">
        <v>1487</v>
      </c>
      <c r="E12" s="18" t="s">
        <v>1488</v>
      </c>
      <c r="F12" s="14" t="s">
        <v>1489</v>
      </c>
      <c r="G12" s="18" t="s">
        <v>1490</v>
      </c>
      <c r="H12" s="62">
        <v>44986</v>
      </c>
      <c r="I12" s="16">
        <v>45291</v>
      </c>
      <c r="J12" s="16" t="s">
        <v>1491</v>
      </c>
      <c r="K12" s="15">
        <v>0.5</v>
      </c>
      <c r="L12" s="14" t="s">
        <v>1492</v>
      </c>
      <c r="M12" s="40">
        <v>0.45</v>
      </c>
      <c r="N12" s="652" t="s">
        <v>1493</v>
      </c>
      <c r="O12" s="652"/>
    </row>
    <row r="13" spans="1:15" s="11" customFormat="1" ht="159.75" customHeight="1" x14ac:dyDescent="0.2">
      <c r="A13" s="43" t="s">
        <v>1494</v>
      </c>
      <c r="B13" s="43" t="s">
        <v>1495</v>
      </c>
      <c r="C13" s="18" t="s">
        <v>1496</v>
      </c>
      <c r="D13" s="61" t="s">
        <v>1453</v>
      </c>
      <c r="E13" s="13" t="s">
        <v>1497</v>
      </c>
      <c r="F13" s="14" t="s">
        <v>1498</v>
      </c>
      <c r="G13" s="13" t="s">
        <v>1499</v>
      </c>
      <c r="H13" s="62">
        <v>44986</v>
      </c>
      <c r="I13" s="16">
        <v>45291</v>
      </c>
      <c r="J13" s="16" t="s">
        <v>1457</v>
      </c>
      <c r="K13" s="15">
        <v>0.5</v>
      </c>
      <c r="L13" s="14" t="s">
        <v>1500</v>
      </c>
      <c r="M13" s="40">
        <v>0.5</v>
      </c>
      <c r="N13" s="652" t="s">
        <v>1501</v>
      </c>
      <c r="O13" s="652"/>
    </row>
    <row r="14" spans="1:15" s="11" customFormat="1" ht="139.5" customHeight="1" x14ac:dyDescent="0.2">
      <c r="A14" s="43" t="s">
        <v>1502</v>
      </c>
      <c r="B14" s="43" t="s">
        <v>1503</v>
      </c>
      <c r="C14" s="18" t="s">
        <v>1504</v>
      </c>
      <c r="D14" s="61" t="s">
        <v>1453</v>
      </c>
      <c r="E14" s="13" t="s">
        <v>1505</v>
      </c>
      <c r="F14" s="14" t="s">
        <v>1506</v>
      </c>
      <c r="G14" s="13" t="s">
        <v>1507</v>
      </c>
      <c r="H14" s="62">
        <v>44986</v>
      </c>
      <c r="I14" s="16">
        <v>45291</v>
      </c>
      <c r="J14" s="16" t="s">
        <v>1457</v>
      </c>
      <c r="K14" s="15">
        <v>0.5</v>
      </c>
      <c r="L14" s="14" t="s">
        <v>1508</v>
      </c>
      <c r="M14" s="40">
        <v>0.5</v>
      </c>
      <c r="N14" s="591" t="s">
        <v>1509</v>
      </c>
      <c r="O14" s="592"/>
    </row>
    <row r="15" spans="1:15" s="11" customFormat="1" ht="225" x14ac:dyDescent="0.2">
      <c r="A15" s="43" t="s">
        <v>1510</v>
      </c>
      <c r="B15" s="43" t="s">
        <v>1511</v>
      </c>
      <c r="C15" s="18" t="s">
        <v>1512</v>
      </c>
      <c r="D15" s="61" t="s">
        <v>1487</v>
      </c>
      <c r="E15" s="13" t="s">
        <v>1513</v>
      </c>
      <c r="F15" s="14" t="s">
        <v>1514</v>
      </c>
      <c r="G15" s="13" t="s">
        <v>1515</v>
      </c>
      <c r="H15" s="62">
        <v>44986</v>
      </c>
      <c r="I15" s="16">
        <v>45291</v>
      </c>
      <c r="J15" s="16" t="s">
        <v>1457</v>
      </c>
      <c r="K15" s="15">
        <v>0.5</v>
      </c>
      <c r="L15" s="14" t="s">
        <v>1516</v>
      </c>
      <c r="M15" s="40">
        <v>0.45</v>
      </c>
      <c r="N15" s="591" t="s">
        <v>1517</v>
      </c>
      <c r="O15" s="592"/>
    </row>
    <row r="16" spans="1:15" s="11" customFormat="1" ht="126.75" customHeight="1" x14ac:dyDescent="0.2">
      <c r="A16" s="43" t="s">
        <v>1518</v>
      </c>
      <c r="B16" s="43" t="s">
        <v>1519</v>
      </c>
      <c r="C16" s="18" t="s">
        <v>1520</v>
      </c>
      <c r="D16" s="61" t="s">
        <v>1521</v>
      </c>
      <c r="E16" s="13" t="s">
        <v>1522</v>
      </c>
      <c r="F16" s="14" t="s">
        <v>1523</v>
      </c>
      <c r="G16" s="13" t="s">
        <v>1524</v>
      </c>
      <c r="H16" s="62">
        <v>44986</v>
      </c>
      <c r="I16" s="16">
        <v>45291</v>
      </c>
      <c r="J16" s="16" t="s">
        <v>1457</v>
      </c>
      <c r="K16" s="15">
        <v>0.5</v>
      </c>
      <c r="L16" s="14" t="s">
        <v>1525</v>
      </c>
      <c r="M16" s="40">
        <v>0.5</v>
      </c>
      <c r="N16" s="591" t="s">
        <v>1526</v>
      </c>
      <c r="O16" s="592"/>
    </row>
    <row r="17" spans="1:15" s="11" customFormat="1" ht="165" x14ac:dyDescent="0.2">
      <c r="A17" s="43" t="s">
        <v>1527</v>
      </c>
      <c r="B17" s="43" t="s">
        <v>1528</v>
      </c>
      <c r="C17" s="18" t="s">
        <v>1529</v>
      </c>
      <c r="D17" s="61" t="s">
        <v>1453</v>
      </c>
      <c r="E17" s="18" t="s">
        <v>1530</v>
      </c>
      <c r="F17" s="14" t="s">
        <v>1531</v>
      </c>
      <c r="G17" s="18" t="s">
        <v>1532</v>
      </c>
      <c r="H17" s="62">
        <v>44986</v>
      </c>
      <c r="I17" s="16">
        <v>45291</v>
      </c>
      <c r="J17" s="16" t="s">
        <v>1491</v>
      </c>
      <c r="K17" s="15">
        <v>0.5</v>
      </c>
      <c r="L17" s="14" t="s">
        <v>1533</v>
      </c>
      <c r="M17" s="40">
        <v>0.5</v>
      </c>
      <c r="N17" s="652" t="s">
        <v>1534</v>
      </c>
      <c r="O17" s="652"/>
    </row>
    <row r="18" spans="1:15" ht="36.75" customHeight="1" x14ac:dyDescent="0.2">
      <c r="K18" s="235">
        <f>AVERAGE(K8:K17)</f>
        <v>0.5</v>
      </c>
      <c r="M18" s="235">
        <f>AVERAGE(M8:M17)</f>
        <v>0.48600000000000004</v>
      </c>
    </row>
    <row r="19" spans="1:15" s="3" customFormat="1" ht="29.25" customHeight="1" thickBot="1" x14ac:dyDescent="0.3">
      <c r="A19" s="7" t="s">
        <v>7</v>
      </c>
      <c r="B19" s="438" t="s">
        <v>1535</v>
      </c>
      <c r="C19" s="438"/>
      <c r="D19" s="438"/>
      <c r="G19" s="7"/>
      <c r="H19" s="7"/>
      <c r="I19" s="10"/>
      <c r="J19" s="7"/>
      <c r="K19" s="7"/>
    </row>
    <row r="20" spans="1:15" s="3" customFormat="1" ht="18.75" customHeight="1" x14ac:dyDescent="0.2">
      <c r="I20" s="6"/>
    </row>
    <row r="21" spans="1:15" s="3" customFormat="1" ht="32.25" customHeight="1" thickBot="1" x14ac:dyDescent="0.3">
      <c r="A21" s="7" t="s">
        <v>3</v>
      </c>
      <c r="B21" s="484" t="s">
        <v>1536</v>
      </c>
      <c r="C21" s="484"/>
      <c r="D21" s="484"/>
      <c r="G21" s="7" t="s">
        <v>2</v>
      </c>
      <c r="I21" s="6"/>
      <c r="J21" s="35" t="s">
        <v>1537</v>
      </c>
      <c r="K21" s="35"/>
      <c r="L21" s="35"/>
    </row>
    <row r="22" spans="1:15" s="3" customFormat="1" ht="27" customHeight="1" x14ac:dyDescent="0.2">
      <c r="I22" s="5"/>
      <c r="J22" s="439"/>
      <c r="K22" s="439"/>
      <c r="L22" s="4"/>
    </row>
    <row r="23" spans="1:15" x14ac:dyDescent="0.2">
      <c r="O23" s="2" t="s">
        <v>1</v>
      </c>
    </row>
    <row r="24" spans="1:15" x14ac:dyDescent="0.2">
      <c r="O24" s="2" t="s">
        <v>0</v>
      </c>
    </row>
  </sheetData>
  <mergeCells count="30">
    <mergeCell ref="A3:O3"/>
    <mergeCell ref="A4:L4"/>
    <mergeCell ref="M4:O5"/>
    <mergeCell ref="A5:L5"/>
    <mergeCell ref="A6:A7"/>
    <mergeCell ref="B6:B7"/>
    <mergeCell ref="C6:C7"/>
    <mergeCell ref="D6:D7"/>
    <mergeCell ref="E6:E7"/>
    <mergeCell ref="F6:F7"/>
    <mergeCell ref="N12:O12"/>
    <mergeCell ref="G6:G7"/>
    <mergeCell ref="H6:I6"/>
    <mergeCell ref="J6:J7"/>
    <mergeCell ref="K6:K7"/>
    <mergeCell ref="L6:L7"/>
    <mergeCell ref="M6:M7"/>
    <mergeCell ref="N6:O7"/>
    <mergeCell ref="N8:O8"/>
    <mergeCell ref="N9:O9"/>
    <mergeCell ref="N10:O10"/>
    <mergeCell ref="N11:O11"/>
    <mergeCell ref="B21:D21"/>
    <mergeCell ref="J22:K22"/>
    <mergeCell ref="N13:O13"/>
    <mergeCell ref="N14:O14"/>
    <mergeCell ref="N15:O15"/>
    <mergeCell ref="N16:O16"/>
    <mergeCell ref="N17:O17"/>
    <mergeCell ref="B19:D19"/>
  </mergeCells>
  <dataValidations count="13">
    <dataValidation allowBlank="1" showInputMessage="1" showErrorMessage="1" promptTitle="GUIA:" prompt="Redactar las recomendaciones de mejoramiento a la gestión, identificadas en la dependencia para la vigencia actual." sqref="A8" xr:uid="{4D641499-60CD-4380-BA93-03C2A145C4CD}"/>
    <dataValidation allowBlank="1" showInputMessage="1" showErrorMessage="1" promptTitle="GUÍA:" prompt="Se deben describir las causas, previamente identificadas por medio de las metodologías existentes, el número de causas varias de acuerdo a la recomendación y su complejidad." sqref="B8:B17" xr:uid="{48D8C9A0-367D-4579-A376-2B3378A30827}"/>
    <dataValidation allowBlank="1" showInputMessage="1" showErrorMessage="1" promptTitle="GUÍA:" prompt="Para cada una de las causas identificadas se deben definir las acciones de mejoramiento necesarias." sqref="C8:C17" xr:uid="{7833A3CC-6080-4403-941F-F226A2A827AE}"/>
    <dataValidation allowBlank="1" showInputMessage="1" showErrorMessage="1" promptTitle="GUÍA:" prompt="Identificar la persona/cargo responsable por la ejecución de las acciones de mejoramiento." sqref="D8:D17" xr:uid="{AE929767-D1F6-47F0-9357-A75C78BC7F83}"/>
    <dataValidation allowBlank="1" showInputMessage="1" showErrorMessage="1" promptTitle="GUÍA:" prompt="Describir la meta a ser alcanzada con la acción de mejoramiento planteada." sqref="E8:E17" xr:uid="{3371C2CB-03F1-4696-9EAF-C156F7E8312C}"/>
    <dataValidation allowBlank="1" showInputMessage="1" showErrorMessage="1" promptTitle="INSERTAR NUEVA COLUMNA:" prompt="Definir el entregable que soporta el cumplimiento como evidencia (actas, contratos, lista de asistencia, procedimientos, fotografía, videos, encuestas, etc.)" sqref="F8:F17" xr:uid="{0DE613EB-591C-4018-9B5B-12F6919954A7}"/>
    <dataValidation allowBlank="1" showInputMessage="1" showErrorMessage="1" promptTitle="GUÍA:" prompt="Establecer la formula matemática para medir el cumplimiento de la meta establecida a cada una de las acciones de mejoramiento definidas." sqref="G8:G17" xr:uid="{B38053B7-62CF-40FB-86AD-8F3E6FE08E0A}"/>
    <dataValidation allowBlank="1" showInputMessage="1" showErrorMessage="1" promptTitle="GUÍA:" prompt="Establecer las fechas de inicio y terminación de cada una de las actividades, según los recursos y disponibilidad de la dependencia dentro de la vigencia actual." sqref="H8:I17" xr:uid="{9679A69F-A7FD-4F21-8107-12C0EEC20589}"/>
    <dataValidation allowBlank="1" showInputMessage="1" showErrorMessage="1" promptTitle="GUÍA: " prompt="Colocar la fecha en que se realiza el seguimiento por parte de la dependencia (i, ii, ii o iv seguimiento)_x000a_" sqref="J8:J17" xr:uid="{C5A151C3-E92A-41A8-A5F8-064CB87F1BE7}"/>
    <dataValidation allowBlank="1" showInputMessage="1" showErrorMessage="1" promptTitle="GUÍA:" prompt="Asignar el porcentaje de avance de la meta establecida de acuerdo con la formula del indicador con corte a la fecha del seguimiento." sqref="K8:K17" xr:uid="{25BEEE77-EEC7-45B8-B8F9-73E1927EAE9B}"/>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7" xr:uid="{319CBE52-98B3-46C7-B748-861DA4C450D7}"/>
    <dataValidation allowBlank="1" showInputMessage="1" showErrorMessage="1" promptTitle="CONTROL INTERNO:" prompt="Incluir esta columna para medir el avance de las acciones por parte del auditor de acuerdo con las evidencias presentadas por la dependencia." sqref="M8:M17" xr:uid="{DF4AF1F6-A74A-4084-B70C-32082E15BF4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17 O8:O13 N8:N17" xr:uid="{DD4E0444-29DE-485F-B543-84289732A649}"/>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13D93-CF9F-41CE-95FC-277053A50F3A}">
  <dimension ref="A1:O30"/>
  <sheetViews>
    <sheetView showGridLines="0" zoomScale="60" zoomScaleNormal="60" zoomScaleSheetLayoutView="100" zoomScalePageLayoutView="98" workbookViewId="0">
      <selection activeCell="A4" sqref="A4:L4"/>
    </sheetView>
  </sheetViews>
  <sheetFormatPr baseColWidth="10" defaultColWidth="11.42578125" defaultRowHeight="12.75" x14ac:dyDescent="0.2"/>
  <cols>
    <col min="1" max="1" width="73.85546875" customWidth="1"/>
    <col min="2" max="2" width="40.7109375" customWidth="1"/>
    <col min="3" max="3" width="41.85546875" customWidth="1"/>
    <col min="4" max="4" width="26.7109375" customWidth="1"/>
    <col min="5" max="5" width="51.85546875" customWidth="1"/>
    <col min="6" max="6" width="40.7109375" customWidth="1"/>
    <col min="7" max="7" width="29.140625" customWidth="1"/>
    <col min="8" max="8" width="22.85546875" customWidth="1"/>
    <col min="9" max="9" width="15.42578125" customWidth="1"/>
    <col min="10" max="10" width="25.7109375" style="1" customWidth="1"/>
    <col min="11" max="11" width="29.28515625" customWidth="1"/>
    <col min="12" max="12" width="61.2851562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1538</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s="236" customFormat="1" ht="147" customHeight="1" x14ac:dyDescent="0.2">
      <c r="A8" s="427" t="s">
        <v>1539</v>
      </c>
      <c r="B8" s="43" t="s">
        <v>1540</v>
      </c>
      <c r="C8" s="18" t="s">
        <v>1541</v>
      </c>
      <c r="D8" s="61" t="s">
        <v>1542</v>
      </c>
      <c r="E8" s="18" t="s">
        <v>1543</v>
      </c>
      <c r="F8" s="14" t="s">
        <v>1544</v>
      </c>
      <c r="G8" s="18" t="s">
        <v>1545</v>
      </c>
      <c r="H8" s="17">
        <v>45138</v>
      </c>
      <c r="I8" s="17">
        <v>45291</v>
      </c>
      <c r="J8" s="16" t="s">
        <v>1546</v>
      </c>
      <c r="K8" s="15">
        <v>0</v>
      </c>
      <c r="L8" s="14"/>
      <c r="M8" s="40">
        <v>0</v>
      </c>
      <c r="N8" s="500" t="s">
        <v>1547</v>
      </c>
      <c r="O8" s="500"/>
    </row>
    <row r="9" spans="1:15" s="236" customFormat="1" ht="96.75" customHeight="1" x14ac:dyDescent="0.2">
      <c r="A9" s="437"/>
      <c r="B9" s="43" t="s">
        <v>1548</v>
      </c>
      <c r="C9" s="18" t="s">
        <v>1549</v>
      </c>
      <c r="D9" s="61" t="s">
        <v>1550</v>
      </c>
      <c r="E9" s="18" t="s">
        <v>1551</v>
      </c>
      <c r="F9" s="14" t="s">
        <v>1552</v>
      </c>
      <c r="G9" s="18" t="s">
        <v>1553</v>
      </c>
      <c r="H9" s="17" t="s">
        <v>1554</v>
      </c>
      <c r="I9" s="17">
        <v>45291</v>
      </c>
      <c r="J9" s="16" t="s">
        <v>1546</v>
      </c>
      <c r="K9" s="15">
        <v>0</v>
      </c>
      <c r="L9" s="14"/>
      <c r="M9" s="40">
        <v>0</v>
      </c>
      <c r="N9" s="500" t="s">
        <v>1547</v>
      </c>
      <c r="O9" s="500"/>
    </row>
    <row r="10" spans="1:15" s="236" customFormat="1" ht="84" customHeight="1" x14ac:dyDescent="0.2">
      <c r="A10" s="437"/>
      <c r="B10" s="43" t="s">
        <v>1555</v>
      </c>
      <c r="C10" s="18" t="s">
        <v>1556</v>
      </c>
      <c r="D10" s="61" t="s">
        <v>1550</v>
      </c>
      <c r="E10" s="18" t="s">
        <v>1557</v>
      </c>
      <c r="F10" s="14" t="s">
        <v>1552</v>
      </c>
      <c r="G10" s="18" t="s">
        <v>1558</v>
      </c>
      <c r="H10" s="17" t="s">
        <v>1554</v>
      </c>
      <c r="I10" s="17">
        <v>45291</v>
      </c>
      <c r="J10" s="16" t="s">
        <v>1546</v>
      </c>
      <c r="K10" s="15">
        <v>0</v>
      </c>
      <c r="L10" s="14"/>
      <c r="M10" s="40">
        <v>0</v>
      </c>
      <c r="N10" s="500" t="s">
        <v>1547</v>
      </c>
      <c r="O10" s="500"/>
    </row>
    <row r="11" spans="1:15" s="236" customFormat="1" ht="114" customHeight="1" x14ac:dyDescent="0.2">
      <c r="A11" s="437"/>
      <c r="B11" s="43" t="s">
        <v>1559</v>
      </c>
      <c r="C11" s="18" t="s">
        <v>1560</v>
      </c>
      <c r="D11" s="61" t="s">
        <v>1561</v>
      </c>
      <c r="E11" s="18" t="s">
        <v>1562</v>
      </c>
      <c r="F11" s="14" t="s">
        <v>1563</v>
      </c>
      <c r="G11" s="18" t="s">
        <v>1564</v>
      </c>
      <c r="H11" s="62">
        <v>45078</v>
      </c>
      <c r="I11" s="16">
        <v>45290</v>
      </c>
      <c r="J11" s="16" t="s">
        <v>1546</v>
      </c>
      <c r="K11" s="237">
        <v>0.14285714285714299</v>
      </c>
      <c r="L11" s="238" t="s">
        <v>1565</v>
      </c>
      <c r="M11" s="40">
        <v>0.14000000000000001</v>
      </c>
      <c r="N11" s="500" t="s">
        <v>1566</v>
      </c>
      <c r="O11" s="500"/>
    </row>
    <row r="12" spans="1:15" s="236" customFormat="1" ht="161.25" customHeight="1" x14ac:dyDescent="0.2">
      <c r="A12" s="428"/>
      <c r="B12" s="43" t="s">
        <v>1567</v>
      </c>
      <c r="C12" s="25" t="s">
        <v>1568</v>
      </c>
      <c r="D12" s="134" t="s">
        <v>1569</v>
      </c>
      <c r="E12" s="18" t="s">
        <v>1570</v>
      </c>
      <c r="F12" s="14" t="s">
        <v>1571</v>
      </c>
      <c r="G12" s="18" t="s">
        <v>1572</v>
      </c>
      <c r="H12" s="62" t="s">
        <v>1573</v>
      </c>
      <c r="I12" s="17">
        <v>45291</v>
      </c>
      <c r="J12" s="16" t="s">
        <v>1546</v>
      </c>
      <c r="K12" s="15">
        <f>2*12.5%</f>
        <v>0.25</v>
      </c>
      <c r="L12" s="14" t="s">
        <v>1574</v>
      </c>
      <c r="M12" s="40">
        <v>0.25</v>
      </c>
      <c r="N12" s="653" t="s">
        <v>1575</v>
      </c>
      <c r="O12" s="654"/>
    </row>
    <row r="13" spans="1:15" s="239" customFormat="1" ht="123.75" customHeight="1" x14ac:dyDescent="0.2">
      <c r="A13" s="43" t="s">
        <v>1576</v>
      </c>
      <c r="B13" s="43" t="s">
        <v>1577</v>
      </c>
      <c r="C13" s="18" t="s">
        <v>1578</v>
      </c>
      <c r="D13" s="61" t="s">
        <v>1579</v>
      </c>
      <c r="E13" s="18" t="s">
        <v>1580</v>
      </c>
      <c r="F13" s="14" t="s">
        <v>1581</v>
      </c>
      <c r="G13" s="18" t="s">
        <v>1582</v>
      </c>
      <c r="H13" s="63" t="s">
        <v>1583</v>
      </c>
      <c r="I13" s="63" t="s">
        <v>1584</v>
      </c>
      <c r="J13" s="16" t="s">
        <v>1546</v>
      </c>
      <c r="K13" s="15">
        <f>6*9.09090909090909%</f>
        <v>0.54545454545454541</v>
      </c>
      <c r="L13" s="14" t="s">
        <v>1585</v>
      </c>
      <c r="M13" s="40">
        <v>0.55000000000000004</v>
      </c>
      <c r="N13" s="653" t="s">
        <v>1586</v>
      </c>
      <c r="O13" s="654"/>
    </row>
    <row r="14" spans="1:15" s="239" customFormat="1" ht="157.5" customHeight="1" x14ac:dyDescent="0.2">
      <c r="A14" s="43" t="s">
        <v>1587</v>
      </c>
      <c r="B14" s="64" t="s">
        <v>1588</v>
      </c>
      <c r="C14" s="18" t="s">
        <v>1589</v>
      </c>
      <c r="D14" s="61" t="s">
        <v>1579</v>
      </c>
      <c r="E14" s="18" t="s">
        <v>1590</v>
      </c>
      <c r="F14" s="14" t="s">
        <v>1591</v>
      </c>
      <c r="G14" s="18" t="s">
        <v>1592</v>
      </c>
      <c r="H14" s="63" t="s">
        <v>1593</v>
      </c>
      <c r="I14" s="63" t="s">
        <v>1573</v>
      </c>
      <c r="J14" s="16" t="s">
        <v>1546</v>
      </c>
      <c r="K14" s="13" t="s">
        <v>1594</v>
      </c>
      <c r="L14" s="14" t="s">
        <v>1595</v>
      </c>
      <c r="M14" s="40">
        <v>0.5</v>
      </c>
      <c r="N14" s="653" t="s">
        <v>1596</v>
      </c>
      <c r="O14" s="654"/>
    </row>
    <row r="15" spans="1:15" s="239" customFormat="1" ht="114" customHeight="1" x14ac:dyDescent="0.2">
      <c r="A15" s="43" t="s">
        <v>1597</v>
      </c>
      <c r="B15" s="43" t="s">
        <v>1598</v>
      </c>
      <c r="C15" s="18" t="s">
        <v>1599</v>
      </c>
      <c r="D15" s="61" t="s">
        <v>1600</v>
      </c>
      <c r="E15" s="18" t="s">
        <v>1601</v>
      </c>
      <c r="F15" s="18" t="s">
        <v>1602</v>
      </c>
      <c r="G15" s="18" t="s">
        <v>1603</v>
      </c>
      <c r="H15" s="63" t="s">
        <v>1604</v>
      </c>
      <c r="I15" s="63" t="s">
        <v>1605</v>
      </c>
      <c r="J15" s="16" t="s">
        <v>1546</v>
      </c>
      <c r="K15" s="15">
        <v>0.5</v>
      </c>
      <c r="L15" s="14" t="s">
        <v>1606</v>
      </c>
      <c r="M15" s="40">
        <v>0.5</v>
      </c>
      <c r="N15" s="653" t="s">
        <v>1607</v>
      </c>
      <c r="O15" s="654"/>
    </row>
    <row r="16" spans="1:15" s="239" customFormat="1" ht="110.25" customHeight="1" x14ac:dyDescent="0.2">
      <c r="A16" s="43" t="s">
        <v>1313</v>
      </c>
      <c r="B16" s="64" t="s">
        <v>1608</v>
      </c>
      <c r="C16" s="18" t="s">
        <v>1609</v>
      </c>
      <c r="D16" s="61" t="s">
        <v>1579</v>
      </c>
      <c r="E16" s="18" t="s">
        <v>1610</v>
      </c>
      <c r="F16" s="14" t="s">
        <v>1611</v>
      </c>
      <c r="G16" s="18" t="s">
        <v>1612</v>
      </c>
      <c r="H16" s="63" t="s">
        <v>1613</v>
      </c>
      <c r="I16" s="63" t="s">
        <v>1605</v>
      </c>
      <c r="J16" s="16" t="s">
        <v>1546</v>
      </c>
      <c r="K16" s="15">
        <v>0.5</v>
      </c>
      <c r="L16" s="14" t="s">
        <v>1614</v>
      </c>
      <c r="M16" s="40">
        <v>0.5</v>
      </c>
      <c r="N16" s="653" t="s">
        <v>1607</v>
      </c>
      <c r="O16" s="654"/>
    </row>
    <row r="17" spans="1:15" s="239" customFormat="1" ht="126.75" customHeight="1" x14ac:dyDescent="0.2">
      <c r="A17" s="43" t="s">
        <v>1322</v>
      </c>
      <c r="B17" s="43" t="s">
        <v>1615</v>
      </c>
      <c r="C17" s="18" t="s">
        <v>1616</v>
      </c>
      <c r="D17" s="61" t="s">
        <v>1617</v>
      </c>
      <c r="E17" s="13" t="s">
        <v>1618</v>
      </c>
      <c r="F17" s="14" t="s">
        <v>1619</v>
      </c>
      <c r="G17" s="13" t="s">
        <v>1620</v>
      </c>
      <c r="H17" s="63" t="s">
        <v>1573</v>
      </c>
      <c r="I17" s="63" t="s">
        <v>1605</v>
      </c>
      <c r="J17" s="16" t="s">
        <v>1546</v>
      </c>
      <c r="K17" s="15">
        <v>0.5</v>
      </c>
      <c r="L17" s="14" t="s">
        <v>1621</v>
      </c>
      <c r="M17" s="40">
        <v>0.5</v>
      </c>
      <c r="N17" s="653" t="s">
        <v>1622</v>
      </c>
      <c r="O17" s="654"/>
    </row>
    <row r="18" spans="1:15" s="239" customFormat="1" ht="123" customHeight="1" x14ac:dyDescent="0.2">
      <c r="A18" s="43" t="s">
        <v>1330</v>
      </c>
      <c r="B18" s="43" t="s">
        <v>1623</v>
      </c>
      <c r="C18" s="18" t="s">
        <v>1624</v>
      </c>
      <c r="D18" s="61" t="s">
        <v>1625</v>
      </c>
      <c r="E18" s="13" t="s">
        <v>1626</v>
      </c>
      <c r="F18" s="14" t="s">
        <v>1627</v>
      </c>
      <c r="G18" s="13" t="s">
        <v>1628</v>
      </c>
      <c r="H18" s="63">
        <v>44998</v>
      </c>
      <c r="I18" s="63">
        <v>45169</v>
      </c>
      <c r="J18" s="16" t="s">
        <v>1546</v>
      </c>
      <c r="K18" s="15">
        <f>4*10%</f>
        <v>0.4</v>
      </c>
      <c r="L18" s="240" t="s">
        <v>1629</v>
      </c>
      <c r="M18" s="40">
        <v>0.5</v>
      </c>
      <c r="N18" s="653" t="s">
        <v>1630</v>
      </c>
      <c r="O18" s="654"/>
    </row>
    <row r="19" spans="1:15" s="239" customFormat="1" ht="150.75" customHeight="1" x14ac:dyDescent="0.2">
      <c r="A19" s="43" t="s">
        <v>1344</v>
      </c>
      <c r="B19" s="43" t="s">
        <v>1631</v>
      </c>
      <c r="C19" s="18" t="s">
        <v>1632</v>
      </c>
      <c r="D19" s="61" t="s">
        <v>1625</v>
      </c>
      <c r="E19" s="13" t="s">
        <v>1633</v>
      </c>
      <c r="F19" s="14" t="s">
        <v>1634</v>
      </c>
      <c r="G19" s="13" t="s">
        <v>1635</v>
      </c>
      <c r="H19" s="63">
        <v>44998</v>
      </c>
      <c r="I19" s="63">
        <v>45169</v>
      </c>
      <c r="J19" s="16" t="s">
        <v>1546</v>
      </c>
      <c r="K19" s="15">
        <v>0.4597</v>
      </c>
      <c r="L19" s="240" t="s">
        <v>1636</v>
      </c>
      <c r="M19" s="40">
        <v>0.46</v>
      </c>
      <c r="N19" s="653" t="s">
        <v>1637</v>
      </c>
      <c r="O19" s="654"/>
    </row>
    <row r="20" spans="1:15" s="239" customFormat="1" ht="96.75" customHeight="1" x14ac:dyDescent="0.2">
      <c r="A20" s="43" t="s">
        <v>1638</v>
      </c>
      <c r="B20" s="43" t="s">
        <v>1639</v>
      </c>
      <c r="C20" s="18" t="s">
        <v>1640</v>
      </c>
      <c r="D20" s="61" t="s">
        <v>1641</v>
      </c>
      <c r="E20" s="13" t="s">
        <v>1642</v>
      </c>
      <c r="F20" s="14" t="s">
        <v>1643</v>
      </c>
      <c r="G20" s="13" t="s">
        <v>1644</v>
      </c>
      <c r="H20" s="63" t="s">
        <v>1645</v>
      </c>
      <c r="I20" s="63" t="s">
        <v>1646</v>
      </c>
      <c r="J20" s="16" t="s">
        <v>1546</v>
      </c>
      <c r="K20" s="15">
        <v>0</v>
      </c>
      <c r="L20" s="14" t="s">
        <v>1647</v>
      </c>
      <c r="M20" s="40">
        <v>0</v>
      </c>
      <c r="N20" s="653" t="s">
        <v>1648</v>
      </c>
      <c r="O20" s="654"/>
    </row>
    <row r="21" spans="1:15" s="239" customFormat="1" ht="216" customHeight="1" x14ac:dyDescent="0.2">
      <c r="A21" s="43" t="s">
        <v>1649</v>
      </c>
      <c r="B21" s="43" t="s">
        <v>1650</v>
      </c>
      <c r="C21" s="18" t="s">
        <v>1651</v>
      </c>
      <c r="D21" s="61" t="s">
        <v>1641</v>
      </c>
      <c r="E21" s="13" t="s">
        <v>1652</v>
      </c>
      <c r="F21" s="14" t="s">
        <v>1653</v>
      </c>
      <c r="G21" s="13" t="s">
        <v>1654</v>
      </c>
      <c r="H21" s="63" t="s">
        <v>1593</v>
      </c>
      <c r="I21" s="63" t="s">
        <v>1646</v>
      </c>
      <c r="J21" s="16" t="s">
        <v>1546</v>
      </c>
      <c r="K21" s="15">
        <v>1</v>
      </c>
      <c r="L21" s="14" t="s">
        <v>1655</v>
      </c>
      <c r="M21" s="40">
        <v>1</v>
      </c>
      <c r="N21" s="653" t="s">
        <v>1656</v>
      </c>
      <c r="O21" s="654"/>
    </row>
    <row r="22" spans="1:15" s="239" customFormat="1" ht="139.5" customHeight="1" x14ac:dyDescent="0.2">
      <c r="A22" s="43" t="s">
        <v>1657</v>
      </c>
      <c r="B22" s="43" t="s">
        <v>1658</v>
      </c>
      <c r="C22" s="18" t="s">
        <v>1659</v>
      </c>
      <c r="D22" s="61" t="s">
        <v>1641</v>
      </c>
      <c r="E22" s="13" t="s">
        <v>1660</v>
      </c>
      <c r="F22" s="14" t="s">
        <v>1661</v>
      </c>
      <c r="G22" s="13" t="s">
        <v>1187</v>
      </c>
      <c r="H22" s="63" t="s">
        <v>1662</v>
      </c>
      <c r="I22" s="63" t="s">
        <v>1646</v>
      </c>
      <c r="J22" s="16" t="s">
        <v>1546</v>
      </c>
      <c r="K22" s="15">
        <v>1</v>
      </c>
      <c r="L22" s="14" t="s">
        <v>1663</v>
      </c>
      <c r="M22" s="40">
        <v>1</v>
      </c>
      <c r="N22" s="653" t="s">
        <v>1664</v>
      </c>
      <c r="O22" s="654"/>
    </row>
    <row r="23" spans="1:15" s="239" customFormat="1" ht="337.5" customHeight="1" x14ac:dyDescent="0.2">
      <c r="A23" s="43" t="s">
        <v>1665</v>
      </c>
      <c r="B23" s="43" t="s">
        <v>1658</v>
      </c>
      <c r="C23" s="18" t="s">
        <v>1659</v>
      </c>
      <c r="D23" s="61" t="s">
        <v>1666</v>
      </c>
      <c r="E23" s="13" t="s">
        <v>1660</v>
      </c>
      <c r="F23" s="14" t="s">
        <v>1661</v>
      </c>
      <c r="G23" s="13" t="s">
        <v>1187</v>
      </c>
      <c r="H23" s="63" t="s">
        <v>1662</v>
      </c>
      <c r="I23" s="63" t="s">
        <v>1646</v>
      </c>
      <c r="J23" s="16" t="s">
        <v>1546</v>
      </c>
      <c r="K23" s="15">
        <v>1</v>
      </c>
      <c r="L23" s="14" t="s">
        <v>1663</v>
      </c>
      <c r="M23" s="40">
        <v>1</v>
      </c>
      <c r="N23" s="653" t="s">
        <v>1664</v>
      </c>
      <c r="O23" s="654"/>
    </row>
    <row r="25" spans="1:15" s="3" customFormat="1" ht="29.25" customHeight="1" thickBot="1" x14ac:dyDescent="0.3">
      <c r="A25" s="7" t="s">
        <v>7</v>
      </c>
      <c r="B25" s="438" t="s">
        <v>1667</v>
      </c>
      <c r="C25" s="438"/>
      <c r="D25" s="438"/>
      <c r="G25" s="7"/>
      <c r="H25" s="7"/>
      <c r="I25" s="10"/>
      <c r="J25" s="7"/>
      <c r="K25" s="7"/>
    </row>
    <row r="26" spans="1:15" s="3" customFormat="1" ht="18.75" customHeight="1" x14ac:dyDescent="0.2">
      <c r="I26" s="6"/>
    </row>
    <row r="27" spans="1:15" s="3" customFormat="1" ht="32.25" customHeight="1" thickBot="1" x14ac:dyDescent="0.3">
      <c r="A27" s="7" t="s">
        <v>3</v>
      </c>
      <c r="B27" s="484" t="s">
        <v>1668</v>
      </c>
      <c r="C27" s="484"/>
      <c r="D27" s="484"/>
      <c r="G27" s="7" t="s">
        <v>2</v>
      </c>
      <c r="I27" s="6"/>
      <c r="J27" s="35" t="s">
        <v>1669</v>
      </c>
      <c r="K27" s="35"/>
      <c r="L27" s="35"/>
    </row>
    <row r="28" spans="1:15" s="3" customFormat="1" ht="27" customHeight="1" x14ac:dyDescent="0.2">
      <c r="I28" s="5"/>
      <c r="J28" s="439"/>
      <c r="K28" s="439"/>
      <c r="L28" s="4"/>
    </row>
    <row r="29" spans="1:15" x14ac:dyDescent="0.2">
      <c r="O29" s="2" t="s">
        <v>1</v>
      </c>
    </row>
    <row r="30" spans="1:15" x14ac:dyDescent="0.2">
      <c r="O30" s="2" t="s">
        <v>0</v>
      </c>
    </row>
  </sheetData>
  <mergeCells count="37">
    <mergeCell ref="N13:O13"/>
    <mergeCell ref="N14:O14"/>
    <mergeCell ref="A3:O3"/>
    <mergeCell ref="A4:L4"/>
    <mergeCell ref="M4:O5"/>
    <mergeCell ref="A5:L5"/>
    <mergeCell ref="A6:A7"/>
    <mergeCell ref="B6:B7"/>
    <mergeCell ref="C6:C7"/>
    <mergeCell ref="D6:D7"/>
    <mergeCell ref="E6:E7"/>
    <mergeCell ref="F6:F7"/>
    <mergeCell ref="N6:O7"/>
    <mergeCell ref="A8:A12"/>
    <mergeCell ref="N8:O8"/>
    <mergeCell ref="N9:O9"/>
    <mergeCell ref="N10:O10"/>
    <mergeCell ref="N11:O11"/>
    <mergeCell ref="N12:O12"/>
    <mergeCell ref="G6:G7"/>
    <mergeCell ref="H6:I6"/>
    <mergeCell ref="J6:J7"/>
    <mergeCell ref="K6:K7"/>
    <mergeCell ref="L6:L7"/>
    <mergeCell ref="M6:M7"/>
    <mergeCell ref="N15:O15"/>
    <mergeCell ref="N16:O16"/>
    <mergeCell ref="N17:O17"/>
    <mergeCell ref="B27:D27"/>
    <mergeCell ref="J28:K28"/>
    <mergeCell ref="N19:O19"/>
    <mergeCell ref="N20:O20"/>
    <mergeCell ref="N21:O21"/>
    <mergeCell ref="N22:O22"/>
    <mergeCell ref="N23:O23"/>
    <mergeCell ref="B25:D25"/>
    <mergeCell ref="N18:O18"/>
  </mergeCells>
  <dataValidations count="13">
    <dataValidation allowBlank="1" showInputMessage="1" showErrorMessage="1" promptTitle="GUIA:" prompt="Redactar las recomendaciones de mejoramiento a la gestión, identificadas en la dependencia para la vigencia actual." sqref="A8" xr:uid="{E0204130-46F5-4C8C-8170-BBF374EB0CBE}"/>
    <dataValidation allowBlank="1" showInputMessage="1" showErrorMessage="1" promptTitle="GUÍA:" prompt="Establecer la formula matemática para medir el cumplimiento de la meta establecida a cada una de las acciones de mejoramiento definidas." sqref="G8:G14 G16:G23" xr:uid="{9C841B44-262B-4ED3-B461-2C389D7FD425}"/>
    <dataValidation allowBlank="1" showInputMessage="1" showErrorMessage="1" promptTitle="INSERTAR NUEVA COLUMNA:" prompt="Definir el entregable que soporta el cumplimiento como evidencia (actas, contratos, lista de asistencia, procedimientos, fotografía, videos, encuestas, etc.)" sqref="F8:F14 F16:F23" xr:uid="{104C9892-AF3E-4993-934A-8E13C2F64766}"/>
    <dataValidation allowBlank="1" showInputMessage="1" showErrorMessage="1" promptTitle="GUÍA:" prompt="Describir la meta a ser alcanzada con la acción de mejoramiento planteada." sqref="F15:G15 E8:E23" xr:uid="{ABF65AF9-6B34-4AD3-AE49-FCCAD6AAC4D0}"/>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8:O11 N8:N23" xr:uid="{FBF05C32-08E2-46CA-BC8D-D438BDF392DD}"/>
    <dataValidation allowBlank="1" showInputMessage="1" showErrorMessage="1" promptTitle="CONTROL INTERNO:" prompt="Incluir esta columna para medir el avance de las acciones por parte del auditor de acuerdo con las evidencias presentadas por la dependencia." sqref="M8:M23" xr:uid="{8E3736BB-4933-4A92-A1B0-EC906036DDDC}"/>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23" xr:uid="{8CE94F8E-2198-4D7F-902D-5F580449A95C}"/>
    <dataValidation allowBlank="1" showInputMessage="1" showErrorMessage="1" promptTitle="GUÍA:" prompt="Asignar el porcentaje de avance de la meta establecida de acuerdo con la formula del indicador con corte a la fecha del seguimiento." sqref="K8:K23" xr:uid="{48669EAC-1399-4930-8364-C5C3E77BFD7B}"/>
    <dataValidation allowBlank="1" showInputMessage="1" showErrorMessage="1" promptTitle="GUÍA: " prompt="Colocar la fecha en que se realiza el seguimiento por parte de la dependencia (i, ii, ii o iv seguimiento)_x000a_" sqref="J8:J23" xr:uid="{2DA3089D-AB37-48A5-969B-47818A406FFE}"/>
    <dataValidation allowBlank="1" showInputMessage="1" showErrorMessage="1" promptTitle="GUÍA:" prompt="Establecer las fechas de inicio y terminación de cada una de las actividades, según los recursos y disponibilidad de la dependencia dentro de la vigencia actual." sqref="H8:I23" xr:uid="{8158BD7A-A5E6-4040-940E-C203255D90FD}"/>
    <dataValidation allowBlank="1" showInputMessage="1" showErrorMessage="1" promptTitle="GUÍA:" prompt="Identificar la persona/cargo responsable por la ejecución de las acciones de mejoramiento." sqref="D13:D23 D8:D11" xr:uid="{7E51BE5D-0D12-41BF-BEF7-0B87F90825BC}"/>
    <dataValidation allowBlank="1" showInputMessage="1" showErrorMessage="1" promptTitle="GUÍA:" prompt="Para cada una de las causas identificadas se deben definir las acciones de mejoramiento necesarias." sqref="C13:C23 C8:C11" xr:uid="{33041077-DBC6-41E4-9E44-7EB63938BF23}"/>
    <dataValidation allowBlank="1" showInputMessage="1" showErrorMessage="1" promptTitle="GUÍA:" prompt="Se deben describir las causas, previamente identificadas por medio de las metodologías existentes, el número de causas varias de acuerdo a la recomendación y su complejidad." sqref="B13:B23 B8:B11" xr:uid="{6979A199-434E-4958-BBF4-80AF7144E0DC}"/>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F4D58-B0B6-4703-B78F-44D6DACF23F2}">
  <dimension ref="A1:O32"/>
  <sheetViews>
    <sheetView showGridLines="0" zoomScale="85" zoomScaleNormal="85" zoomScaleSheetLayoutView="100" zoomScalePageLayoutView="98" workbookViewId="0">
      <pane xSplit="1" ySplit="7" topLeftCell="B23" activePane="bottomRight" state="frozen"/>
      <selection pane="topRight" activeCell="B1" sqref="B1"/>
      <selection pane="bottomLeft" activeCell="A8" sqref="A8"/>
      <selection pane="bottomRight" activeCell="C23" sqref="C23"/>
    </sheetView>
  </sheetViews>
  <sheetFormatPr baseColWidth="10" defaultColWidth="11.42578125" defaultRowHeight="12.75" x14ac:dyDescent="0.2"/>
  <cols>
    <col min="1" max="1" width="39.7109375" customWidth="1"/>
    <col min="2" max="2" width="28.28515625"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1670</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8" thickBot="1" x14ac:dyDescent="0.25">
      <c r="A7" s="454"/>
      <c r="B7" s="456"/>
      <c r="C7" s="456"/>
      <c r="D7" s="456"/>
      <c r="E7" s="450"/>
      <c r="F7" s="450"/>
      <c r="G7" s="450"/>
      <c r="H7" s="34" t="s">
        <v>102</v>
      </c>
      <c r="I7" s="34" t="s">
        <v>101</v>
      </c>
      <c r="J7" s="450"/>
      <c r="K7" s="450"/>
      <c r="L7" s="451"/>
      <c r="M7" s="460"/>
      <c r="N7" s="443"/>
      <c r="O7" s="444"/>
    </row>
    <row r="8" spans="1:15" ht="180" customHeight="1" thickBot="1" x14ac:dyDescent="0.25">
      <c r="A8" s="61" t="s">
        <v>1671</v>
      </c>
      <c r="B8" s="43" t="s">
        <v>1672</v>
      </c>
      <c r="C8" s="61" t="s">
        <v>1673</v>
      </c>
      <c r="D8" s="18" t="s">
        <v>1674</v>
      </c>
      <c r="E8" s="61" t="s">
        <v>1675</v>
      </c>
      <c r="F8" s="61" t="s">
        <v>1676</v>
      </c>
      <c r="G8" s="18" t="s">
        <v>1677</v>
      </c>
      <c r="H8" s="16">
        <v>44960</v>
      </c>
      <c r="I8" s="16">
        <v>45016</v>
      </c>
      <c r="J8" s="16">
        <v>45107</v>
      </c>
      <c r="K8" s="15">
        <v>1</v>
      </c>
      <c r="L8" s="14" t="s">
        <v>1678</v>
      </c>
      <c r="M8" s="40"/>
      <c r="N8" s="655" t="s">
        <v>1679</v>
      </c>
      <c r="O8" s="656"/>
    </row>
    <row r="9" spans="1:15" ht="180" customHeight="1" thickBot="1" x14ac:dyDescent="0.25">
      <c r="A9" s="657" t="s">
        <v>1680</v>
      </c>
      <c r="B9" s="657" t="s">
        <v>1681</v>
      </c>
      <c r="C9" s="61" t="s">
        <v>1682</v>
      </c>
      <c r="D9" s="18" t="s">
        <v>1683</v>
      </c>
      <c r="E9" s="61" t="s">
        <v>1684</v>
      </c>
      <c r="F9" s="61" t="s">
        <v>1685</v>
      </c>
      <c r="G9" s="18" t="s">
        <v>1686</v>
      </c>
      <c r="H9" s="16">
        <v>44995</v>
      </c>
      <c r="I9" s="16">
        <v>45169</v>
      </c>
      <c r="J9" s="16">
        <v>45107</v>
      </c>
      <c r="K9" s="15">
        <v>1</v>
      </c>
      <c r="L9" s="14" t="s">
        <v>1687</v>
      </c>
      <c r="M9" s="40"/>
      <c r="N9" s="655" t="s">
        <v>1688</v>
      </c>
      <c r="O9" s="656"/>
    </row>
    <row r="10" spans="1:15" ht="180" customHeight="1" thickBot="1" x14ac:dyDescent="0.25">
      <c r="A10" s="657"/>
      <c r="B10" s="657"/>
      <c r="C10" s="18" t="s">
        <v>1689</v>
      </c>
      <c r="D10" s="18" t="s">
        <v>1690</v>
      </c>
      <c r="E10" s="61" t="s">
        <v>1691</v>
      </c>
      <c r="F10" s="61" t="s">
        <v>1692</v>
      </c>
      <c r="G10" s="18" t="s">
        <v>1693</v>
      </c>
      <c r="H10" s="16">
        <v>44995</v>
      </c>
      <c r="I10" s="16">
        <v>45169</v>
      </c>
      <c r="J10" s="16">
        <v>45107</v>
      </c>
      <c r="K10" s="15">
        <v>1</v>
      </c>
      <c r="L10" s="14" t="s">
        <v>1687</v>
      </c>
      <c r="M10" s="40"/>
      <c r="N10" s="655" t="s">
        <v>1688</v>
      </c>
      <c r="O10" s="656"/>
    </row>
    <row r="11" spans="1:15" ht="180" customHeight="1" thickBot="1" x14ac:dyDescent="0.25">
      <c r="A11" s="61" t="s">
        <v>417</v>
      </c>
      <c r="B11" s="43" t="s">
        <v>1694</v>
      </c>
      <c r="C11" s="61" t="s">
        <v>1695</v>
      </c>
      <c r="D11" s="18" t="s">
        <v>1696</v>
      </c>
      <c r="E11" s="61" t="s">
        <v>1697</v>
      </c>
      <c r="F11" s="61" t="s">
        <v>1698</v>
      </c>
      <c r="G11" s="18" t="s">
        <v>1699</v>
      </c>
      <c r="H11" s="16">
        <v>44995</v>
      </c>
      <c r="I11" s="16">
        <v>45291</v>
      </c>
      <c r="J11" s="16">
        <v>45107</v>
      </c>
      <c r="K11" s="15">
        <v>0.5</v>
      </c>
      <c r="L11" s="14" t="s">
        <v>1700</v>
      </c>
      <c r="M11" s="40"/>
      <c r="N11" s="655" t="s">
        <v>1688</v>
      </c>
      <c r="O11" s="656"/>
    </row>
    <row r="12" spans="1:15" ht="180" customHeight="1" thickBot="1" x14ac:dyDescent="0.25">
      <c r="A12" s="657" t="s">
        <v>1701</v>
      </c>
      <c r="B12" s="61" t="s">
        <v>1702</v>
      </c>
      <c r="C12" s="61" t="s">
        <v>1703</v>
      </c>
      <c r="D12" s="18" t="s">
        <v>1690</v>
      </c>
      <c r="E12" s="61" t="s">
        <v>1704</v>
      </c>
      <c r="F12" s="61" t="s">
        <v>1705</v>
      </c>
      <c r="G12" s="18" t="s">
        <v>1706</v>
      </c>
      <c r="H12" s="16">
        <v>44995</v>
      </c>
      <c r="I12" s="16">
        <v>45046</v>
      </c>
      <c r="J12" s="16">
        <v>45107</v>
      </c>
      <c r="K12" s="15">
        <v>0.8</v>
      </c>
      <c r="L12" s="14" t="s">
        <v>1707</v>
      </c>
      <c r="M12" s="40"/>
      <c r="N12" s="655" t="s">
        <v>1708</v>
      </c>
      <c r="O12" s="656"/>
    </row>
    <row r="13" spans="1:15" ht="180" customHeight="1" thickBot="1" x14ac:dyDescent="0.25">
      <c r="A13" s="657"/>
      <c r="B13" s="61" t="s">
        <v>1709</v>
      </c>
      <c r="C13" s="61" t="s">
        <v>1710</v>
      </c>
      <c r="D13" s="18" t="s">
        <v>1711</v>
      </c>
      <c r="E13" s="61" t="s">
        <v>1684</v>
      </c>
      <c r="F13" s="61" t="s">
        <v>1685</v>
      </c>
      <c r="G13" s="18" t="s">
        <v>1686</v>
      </c>
      <c r="H13" s="16">
        <v>44995</v>
      </c>
      <c r="I13" s="16">
        <v>45107</v>
      </c>
      <c r="J13" s="16">
        <v>45107</v>
      </c>
      <c r="K13" s="15">
        <v>1</v>
      </c>
      <c r="L13" s="14" t="s">
        <v>1712</v>
      </c>
      <c r="M13" s="40"/>
      <c r="N13" s="655" t="s">
        <v>1688</v>
      </c>
      <c r="O13" s="656"/>
    </row>
    <row r="14" spans="1:15" ht="180" customHeight="1" thickBot="1" x14ac:dyDescent="0.25">
      <c r="A14" s="657"/>
      <c r="B14" s="61" t="s">
        <v>1713</v>
      </c>
      <c r="C14" s="61" t="s">
        <v>1714</v>
      </c>
      <c r="D14" s="18" t="s">
        <v>1711</v>
      </c>
      <c r="E14" s="61" t="s">
        <v>1715</v>
      </c>
      <c r="F14" s="61" t="s">
        <v>1716</v>
      </c>
      <c r="G14" s="18" t="s">
        <v>1717</v>
      </c>
      <c r="H14" s="16">
        <v>44995</v>
      </c>
      <c r="I14" s="16">
        <v>45291</v>
      </c>
      <c r="J14" s="16">
        <v>45107</v>
      </c>
      <c r="K14" s="15">
        <v>0.8</v>
      </c>
      <c r="L14" s="14" t="s">
        <v>1718</v>
      </c>
      <c r="M14" s="40"/>
      <c r="N14" s="655" t="s">
        <v>1719</v>
      </c>
      <c r="O14" s="656"/>
    </row>
    <row r="15" spans="1:15" ht="180" customHeight="1" thickBot="1" x14ac:dyDescent="0.25">
      <c r="A15" s="61" t="s">
        <v>1720</v>
      </c>
      <c r="B15" s="61" t="s">
        <v>1721</v>
      </c>
      <c r="C15" s="61" t="s">
        <v>1722</v>
      </c>
      <c r="D15" s="18" t="s">
        <v>1690</v>
      </c>
      <c r="E15" s="61" t="s">
        <v>1723</v>
      </c>
      <c r="F15" s="61" t="s">
        <v>1724</v>
      </c>
      <c r="G15" s="18" t="s">
        <v>1725</v>
      </c>
      <c r="H15" s="16">
        <v>44995</v>
      </c>
      <c r="I15" s="16">
        <v>45291</v>
      </c>
      <c r="J15" s="16">
        <v>45107</v>
      </c>
      <c r="K15" s="15">
        <v>0.5</v>
      </c>
      <c r="L15" s="14" t="s">
        <v>1726</v>
      </c>
      <c r="M15" s="40"/>
      <c r="N15" s="655" t="s">
        <v>1727</v>
      </c>
      <c r="O15" s="656"/>
    </row>
    <row r="16" spans="1:15" ht="180" customHeight="1" thickBot="1" x14ac:dyDescent="0.25">
      <c r="A16" s="61" t="s">
        <v>1728</v>
      </c>
      <c r="B16" s="61" t="s">
        <v>1729</v>
      </c>
      <c r="C16" s="61" t="s">
        <v>1730</v>
      </c>
      <c r="D16" s="18" t="s">
        <v>1690</v>
      </c>
      <c r="E16" s="61" t="s">
        <v>1731</v>
      </c>
      <c r="F16" s="61" t="s">
        <v>1732</v>
      </c>
      <c r="G16" s="18" t="s">
        <v>1733</v>
      </c>
      <c r="H16" s="16">
        <v>44995</v>
      </c>
      <c r="I16" s="16">
        <v>45260</v>
      </c>
      <c r="J16" s="16">
        <v>45107</v>
      </c>
      <c r="K16" s="15">
        <v>0</v>
      </c>
      <c r="L16" s="14" t="s">
        <v>1734</v>
      </c>
      <c r="M16" s="40"/>
      <c r="N16" s="655" t="s">
        <v>1735</v>
      </c>
      <c r="O16" s="656"/>
    </row>
    <row r="17" spans="1:15" ht="180" customHeight="1" thickBot="1" x14ac:dyDescent="0.25">
      <c r="A17" s="649" t="s">
        <v>1736</v>
      </c>
      <c r="B17" s="649" t="s">
        <v>1737</v>
      </c>
      <c r="C17" s="61" t="s">
        <v>1738</v>
      </c>
      <c r="D17" s="18" t="s">
        <v>1711</v>
      </c>
      <c r="E17" s="61" t="s">
        <v>1739</v>
      </c>
      <c r="F17" s="61" t="s">
        <v>1740</v>
      </c>
      <c r="G17" s="18" t="s">
        <v>1741</v>
      </c>
      <c r="H17" s="16">
        <v>44995</v>
      </c>
      <c r="I17" s="16">
        <v>45061</v>
      </c>
      <c r="J17" s="16">
        <v>45107</v>
      </c>
      <c r="K17" s="15">
        <v>0</v>
      </c>
      <c r="L17" s="14" t="s">
        <v>1742</v>
      </c>
      <c r="M17" s="40"/>
      <c r="N17" s="655" t="s">
        <v>1743</v>
      </c>
      <c r="O17" s="656"/>
    </row>
    <row r="18" spans="1:15" ht="180" customHeight="1" thickBot="1" x14ac:dyDescent="0.25">
      <c r="A18" s="650"/>
      <c r="B18" s="650"/>
      <c r="C18" s="61" t="s">
        <v>1744</v>
      </c>
      <c r="D18" s="18" t="s">
        <v>1690</v>
      </c>
      <c r="E18" s="61" t="s">
        <v>1745</v>
      </c>
      <c r="F18" s="61" t="s">
        <v>1746</v>
      </c>
      <c r="G18" s="18" t="s">
        <v>1747</v>
      </c>
      <c r="H18" s="16">
        <v>44995</v>
      </c>
      <c r="I18" s="16">
        <v>45138</v>
      </c>
      <c r="J18" s="16">
        <v>45107</v>
      </c>
      <c r="K18" s="15">
        <v>0</v>
      </c>
      <c r="L18" s="14" t="s">
        <v>1748</v>
      </c>
      <c r="M18" s="40"/>
      <c r="N18" s="655" t="s">
        <v>1749</v>
      </c>
      <c r="O18" s="656"/>
    </row>
    <row r="19" spans="1:15" ht="180" customHeight="1" thickBot="1" x14ac:dyDescent="0.25">
      <c r="A19" s="61" t="s">
        <v>1750</v>
      </c>
      <c r="B19" s="61" t="s">
        <v>1751</v>
      </c>
      <c r="C19" s="61" t="s">
        <v>1752</v>
      </c>
      <c r="D19" s="18" t="s">
        <v>1753</v>
      </c>
      <c r="E19" s="61" t="s">
        <v>1754</v>
      </c>
      <c r="F19" s="14" t="s">
        <v>1755</v>
      </c>
      <c r="G19" s="18" t="s">
        <v>1756</v>
      </c>
      <c r="H19" s="62">
        <v>44991</v>
      </c>
      <c r="I19" s="16">
        <v>45291</v>
      </c>
      <c r="J19" s="16">
        <v>45107</v>
      </c>
      <c r="K19" s="15">
        <v>0.6</v>
      </c>
      <c r="L19" s="14" t="s">
        <v>1757</v>
      </c>
      <c r="M19" s="40"/>
      <c r="N19" s="655" t="s">
        <v>1758</v>
      </c>
      <c r="O19" s="656"/>
    </row>
    <row r="20" spans="1:15" ht="210.75" customHeight="1" thickBot="1" x14ac:dyDescent="0.25">
      <c r="A20" s="61" t="s">
        <v>1759</v>
      </c>
      <c r="B20" s="61" t="s">
        <v>1760</v>
      </c>
      <c r="C20" s="61" t="s">
        <v>1761</v>
      </c>
      <c r="D20" s="18" t="s">
        <v>1690</v>
      </c>
      <c r="E20" s="61" t="s">
        <v>1762</v>
      </c>
      <c r="F20" s="61" t="s">
        <v>1740</v>
      </c>
      <c r="G20" s="18" t="s">
        <v>1741</v>
      </c>
      <c r="H20" s="16">
        <v>44995</v>
      </c>
      <c r="I20" s="16">
        <v>45107</v>
      </c>
      <c r="J20" s="16">
        <v>45107</v>
      </c>
      <c r="K20" s="15">
        <v>0.5</v>
      </c>
      <c r="L20" s="14" t="s">
        <v>1763</v>
      </c>
      <c r="M20" s="40"/>
      <c r="N20" s="655" t="s">
        <v>1764</v>
      </c>
      <c r="O20" s="656"/>
    </row>
    <row r="21" spans="1:15" ht="180" customHeight="1" thickBot="1" x14ac:dyDescent="0.25">
      <c r="A21" s="657" t="s">
        <v>1765</v>
      </c>
      <c r="B21" s="61" t="s">
        <v>1766</v>
      </c>
      <c r="C21" s="61" t="s">
        <v>1767</v>
      </c>
      <c r="D21" s="18" t="s">
        <v>1690</v>
      </c>
      <c r="E21" s="61" t="s">
        <v>1768</v>
      </c>
      <c r="F21" s="61" t="s">
        <v>1769</v>
      </c>
      <c r="G21" s="18" t="s">
        <v>1770</v>
      </c>
      <c r="H21" s="16">
        <v>44995</v>
      </c>
      <c r="I21" s="16">
        <v>45122</v>
      </c>
      <c r="J21" s="16">
        <v>45107</v>
      </c>
      <c r="K21" s="15">
        <v>1</v>
      </c>
      <c r="L21" s="14" t="s">
        <v>1771</v>
      </c>
      <c r="M21" s="40"/>
      <c r="N21" s="655" t="s">
        <v>1772</v>
      </c>
      <c r="O21" s="656"/>
    </row>
    <row r="22" spans="1:15" ht="180" customHeight="1" thickBot="1" x14ac:dyDescent="0.25">
      <c r="A22" s="657"/>
      <c r="B22" s="61" t="s">
        <v>1773</v>
      </c>
      <c r="C22" s="61" t="s">
        <v>1774</v>
      </c>
      <c r="D22" s="18" t="s">
        <v>1690</v>
      </c>
      <c r="E22" s="61" t="s">
        <v>1775</v>
      </c>
      <c r="F22" s="61" t="s">
        <v>1776</v>
      </c>
      <c r="G22" s="18" t="s">
        <v>1777</v>
      </c>
      <c r="H22" s="16">
        <v>44995</v>
      </c>
      <c r="I22" s="16">
        <v>45122</v>
      </c>
      <c r="J22" s="16">
        <v>45107</v>
      </c>
      <c r="K22" s="15">
        <v>1</v>
      </c>
      <c r="L22" s="14" t="s">
        <v>1771</v>
      </c>
      <c r="M22" s="40"/>
      <c r="N22" s="655" t="s">
        <v>1772</v>
      </c>
      <c r="O22" s="656"/>
    </row>
    <row r="23" spans="1:15" ht="180" customHeight="1" thickBot="1" x14ac:dyDescent="0.25">
      <c r="A23" s="61" t="s">
        <v>1778</v>
      </c>
      <c r="B23" s="61" t="s">
        <v>1779</v>
      </c>
      <c r="C23" s="61" t="s">
        <v>1780</v>
      </c>
      <c r="D23" s="18" t="s">
        <v>1781</v>
      </c>
      <c r="E23" s="61" t="s">
        <v>1782</v>
      </c>
      <c r="F23" s="61" t="s">
        <v>1783</v>
      </c>
      <c r="G23" s="18" t="s">
        <v>1784</v>
      </c>
      <c r="H23" s="16">
        <v>44928</v>
      </c>
      <c r="I23" s="16">
        <v>45291</v>
      </c>
      <c r="J23" s="16">
        <v>45107</v>
      </c>
      <c r="K23" s="15">
        <v>1</v>
      </c>
      <c r="L23" s="14" t="s">
        <v>1785</v>
      </c>
      <c r="M23" s="40"/>
      <c r="N23" s="655" t="s">
        <v>1786</v>
      </c>
      <c r="O23" s="656"/>
    </row>
    <row r="24" spans="1:15" ht="180" customHeight="1" thickBot="1" x14ac:dyDescent="0.25">
      <c r="A24" s="61" t="s">
        <v>1787</v>
      </c>
      <c r="B24" s="61" t="s">
        <v>1788</v>
      </c>
      <c r="C24" s="61" t="s">
        <v>1789</v>
      </c>
      <c r="D24" s="18" t="s">
        <v>1781</v>
      </c>
      <c r="E24" s="61" t="s">
        <v>1790</v>
      </c>
      <c r="F24" s="61" t="s">
        <v>1791</v>
      </c>
      <c r="G24" s="18" t="s">
        <v>1792</v>
      </c>
      <c r="H24" s="16">
        <v>44995</v>
      </c>
      <c r="I24" s="16">
        <v>45291</v>
      </c>
      <c r="J24" s="16">
        <v>45107</v>
      </c>
      <c r="K24" s="15">
        <v>1</v>
      </c>
      <c r="L24" s="14" t="s">
        <v>1793</v>
      </c>
      <c r="M24" s="40"/>
      <c r="N24" s="655" t="s">
        <v>1688</v>
      </c>
      <c r="O24" s="656"/>
    </row>
    <row r="25" spans="1:15" ht="180" customHeight="1" x14ac:dyDescent="0.2">
      <c r="A25" s="61" t="s">
        <v>1794</v>
      </c>
      <c r="B25" s="61" t="s">
        <v>1795</v>
      </c>
      <c r="C25" s="61" t="s">
        <v>1796</v>
      </c>
      <c r="D25" s="18" t="s">
        <v>1690</v>
      </c>
      <c r="E25" s="61" t="s">
        <v>1797</v>
      </c>
      <c r="F25" s="61" t="s">
        <v>1798</v>
      </c>
      <c r="G25" s="18" t="s">
        <v>1799</v>
      </c>
      <c r="H25" s="16">
        <v>44995</v>
      </c>
      <c r="I25" s="16">
        <v>45199</v>
      </c>
      <c r="J25" s="16">
        <v>45107</v>
      </c>
      <c r="K25" s="15">
        <v>0.8</v>
      </c>
      <c r="L25" s="14" t="s">
        <v>1800</v>
      </c>
      <c r="M25" s="40"/>
      <c r="N25" s="655" t="s">
        <v>1801</v>
      </c>
      <c r="O25" s="656"/>
    </row>
    <row r="27" spans="1:15" s="3" customFormat="1" ht="29.25" customHeight="1" thickBot="1" x14ac:dyDescent="0.3">
      <c r="A27" s="7" t="s">
        <v>7</v>
      </c>
      <c r="B27" s="438" t="s">
        <v>1802</v>
      </c>
      <c r="C27" s="438"/>
      <c r="D27" s="438"/>
      <c r="G27" s="7"/>
      <c r="H27" s="7"/>
      <c r="I27" s="10"/>
      <c r="J27" s="7"/>
      <c r="K27" s="7"/>
    </row>
    <row r="28" spans="1:15" s="3" customFormat="1" ht="18.75" customHeight="1" x14ac:dyDescent="0.2">
      <c r="I28" s="6"/>
    </row>
    <row r="29" spans="1:15" s="3" customFormat="1" ht="32.25" customHeight="1" thickBot="1" x14ac:dyDescent="0.3">
      <c r="A29" s="7" t="s">
        <v>3</v>
      </c>
      <c r="B29" s="484" t="s">
        <v>1803</v>
      </c>
      <c r="C29" s="484"/>
      <c r="D29" s="484"/>
      <c r="G29" s="7" t="s">
        <v>2</v>
      </c>
      <c r="I29" s="6"/>
      <c r="J29" s="35"/>
      <c r="K29" s="35" t="s">
        <v>1669</v>
      </c>
      <c r="L29" s="35"/>
    </row>
    <row r="30" spans="1:15" s="3" customFormat="1" ht="27" customHeight="1" x14ac:dyDescent="0.2">
      <c r="I30" s="5"/>
      <c r="J30" s="439"/>
      <c r="K30" s="439"/>
      <c r="L30" s="4"/>
    </row>
    <row r="31" spans="1:15" x14ac:dyDescent="0.2">
      <c r="O31" s="2" t="s">
        <v>1</v>
      </c>
    </row>
    <row r="32" spans="1:15" x14ac:dyDescent="0.2">
      <c r="O32" s="2" t="s">
        <v>0</v>
      </c>
    </row>
  </sheetData>
  <mergeCells count="44">
    <mergeCell ref="A3:O3"/>
    <mergeCell ref="A4:L4"/>
    <mergeCell ref="M4:O5"/>
    <mergeCell ref="A5:L5"/>
    <mergeCell ref="A6:A7"/>
    <mergeCell ref="B6:B7"/>
    <mergeCell ref="C6:C7"/>
    <mergeCell ref="D6:D7"/>
    <mergeCell ref="E6:E7"/>
    <mergeCell ref="F6:F7"/>
    <mergeCell ref="N6:O7"/>
    <mergeCell ref="G6:G7"/>
    <mergeCell ref="H6:I6"/>
    <mergeCell ref="J6:J7"/>
    <mergeCell ref="M6:M7"/>
    <mergeCell ref="N19:O19"/>
    <mergeCell ref="N11:O11"/>
    <mergeCell ref="N16:O16"/>
    <mergeCell ref="K6:K7"/>
    <mergeCell ref="L6:L7"/>
    <mergeCell ref="N9:O9"/>
    <mergeCell ref="N10:O10"/>
    <mergeCell ref="A17:A18"/>
    <mergeCell ref="B17:B18"/>
    <mergeCell ref="N17:O17"/>
    <mergeCell ref="N18:O18"/>
    <mergeCell ref="N8:O8"/>
    <mergeCell ref="A9:A10"/>
    <mergeCell ref="B9:B10"/>
    <mergeCell ref="A12:A14"/>
    <mergeCell ref="N12:O12"/>
    <mergeCell ref="N13:O13"/>
    <mergeCell ref="N14:O14"/>
    <mergeCell ref="N15:O15"/>
    <mergeCell ref="A21:A22"/>
    <mergeCell ref="N21:O21"/>
    <mergeCell ref="N22:O22"/>
    <mergeCell ref="N23:O23"/>
    <mergeCell ref="N24:O24"/>
    <mergeCell ref="N25:O25"/>
    <mergeCell ref="B27:D27"/>
    <mergeCell ref="B29:D29"/>
    <mergeCell ref="J30:K30"/>
    <mergeCell ref="N20:O20"/>
  </mergeCells>
  <dataValidations count="13">
    <dataValidation allowBlank="1" showInputMessage="1" showErrorMessage="1" promptTitle="GUÍA:" prompt="Para cada una de las causas identificadas se deben definir las acciones de mejoramiento necesarias." sqref="C8:C25" xr:uid="{A41DE3B2-79E3-4470-8EFE-CFA76223FA28}"/>
    <dataValidation allowBlank="1" showInputMessage="1" showErrorMessage="1" promptTitle="GUÍA:" prompt="Identificar la persona/cargo responsable por la ejecución de las acciones de mejoramiento." sqref="D8:D25" xr:uid="{F5A607C0-30DF-4ED7-8C5B-129AD323DE58}"/>
    <dataValidation allowBlank="1" showInputMessage="1" showErrorMessage="1" promptTitle="GUÍA:" prompt="Describir la meta a ser alcanzada con la acción de mejoramiento planteada." sqref="E8:E25" xr:uid="{37CCCC12-8FDA-4D7C-A418-5254544015D5}"/>
    <dataValidation allowBlank="1" showInputMessage="1" showErrorMessage="1" promptTitle="INSERTAR NUEVA COLUMNA:" prompt="Definir el entregable que soporta el cumplimiento como evidencia (actas, contratos, lista de asistencia, procedimientos, fotografía, videos, encuestas, etc.)" sqref="F8:F25" xr:uid="{3DDF4DCD-83F7-468E-94D0-80DFE575E807}"/>
    <dataValidation allowBlank="1" showInputMessage="1" showErrorMessage="1" promptTitle="GUÍA:" prompt="Establecer la formula matemática para medir el cumplimiento de la meta establecida a cada una de las acciones de mejoramiento definidas." sqref="G8:G25" xr:uid="{3BC03DD4-B58A-4C67-8898-5D1A3AFE2220}"/>
    <dataValidation allowBlank="1" showInputMessage="1" showErrorMessage="1" promptTitle="GUÍA:" prompt="Establecer las fechas de inicio y terminación de cada una de las actividades, según los recursos y disponibilidad de la dependencia dentro de la vigencia actual." sqref="H8:I25" xr:uid="{D56215F6-B84A-47DE-B473-93D0BB0B3116}"/>
    <dataValidation allowBlank="1" showInputMessage="1" showErrorMessage="1" promptTitle="GUÍA: " prompt="Colocar la fecha en que se realiza el seguimiento por parte de la dependencia (i, ii, ii o iv seguimiento)_x000a_" sqref="J8:J25" xr:uid="{6CCCB62D-4944-4F3B-B31E-FB43F22E1E8E}"/>
    <dataValidation allowBlank="1" showInputMessage="1" showErrorMessage="1" promptTitle="GUÍA:" prompt="Asignar el porcentaje de avance de la meta establecida de acuerdo con la formula del indicador con corte a la fecha del seguimiento." sqref="K8:K25" xr:uid="{DD09E49E-56D8-4817-A44A-CE74B2EF7A8D}"/>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25" xr:uid="{E6E5A9EC-6B9C-4FDC-A1E0-2B4845CD9F2B}"/>
    <dataValidation allowBlank="1" showInputMessage="1" showErrorMessage="1" promptTitle="CONTROL INTERNO:" prompt="Incluir esta columna para medir el avance de las acciones por parte del auditor de acuerdo con las evidencias presentadas por la dependencia." sqref="M8:M25" xr:uid="{B0CEA323-2A9B-4DD8-A2E4-80C35E3701F4}"/>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O25" xr:uid="{257BF3D4-4E11-49E8-A0B3-5ABFE12C7C60}"/>
    <dataValidation allowBlank="1" showInputMessage="1" showErrorMessage="1" promptTitle="GUIA:" prompt="Redactar las recomendaciones de mejoramiento a la gestión, identificadas en la dependencia para la vigencia actual." sqref="A23:A25 A11:A12 A8:A9 A15:A17 A19:A21" xr:uid="{F8126968-D5F2-454A-B5D1-5EA6B9E82A2D}"/>
    <dataValidation allowBlank="1" showInputMessage="1" showErrorMessage="1" promptTitle="GUÍA:" prompt="Se deben describir las causas, previamente identificadas por medio de las metodologías existentes, el número de causas varias de acuerdo a la recomendación y su complejidad." sqref="B8:B9 B11:B17 B19:B25" xr:uid="{737F7ECB-88A0-4224-84B1-CD74E70BC94A}"/>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A12F3-3CD6-476C-A2B6-925319921F8F}">
  <dimension ref="A1:O26"/>
  <sheetViews>
    <sheetView showGridLines="0" zoomScale="70" zoomScaleNormal="70" zoomScaleSheetLayoutView="100" zoomScalePageLayoutView="98" workbookViewId="0">
      <selection activeCell="A4" sqref="A4:L4"/>
    </sheetView>
  </sheetViews>
  <sheetFormatPr baseColWidth="10" defaultColWidth="11.42578125" defaultRowHeight="12.75" x14ac:dyDescent="0.2"/>
  <cols>
    <col min="1" max="1" width="63.42578125" customWidth="1"/>
    <col min="2" max="2" width="32.85546875" customWidth="1"/>
    <col min="3" max="3" width="33.42578125" customWidth="1"/>
    <col min="4" max="4" width="26.7109375" customWidth="1"/>
    <col min="5" max="5" width="24" customWidth="1"/>
    <col min="6" max="6" width="40.7109375" customWidth="1"/>
    <col min="7" max="7" width="22" customWidth="1"/>
    <col min="8" max="8" width="20" customWidth="1"/>
    <col min="9" max="9" width="15.42578125" customWidth="1"/>
    <col min="10" max="10" width="15" style="1" customWidth="1"/>
    <col min="11" max="11" width="13.7109375" customWidth="1"/>
    <col min="12" max="12" width="53.710937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1842</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658" t="s">
        <v>104</v>
      </c>
      <c r="N6" s="659" t="s">
        <v>103</v>
      </c>
      <c r="O6" s="660"/>
    </row>
    <row r="7" spans="1:15" s="3" customFormat="1" ht="47.25" x14ac:dyDescent="0.2">
      <c r="A7" s="454"/>
      <c r="B7" s="456"/>
      <c r="C7" s="456"/>
      <c r="D7" s="456"/>
      <c r="E7" s="450"/>
      <c r="F7" s="450"/>
      <c r="G7" s="450"/>
      <c r="H7" s="34" t="s">
        <v>102</v>
      </c>
      <c r="I7" s="34" t="s">
        <v>101</v>
      </c>
      <c r="J7" s="450"/>
      <c r="K7" s="450"/>
      <c r="L7" s="451"/>
      <c r="M7" s="658"/>
      <c r="N7" s="659"/>
      <c r="O7" s="660"/>
    </row>
    <row r="8" spans="1:15" ht="180" customHeight="1" x14ac:dyDescent="0.2">
      <c r="A8" s="241" t="s">
        <v>1804</v>
      </c>
      <c r="B8" s="43" t="s">
        <v>1805</v>
      </c>
      <c r="C8" s="18" t="s">
        <v>1806</v>
      </c>
      <c r="D8" s="61" t="s">
        <v>1807</v>
      </c>
      <c r="E8" s="18" t="s">
        <v>1808</v>
      </c>
      <c r="F8" s="16">
        <v>45290</v>
      </c>
      <c r="G8" s="18" t="s">
        <v>1809</v>
      </c>
      <c r="H8" s="62">
        <v>44929</v>
      </c>
      <c r="I8" s="16">
        <v>45291</v>
      </c>
      <c r="J8" s="16">
        <v>45107</v>
      </c>
      <c r="K8" s="15">
        <v>0.5</v>
      </c>
      <c r="L8" s="14" t="s">
        <v>1810</v>
      </c>
      <c r="M8" s="228">
        <v>0.5</v>
      </c>
      <c r="N8" s="559" t="s">
        <v>1811</v>
      </c>
      <c r="O8" s="560"/>
    </row>
    <row r="9" spans="1:15" s="11" customFormat="1" ht="169.5" customHeight="1" x14ac:dyDescent="0.2">
      <c r="A9" s="242" t="s">
        <v>1812</v>
      </c>
      <c r="B9" s="43" t="s">
        <v>1813</v>
      </c>
      <c r="C9" s="18" t="s">
        <v>1814</v>
      </c>
      <c r="D9" s="61" t="s">
        <v>1815</v>
      </c>
      <c r="E9" s="18" t="s">
        <v>1816</v>
      </c>
      <c r="F9" s="17">
        <v>44972</v>
      </c>
      <c r="G9" s="18" t="s">
        <v>1817</v>
      </c>
      <c r="H9" s="63">
        <v>44971</v>
      </c>
      <c r="I9" s="17">
        <v>44972</v>
      </c>
      <c r="J9" s="16">
        <v>45107</v>
      </c>
      <c r="K9" s="15">
        <v>1</v>
      </c>
      <c r="L9" s="14" t="s">
        <v>1818</v>
      </c>
      <c r="M9" s="228">
        <v>1</v>
      </c>
      <c r="N9" s="559" t="s">
        <v>1819</v>
      </c>
      <c r="O9" s="560"/>
    </row>
    <row r="10" spans="1:15" s="11" customFormat="1" ht="123.75" customHeight="1" x14ac:dyDescent="0.2">
      <c r="A10" s="241" t="s">
        <v>1820</v>
      </c>
      <c r="B10" s="64" t="s">
        <v>1821</v>
      </c>
      <c r="C10" s="18" t="s">
        <v>1822</v>
      </c>
      <c r="D10" s="61" t="s">
        <v>1807</v>
      </c>
      <c r="E10" s="18" t="s">
        <v>1823</v>
      </c>
      <c r="F10" s="17">
        <v>44972</v>
      </c>
      <c r="G10" s="18" t="s">
        <v>1824</v>
      </c>
      <c r="H10" s="63">
        <v>44969</v>
      </c>
      <c r="I10" s="63">
        <v>44972</v>
      </c>
      <c r="J10" s="16">
        <v>45107</v>
      </c>
      <c r="K10" s="15">
        <v>1</v>
      </c>
      <c r="L10" s="14" t="s">
        <v>1825</v>
      </c>
      <c r="M10" s="228">
        <v>1</v>
      </c>
      <c r="N10" s="559" t="s">
        <v>1826</v>
      </c>
      <c r="O10" s="560"/>
    </row>
    <row r="11" spans="1:15" s="11" customFormat="1" ht="266.25" customHeight="1" x14ac:dyDescent="0.2">
      <c r="A11" s="243" t="s">
        <v>1827</v>
      </c>
      <c r="B11" s="18" t="s">
        <v>1264</v>
      </c>
      <c r="C11" s="18" t="s">
        <v>1264</v>
      </c>
      <c r="D11" s="18" t="s">
        <v>1264</v>
      </c>
      <c r="E11" s="18" t="s">
        <v>1264</v>
      </c>
      <c r="F11" s="18" t="s">
        <v>1264</v>
      </c>
      <c r="G11" s="18" t="s">
        <v>1264</v>
      </c>
      <c r="H11" s="18" t="s">
        <v>1264</v>
      </c>
      <c r="I11" s="18" t="s">
        <v>1264</v>
      </c>
      <c r="J11" s="16"/>
      <c r="K11" s="15"/>
      <c r="L11" s="14"/>
      <c r="M11" s="228"/>
      <c r="N11" s="651" t="s">
        <v>1828</v>
      </c>
      <c r="O11" s="651"/>
    </row>
    <row r="12" spans="1:15" s="11" customFormat="1" ht="150" customHeight="1" x14ac:dyDescent="0.2">
      <c r="A12" s="243" t="s">
        <v>1829</v>
      </c>
      <c r="B12" s="18" t="s">
        <v>1264</v>
      </c>
      <c r="C12" s="18" t="s">
        <v>1264</v>
      </c>
      <c r="D12" s="18" t="s">
        <v>1264</v>
      </c>
      <c r="E12" s="18" t="s">
        <v>1264</v>
      </c>
      <c r="F12" s="18" t="s">
        <v>1264</v>
      </c>
      <c r="G12" s="18" t="s">
        <v>1264</v>
      </c>
      <c r="H12" s="18" t="s">
        <v>1264</v>
      </c>
      <c r="I12" s="18" t="s">
        <v>1264</v>
      </c>
      <c r="J12" s="16"/>
      <c r="K12" s="15"/>
      <c r="L12" s="14"/>
      <c r="M12" s="228"/>
      <c r="N12" s="651" t="s">
        <v>1828</v>
      </c>
      <c r="O12" s="651"/>
    </row>
    <row r="13" spans="1:15" s="11" customFormat="1" ht="126.75" customHeight="1" x14ac:dyDescent="0.2">
      <c r="A13" s="244" t="s">
        <v>1830</v>
      </c>
      <c r="B13" s="18" t="s">
        <v>1264</v>
      </c>
      <c r="C13" s="18" t="s">
        <v>1264</v>
      </c>
      <c r="D13" s="18" t="s">
        <v>1264</v>
      </c>
      <c r="E13" s="18" t="s">
        <v>1264</v>
      </c>
      <c r="F13" s="18" t="s">
        <v>1264</v>
      </c>
      <c r="G13" s="18" t="s">
        <v>1264</v>
      </c>
      <c r="H13" s="18" t="s">
        <v>1264</v>
      </c>
      <c r="I13" s="18" t="s">
        <v>1264</v>
      </c>
      <c r="J13" s="16"/>
      <c r="K13" s="15"/>
      <c r="L13" s="14"/>
      <c r="M13" s="228"/>
      <c r="N13" s="651" t="s">
        <v>1828</v>
      </c>
      <c r="O13" s="651"/>
    </row>
    <row r="14" spans="1:15" s="11" customFormat="1" ht="126.75" customHeight="1" x14ac:dyDescent="0.2">
      <c r="A14" s="243" t="s">
        <v>1831</v>
      </c>
      <c r="B14" s="18" t="s">
        <v>1264</v>
      </c>
      <c r="C14" s="18" t="s">
        <v>1264</v>
      </c>
      <c r="D14" s="18" t="s">
        <v>1264</v>
      </c>
      <c r="E14" s="18" t="s">
        <v>1264</v>
      </c>
      <c r="F14" s="18" t="s">
        <v>1264</v>
      </c>
      <c r="G14" s="13" t="s">
        <v>1264</v>
      </c>
      <c r="H14" s="18" t="s">
        <v>1264</v>
      </c>
      <c r="I14" s="18" t="s">
        <v>1264</v>
      </c>
      <c r="J14" s="16"/>
      <c r="K14" s="15"/>
      <c r="L14" s="14"/>
      <c r="M14" s="228"/>
      <c r="N14" s="651" t="s">
        <v>1828</v>
      </c>
      <c r="O14" s="651"/>
    </row>
    <row r="15" spans="1:15" s="11" customFormat="1" ht="126.75" customHeight="1" x14ac:dyDescent="0.2">
      <c r="A15" s="244" t="s">
        <v>1832</v>
      </c>
      <c r="B15" s="245" t="s">
        <v>1264</v>
      </c>
      <c r="C15" s="245" t="s">
        <v>1264</v>
      </c>
      <c r="D15" s="245" t="s">
        <v>1828</v>
      </c>
      <c r="E15" s="13" t="s">
        <v>1828</v>
      </c>
      <c r="F15" s="17" t="s">
        <v>1828</v>
      </c>
      <c r="G15" s="13" t="s">
        <v>1828</v>
      </c>
      <c r="H15" s="17" t="s">
        <v>1828</v>
      </c>
      <c r="I15" s="17" t="s">
        <v>1833</v>
      </c>
      <c r="J15" s="16"/>
      <c r="K15" s="15"/>
      <c r="L15" s="14"/>
      <c r="M15" s="228"/>
      <c r="N15" s="651" t="s">
        <v>1828</v>
      </c>
      <c r="O15" s="651"/>
    </row>
    <row r="16" spans="1:15" s="11" customFormat="1" ht="164.25" customHeight="1" x14ac:dyDescent="0.2">
      <c r="A16" s="246" t="s">
        <v>1834</v>
      </c>
      <c r="B16" s="18" t="s">
        <v>1264</v>
      </c>
      <c r="C16" s="18" t="s">
        <v>1264</v>
      </c>
      <c r="D16" s="18" t="s">
        <v>1264</v>
      </c>
      <c r="E16" s="18" t="s">
        <v>1264</v>
      </c>
      <c r="F16" s="18" t="s">
        <v>1264</v>
      </c>
      <c r="G16" s="18" t="s">
        <v>1264</v>
      </c>
      <c r="H16" s="18" t="s">
        <v>1264</v>
      </c>
      <c r="I16" s="18" t="s">
        <v>1264</v>
      </c>
      <c r="J16" s="16"/>
      <c r="K16" s="15"/>
      <c r="L16" s="18"/>
      <c r="M16" s="228"/>
      <c r="N16" s="651" t="s">
        <v>1828</v>
      </c>
      <c r="O16" s="651"/>
    </row>
    <row r="17" spans="1:15" s="11" customFormat="1" ht="235.5" customHeight="1" x14ac:dyDescent="0.2">
      <c r="A17" s="243" t="s">
        <v>1835</v>
      </c>
      <c r="B17" s="18" t="s">
        <v>1264</v>
      </c>
      <c r="C17" s="18" t="s">
        <v>1264</v>
      </c>
      <c r="D17" s="18" t="s">
        <v>1264</v>
      </c>
      <c r="E17" s="18" t="s">
        <v>1264</v>
      </c>
      <c r="F17" s="18" t="s">
        <v>1264</v>
      </c>
      <c r="G17" s="18" t="s">
        <v>1264</v>
      </c>
      <c r="H17" s="18" t="s">
        <v>1264</v>
      </c>
      <c r="I17" s="18" t="s">
        <v>1264</v>
      </c>
      <c r="J17" s="16"/>
      <c r="K17" s="15"/>
      <c r="L17" s="43"/>
      <c r="M17" s="228"/>
      <c r="N17" s="651" t="s">
        <v>1833</v>
      </c>
      <c r="O17" s="651"/>
    </row>
    <row r="18" spans="1:15" ht="15" x14ac:dyDescent="0.2">
      <c r="A18" s="3"/>
      <c r="B18" s="3"/>
      <c r="C18" s="3"/>
      <c r="D18" s="3"/>
      <c r="E18" s="3"/>
    </row>
    <row r="19" spans="1:15" ht="15" x14ac:dyDescent="0.2">
      <c r="A19" s="3" t="s">
        <v>1836</v>
      </c>
      <c r="B19" s="3"/>
      <c r="C19" s="3"/>
      <c r="D19" s="3"/>
      <c r="E19" s="3"/>
    </row>
    <row r="20" spans="1:15" ht="15" x14ac:dyDescent="0.2">
      <c r="A20" s="3" t="s">
        <v>1837</v>
      </c>
      <c r="B20" s="3"/>
      <c r="C20" s="3"/>
      <c r="D20" s="3"/>
      <c r="E20" s="3"/>
    </row>
    <row r="21" spans="1:15" s="3" customFormat="1" ht="29.25" customHeight="1" thickBot="1" x14ac:dyDescent="0.3">
      <c r="A21" s="7" t="s">
        <v>7</v>
      </c>
      <c r="B21" s="438" t="s">
        <v>1838</v>
      </c>
      <c r="C21" s="438"/>
      <c r="D21" s="438"/>
      <c r="G21" s="7"/>
      <c r="H21" s="7"/>
      <c r="I21" s="10"/>
      <c r="J21" s="7"/>
      <c r="K21" s="7"/>
    </row>
    <row r="22" spans="1:15" s="3" customFormat="1" ht="18.75" customHeight="1" x14ac:dyDescent="0.2">
      <c r="I22" s="6"/>
    </row>
    <row r="23" spans="1:15" s="3" customFormat="1" ht="32.25" customHeight="1" thickBot="1" x14ac:dyDescent="0.3">
      <c r="A23" s="7" t="s">
        <v>3</v>
      </c>
      <c r="B23" s="484" t="s">
        <v>1839</v>
      </c>
      <c r="C23" s="484"/>
      <c r="D23" s="484"/>
      <c r="G23" s="7" t="s">
        <v>2</v>
      </c>
      <c r="I23" s="6"/>
      <c r="J23" s="247" t="s">
        <v>1840</v>
      </c>
      <c r="K23" s="35"/>
      <c r="L23" s="35"/>
    </row>
    <row r="24" spans="1:15" s="3" customFormat="1" ht="27" customHeight="1" x14ac:dyDescent="0.2">
      <c r="A24" s="3" t="s">
        <v>1841</v>
      </c>
      <c r="I24" s="5"/>
      <c r="J24" s="248"/>
      <c r="K24" s="248"/>
      <c r="L24" s="4"/>
    </row>
    <row r="25" spans="1:15" x14ac:dyDescent="0.2">
      <c r="O25" s="2" t="s">
        <v>1</v>
      </c>
    </row>
    <row r="26" spans="1:15" x14ac:dyDescent="0.2">
      <c r="O26" s="2" t="s">
        <v>0</v>
      </c>
    </row>
  </sheetData>
  <mergeCells count="29">
    <mergeCell ref="C6:C7"/>
    <mergeCell ref="D6:D7"/>
    <mergeCell ref="E6:E7"/>
    <mergeCell ref="F6:F7"/>
    <mergeCell ref="G6:G7"/>
    <mergeCell ref="B21:D21"/>
    <mergeCell ref="B23:D23"/>
    <mergeCell ref="N8:O8"/>
    <mergeCell ref="N9:O9"/>
    <mergeCell ref="N10:O10"/>
    <mergeCell ref="N11:O11"/>
    <mergeCell ref="N12:O12"/>
    <mergeCell ref="N13:O13"/>
    <mergeCell ref="A3:O3"/>
    <mergeCell ref="N14:O14"/>
    <mergeCell ref="N15:O15"/>
    <mergeCell ref="N16:O16"/>
    <mergeCell ref="N17:O17"/>
    <mergeCell ref="H6:I6"/>
    <mergeCell ref="J6:J7"/>
    <mergeCell ref="K6:K7"/>
    <mergeCell ref="L6:L7"/>
    <mergeCell ref="M6:M7"/>
    <mergeCell ref="N6:O7"/>
    <mergeCell ref="A4:L4"/>
    <mergeCell ref="M4:O5"/>
    <mergeCell ref="A5:L5"/>
    <mergeCell ref="A6:A7"/>
    <mergeCell ref="B6:B7"/>
  </mergeCells>
  <dataValidations count="12">
    <dataValidation allowBlank="1" showInputMessage="1" showErrorMessage="1" promptTitle="GUÍA:" prompt="Se deben describir las causas, previamente identificadas por medio de las metodologías existentes, el número de causas varias de acuerdo a la recomendación y su complejidad." sqref="C11:I11 B8:B17 C15:D17 C12:F14 G12:G13 E16:I17 H12:I14" xr:uid="{8493C3B0-4A58-4E57-807E-27E2E60F51AB}"/>
    <dataValidation allowBlank="1" showInputMessage="1" showErrorMessage="1" promptTitle="GUÍA:" prompt="Para cada una de las causas identificadas se deben definir las acciones de mejoramiento necesarias." sqref="C8:C10" xr:uid="{8BD6FD5B-2086-41AC-8404-87D27BCD5644}"/>
    <dataValidation allowBlank="1" showInputMessage="1" showErrorMessage="1" promptTitle="GUÍA:" prompt="Identificar la persona/cargo responsable por la ejecución de las acciones de mejoramiento." sqref="D8:D10" xr:uid="{306E4594-05F6-4C23-9403-F584667206C7}"/>
    <dataValidation allowBlank="1" showInputMessage="1" showErrorMessage="1" promptTitle="GUÍA:" prompt="Describir la meta a ser alcanzada con la acción de mejoramiento planteada." sqref="G15 E8:E10 E15" xr:uid="{7EA75CA4-D907-4C40-AD1D-2EB05F5836AB}"/>
    <dataValidation allowBlank="1" showInputMessage="1" showErrorMessage="1" promptTitle="INSERTAR NUEVA COLUMNA:" prompt="Definir el entregable que soporta el cumplimiento como evidencia (actas, contratos, lista de asistencia, procedimientos, fotografía, videos, encuestas, etc.)" sqref="H15:I15 I9 F8:F10 F15" xr:uid="{47902A65-79FB-4C72-A98E-302DA6E4BEB9}"/>
    <dataValidation allowBlank="1" showInputMessage="1" showErrorMessage="1" promptTitle="GUÍA:" prompt="Establecer la formula matemática para medir el cumplimiento de la meta establecida a cada una de las acciones de mejoramiento definidas." sqref="G8:G10 G14" xr:uid="{B26A1A36-9206-448D-A8C8-AB1110B32EE8}"/>
    <dataValidation allowBlank="1" showInputMessage="1" showErrorMessage="1" promptTitle="GUÍA:" prompt="Establecer las fechas de inicio y terminación de cada una de las actividades, según los recursos y disponibilidad de la dependencia dentro de la vigencia actual." sqref="I8 I10 H8:H10" xr:uid="{DEBBBFE6-8598-46C5-8CDD-6A7D138C13A6}"/>
    <dataValidation allowBlank="1" showInputMessage="1" showErrorMessage="1" promptTitle="GUÍA: " prompt="Colocar la fecha en que se realiza el seguimiento por parte de la dependencia (i, ii, ii o iv seguimiento)_x000a_" sqref="J8:J17" xr:uid="{28C76AA0-7D16-44DF-B314-9389B7001758}"/>
    <dataValidation allowBlank="1" showInputMessage="1" showErrorMessage="1" promptTitle="GUÍA:" prompt="Asignar el porcentaje de avance de la meta establecida de acuerdo con la formula del indicador con corte a la fecha del seguimiento." sqref="K8:K17" xr:uid="{F2EDDCFA-9096-4663-BB07-4EBCDB3E4311}"/>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7" xr:uid="{A3B7EA26-A2E4-4D13-AD98-D58F1FA16F31}"/>
    <dataValidation allowBlank="1" showInputMessage="1" showErrorMessage="1" promptTitle="CONTROL INTERNO:" prompt="Incluir esta columna para medir el avance de las acciones por parte del auditor de acuerdo con las evidencias presentadas por la dependencia." sqref="M8:M17" xr:uid="{964EB519-92F9-4C7F-A81C-C3BF363343AE}"/>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N10 N11:O17" xr:uid="{4E411DB3-8A1B-4C0A-8505-A9D365023B4C}"/>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drawing r:id="rId2"/>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B7C05-4D8D-4A02-BF66-57F5F7FC7266}">
  <dimension ref="A1:O20"/>
  <sheetViews>
    <sheetView showGridLines="0" zoomScale="70" zoomScaleNormal="70" zoomScaleSheetLayoutView="100" zoomScalePageLayoutView="98" workbookViewId="0">
      <pane xSplit="1" topLeftCell="B1" activePane="topRight" state="frozen"/>
      <selection pane="topRight" activeCell="H9" sqref="H9"/>
    </sheetView>
  </sheetViews>
  <sheetFormatPr baseColWidth="10" defaultColWidth="11.42578125" defaultRowHeight="12.75" x14ac:dyDescent="0.2"/>
  <cols>
    <col min="1" max="1" width="39.7109375" customWidth="1"/>
    <col min="2" max="2" width="28.28515625" customWidth="1"/>
    <col min="3" max="3" width="36.28515625" customWidth="1"/>
    <col min="4" max="4" width="26.7109375" customWidth="1"/>
    <col min="5" max="5" width="24" customWidth="1"/>
    <col min="6" max="6" width="40.7109375" customWidth="1"/>
    <col min="7" max="7" width="22" customWidth="1"/>
    <col min="8" max="8" width="13.85546875" customWidth="1"/>
    <col min="9" max="9" width="20.7109375" customWidth="1"/>
    <col min="10" max="10" width="20.85546875" style="1" bestFit="1" customWidth="1"/>
    <col min="11" max="11" width="21.28515625" bestFit="1" customWidth="1"/>
    <col min="12" max="12" width="58.42578125" customWidth="1"/>
    <col min="13" max="13" width="20.140625"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581</v>
      </c>
      <c r="B4" s="440"/>
      <c r="C4" s="440"/>
      <c r="D4" s="440"/>
      <c r="E4" s="440"/>
      <c r="F4" s="440"/>
      <c r="G4" s="440"/>
      <c r="H4" s="440"/>
      <c r="I4" s="440"/>
      <c r="J4" s="440"/>
      <c r="K4" s="440"/>
      <c r="L4" s="440"/>
      <c r="M4" s="459" t="s">
        <v>117</v>
      </c>
      <c r="N4" s="459"/>
      <c r="O4" s="459"/>
    </row>
    <row r="5" spans="1:15" ht="38.25" customHeight="1" x14ac:dyDescent="0.2">
      <c r="A5" s="440" t="s">
        <v>1843</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31.5" x14ac:dyDescent="0.2">
      <c r="A7" s="454"/>
      <c r="B7" s="456"/>
      <c r="C7" s="456"/>
      <c r="D7" s="456"/>
      <c r="E7" s="450"/>
      <c r="F7" s="450"/>
      <c r="G7" s="450"/>
      <c r="H7" s="34" t="s">
        <v>102</v>
      </c>
      <c r="I7" s="34" t="s">
        <v>101</v>
      </c>
      <c r="J7" s="450"/>
      <c r="K7" s="450"/>
      <c r="L7" s="451"/>
      <c r="M7" s="460"/>
      <c r="N7" s="443"/>
      <c r="O7" s="444"/>
    </row>
    <row r="8" spans="1:15" s="249" customFormat="1" ht="162.6" customHeight="1" x14ac:dyDescent="0.2">
      <c r="A8" s="18" t="s">
        <v>1844</v>
      </c>
      <c r="B8" s="18" t="s">
        <v>1845</v>
      </c>
      <c r="C8" s="18" t="s">
        <v>1846</v>
      </c>
      <c r="D8" s="18" t="s">
        <v>1847</v>
      </c>
      <c r="E8" s="18" t="s">
        <v>1848</v>
      </c>
      <c r="F8" s="18" t="s">
        <v>1849</v>
      </c>
      <c r="G8" s="18" t="s">
        <v>1850</v>
      </c>
      <c r="H8" s="16">
        <v>44928</v>
      </c>
      <c r="I8" s="16">
        <v>45290</v>
      </c>
      <c r="J8" s="16">
        <v>45137</v>
      </c>
      <c r="K8" s="15"/>
      <c r="L8" s="18" t="s">
        <v>1851</v>
      </c>
      <c r="M8" s="13">
        <v>0.5</v>
      </c>
      <c r="N8" s="436" t="s">
        <v>1852</v>
      </c>
      <c r="O8" s="436"/>
    </row>
    <row r="9" spans="1:15" s="249" customFormat="1" ht="165.6" customHeight="1" x14ac:dyDescent="0.2">
      <c r="A9" s="18" t="s">
        <v>1853</v>
      </c>
      <c r="B9" s="18" t="s">
        <v>1854</v>
      </c>
      <c r="C9" s="18" t="s">
        <v>1855</v>
      </c>
      <c r="D9" s="18" t="s">
        <v>1847</v>
      </c>
      <c r="E9" s="18" t="s">
        <v>1856</v>
      </c>
      <c r="F9" s="18" t="s">
        <v>1856</v>
      </c>
      <c r="G9" s="18" t="s">
        <v>1857</v>
      </c>
      <c r="H9" s="16">
        <v>44928</v>
      </c>
      <c r="I9" s="16">
        <v>45290</v>
      </c>
      <c r="J9" s="16">
        <v>45137</v>
      </c>
      <c r="K9" s="15"/>
      <c r="L9" s="18" t="s">
        <v>1858</v>
      </c>
      <c r="M9" s="13">
        <v>0.5</v>
      </c>
      <c r="N9" s="436" t="s">
        <v>1859</v>
      </c>
      <c r="O9" s="436"/>
    </row>
    <row r="10" spans="1:15" s="250" customFormat="1" ht="90" x14ac:dyDescent="0.2">
      <c r="A10" s="18" t="s">
        <v>25</v>
      </c>
      <c r="B10" s="25" t="s">
        <v>1860</v>
      </c>
      <c r="C10" s="18" t="s">
        <v>1861</v>
      </c>
      <c r="D10" s="18" t="s">
        <v>1847</v>
      </c>
      <c r="E10" s="18" t="s">
        <v>1862</v>
      </c>
      <c r="F10" s="18" t="s">
        <v>1863</v>
      </c>
      <c r="G10" s="18" t="s">
        <v>1864</v>
      </c>
      <c r="H10" s="16">
        <v>44928</v>
      </c>
      <c r="I10" s="16">
        <v>45290</v>
      </c>
      <c r="J10" s="16">
        <v>45137</v>
      </c>
      <c r="K10" s="15"/>
      <c r="L10" s="18" t="s">
        <v>1865</v>
      </c>
      <c r="M10" s="13">
        <v>0.5</v>
      </c>
      <c r="N10" s="436" t="s">
        <v>1866</v>
      </c>
      <c r="O10" s="436"/>
    </row>
    <row r="11" spans="1:15" s="250" customFormat="1" ht="197.25" customHeight="1" x14ac:dyDescent="0.2">
      <c r="A11" s="18" t="s">
        <v>1867</v>
      </c>
      <c r="B11" s="18" t="s">
        <v>1868</v>
      </c>
      <c r="C11" s="18" t="s">
        <v>1869</v>
      </c>
      <c r="D11" s="18" t="s">
        <v>1847</v>
      </c>
      <c r="E11" s="18" t="s">
        <v>1870</v>
      </c>
      <c r="F11" s="18" t="s">
        <v>1871</v>
      </c>
      <c r="G11" s="18" t="s">
        <v>1872</v>
      </c>
      <c r="H11" s="16">
        <v>44928</v>
      </c>
      <c r="I11" s="16">
        <v>45290</v>
      </c>
      <c r="J11" s="16">
        <v>45137</v>
      </c>
      <c r="K11" s="15"/>
      <c r="L11" s="18" t="s">
        <v>1873</v>
      </c>
      <c r="M11" s="13">
        <v>0.5</v>
      </c>
      <c r="N11" s="436" t="s">
        <v>1874</v>
      </c>
      <c r="O11" s="436"/>
    </row>
    <row r="12" spans="1:15" s="250" customFormat="1" ht="148.5" customHeight="1" x14ac:dyDescent="0.2">
      <c r="A12" s="18" t="s">
        <v>1875</v>
      </c>
      <c r="B12" s="18" t="s">
        <v>1876</v>
      </c>
      <c r="C12" s="18" t="s">
        <v>1877</v>
      </c>
      <c r="D12" s="18" t="s">
        <v>1847</v>
      </c>
      <c r="E12" s="18" t="s">
        <v>1878</v>
      </c>
      <c r="F12" s="18" t="s">
        <v>1879</v>
      </c>
      <c r="G12" s="18" t="s">
        <v>1880</v>
      </c>
      <c r="H12" s="16">
        <v>44928</v>
      </c>
      <c r="I12" s="16">
        <v>45290</v>
      </c>
      <c r="J12" s="16">
        <v>45137</v>
      </c>
      <c r="K12" s="15"/>
      <c r="L12" s="18" t="s">
        <v>1881</v>
      </c>
      <c r="M12" s="13">
        <v>0.5</v>
      </c>
      <c r="N12" s="436" t="s">
        <v>1882</v>
      </c>
      <c r="O12" s="436"/>
    </row>
    <row r="13" spans="1:15" s="250" customFormat="1" ht="150" customHeight="1" x14ac:dyDescent="0.2">
      <c r="A13" s="18" t="s">
        <v>1883</v>
      </c>
      <c r="B13" s="18" t="s">
        <v>1884</v>
      </c>
      <c r="C13" s="18" t="s">
        <v>1877</v>
      </c>
      <c r="D13" s="18" t="s">
        <v>1847</v>
      </c>
      <c r="E13" s="18" t="s">
        <v>1878</v>
      </c>
      <c r="F13" s="18" t="s">
        <v>1879</v>
      </c>
      <c r="G13" s="18" t="s">
        <v>1880</v>
      </c>
      <c r="H13" s="16">
        <v>44928</v>
      </c>
      <c r="I13" s="16">
        <v>45290</v>
      </c>
      <c r="J13" s="16">
        <v>45137</v>
      </c>
      <c r="K13" s="15"/>
      <c r="L13" s="18" t="s">
        <v>1881</v>
      </c>
      <c r="M13" s="13">
        <v>0.5</v>
      </c>
      <c r="N13" s="436" t="s">
        <v>1885</v>
      </c>
      <c r="O13" s="436"/>
    </row>
    <row r="14" spans="1:15" x14ac:dyDescent="0.2">
      <c r="M14" s="29">
        <v>0.5</v>
      </c>
    </row>
    <row r="15" spans="1:15" ht="16.5" thickBot="1" x14ac:dyDescent="0.3">
      <c r="A15" s="7" t="s">
        <v>7</v>
      </c>
      <c r="B15" s="438" t="s">
        <v>1886</v>
      </c>
      <c r="C15" s="438"/>
      <c r="D15" s="438"/>
      <c r="E15" s="3"/>
      <c r="F15" s="3"/>
      <c r="G15" s="7"/>
      <c r="H15" s="7"/>
      <c r="I15" s="10"/>
      <c r="J15" s="7"/>
      <c r="K15" s="7"/>
      <c r="L15" s="3"/>
      <c r="M15" s="3"/>
      <c r="N15" s="3"/>
      <c r="O15" s="3"/>
    </row>
    <row r="16" spans="1:15" ht="15" x14ac:dyDescent="0.2">
      <c r="A16" s="3"/>
      <c r="B16" s="3"/>
      <c r="C16" s="3"/>
      <c r="D16" s="3"/>
      <c r="E16" s="3"/>
      <c r="F16" s="3"/>
      <c r="G16" s="3"/>
      <c r="H16" s="3"/>
      <c r="I16" s="6"/>
      <c r="J16" s="3"/>
      <c r="K16" s="3"/>
      <c r="L16" s="3"/>
      <c r="M16" s="3"/>
      <c r="N16" s="3"/>
      <c r="O16" s="3"/>
    </row>
    <row r="17" spans="1:15" ht="16.5" thickBot="1" x14ac:dyDescent="0.3">
      <c r="A17" s="7" t="s">
        <v>3</v>
      </c>
      <c r="B17" s="484" t="s">
        <v>1887</v>
      </c>
      <c r="C17" s="484"/>
      <c r="D17" s="484"/>
      <c r="E17" s="3"/>
      <c r="F17" s="3"/>
      <c r="G17" s="7" t="s">
        <v>2</v>
      </c>
      <c r="H17" s="3"/>
      <c r="I17" s="6"/>
      <c r="J17" s="35" t="s">
        <v>1888</v>
      </c>
      <c r="K17" s="35"/>
      <c r="L17" s="35"/>
      <c r="M17" s="3"/>
      <c r="N17" s="3"/>
      <c r="O17" s="3"/>
    </row>
    <row r="18" spans="1:15" ht="18" x14ac:dyDescent="0.2">
      <c r="A18" s="3"/>
      <c r="B18" s="3"/>
      <c r="C18" s="3"/>
      <c r="D18" s="3"/>
      <c r="E18" s="3"/>
      <c r="F18" s="3"/>
      <c r="G18" s="3"/>
      <c r="H18" s="3"/>
      <c r="I18" s="5"/>
      <c r="J18" s="439"/>
      <c r="K18" s="439"/>
      <c r="L18" s="4"/>
      <c r="M18" s="3"/>
      <c r="N18" s="3"/>
      <c r="O18" s="3"/>
    </row>
    <row r="19" spans="1:15" x14ac:dyDescent="0.2">
      <c r="O19" s="2" t="s">
        <v>1</v>
      </c>
    </row>
    <row r="20" spans="1:15" x14ac:dyDescent="0.2">
      <c r="O20" s="2" t="s">
        <v>0</v>
      </c>
    </row>
  </sheetData>
  <mergeCells count="26">
    <mergeCell ref="A3:O3"/>
    <mergeCell ref="A4:L4"/>
    <mergeCell ref="M4:O5"/>
    <mergeCell ref="A5:L5"/>
    <mergeCell ref="A6:A7"/>
    <mergeCell ref="B6:B7"/>
    <mergeCell ref="C6:C7"/>
    <mergeCell ref="D6:D7"/>
    <mergeCell ref="E6:E7"/>
    <mergeCell ref="F6:F7"/>
    <mergeCell ref="N13:O13"/>
    <mergeCell ref="B15:D15"/>
    <mergeCell ref="B17:D17"/>
    <mergeCell ref="J18:K18"/>
    <mergeCell ref="N6:O7"/>
    <mergeCell ref="N8:O8"/>
    <mergeCell ref="N9:O9"/>
    <mergeCell ref="N10:O10"/>
    <mergeCell ref="N11:O11"/>
    <mergeCell ref="N12:O12"/>
    <mergeCell ref="G6:G7"/>
    <mergeCell ref="H6:I6"/>
    <mergeCell ref="J6:J7"/>
    <mergeCell ref="K6:K7"/>
    <mergeCell ref="L6:L7"/>
    <mergeCell ref="M6:M7"/>
  </mergeCells>
  <dataValidations count="13">
    <dataValidation allowBlank="1" showInputMessage="1" showErrorMessage="1" promptTitle="CONTROL INTERNO:" prompt="Incluir esta columna para medir el avance de las acciones por parte del auditor de acuerdo con las evidencias presentadas por la dependencia." sqref="M8:M13" xr:uid="{00126B22-9278-4D14-A77E-5BB563731710}"/>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O13" xr:uid="{C1E515E7-D3D0-4830-86C6-4DA522555680}"/>
    <dataValidation allowBlank="1" showInputMessage="1" showErrorMessage="1" promptTitle="GUÍA: " prompt="Colocar la fecha en que se realiza el seguimiento por parte de la dependencia (i, ii, ii o iv seguimiento)_x000a_" sqref="J8:J13" xr:uid="{73D45648-5461-4B0F-A432-BF366649A537}"/>
    <dataValidation allowBlank="1" showInputMessage="1" showErrorMessage="1" promptTitle="GUÍA:" prompt="Asignar el porcentaje de avance de la meta establecida de acuerdo con la formula del indicador con corte a la fecha del seguimiento." sqref="K8:K13" xr:uid="{EDD59345-9B50-455C-9ABE-C32864B73F41}"/>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3" xr:uid="{9649D479-4C88-483A-8347-76654C4382EB}"/>
    <dataValidation allowBlank="1" showInputMessage="1" showErrorMessage="1" promptTitle="GUÍA:" prompt="Identificar la persona/cargo responsable por la ejecución de las acciones de mejoramiento." sqref="D8:D13" xr:uid="{9829D09B-4890-4980-B346-C778109AA5A9}"/>
    <dataValidation allowBlank="1" showInputMessage="1" showErrorMessage="1" promptTitle="GUÍA:" prompt="Establecer las fechas de inicio y terminación de cada una de las actividades, según los recursos y disponibilidad de la dependencia dentro de la vigencia actual." sqref="H8:I13" xr:uid="{C998BF8C-100E-4DAB-BA56-AA10FEB35231}"/>
    <dataValidation allowBlank="1" showInputMessage="1" showErrorMessage="1" promptTitle="GUIA:" prompt="Redactar las recomendaciones de mejoramiento a la gestión, identificadas en la dependencia para la vigencia actual." sqref="A8" xr:uid="{7E020D08-2515-4B57-AD51-158B710F4B70}"/>
    <dataValidation allowBlank="1" showInputMessage="1" showErrorMessage="1" promptTitle="GUÍA:" prompt="Se deben describir las causas, previamente identificadas por medio de las metodologías existentes, el número de causas varias de acuerdo a la recomendación y su complejidad." sqref="C11 B8:B13" xr:uid="{F5D7C6DD-619C-4FFF-A247-C86D28740EDA}"/>
    <dataValidation allowBlank="1" showInputMessage="1" showErrorMessage="1" promptTitle="GUÍA:" prompt="Para cada una de las causas identificadas se deben definir las acciones de mejoramiento necesarias." sqref="C12:C13 C8:C10" xr:uid="{5C2B3D95-97EC-40CC-BFF0-B4D849511958}"/>
    <dataValidation allowBlank="1" showInputMessage="1" showErrorMessage="1" promptTitle="GUÍA:" prompt="Describir la meta a ser alcanzada con la acción de mejoramiento planteada." sqref="F9:F10 F12:F13 E8:E13" xr:uid="{88636FCF-06DB-419E-B9F8-37D1B1B58731}"/>
    <dataValidation allowBlank="1" showInputMessage="1" showErrorMessage="1" promptTitle="INSERTAR NUEVA COLUMNA:" prompt="Definir el entregable que soporta el cumplimiento como evidencia (actas, contratos, lista de asistencia, procedimientos, fotografía, videos, encuestas, etc.)" sqref="F11 F8" xr:uid="{6C16C4F2-E286-4FBC-91A7-3DC1AA22B34B}"/>
    <dataValidation allowBlank="1" showInputMessage="1" showErrorMessage="1" promptTitle="GUÍA:" prompt="Establecer la formula matemática para medir el cumplimiento de la meta establecida a cada una de las acciones de mejoramiento definidas." sqref="G8:G13" xr:uid="{B7CF2966-0A66-4D69-BFCE-59494B255C65}"/>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B0880-4FBE-4851-8A2B-7FA85D6EBC72}">
  <dimension ref="A1:P33"/>
  <sheetViews>
    <sheetView showGridLines="0" topLeftCell="A2" zoomScale="60" zoomScaleNormal="60" zoomScaleSheetLayoutView="100" zoomScalePageLayoutView="98" workbookViewId="0">
      <selection activeCell="L30" sqref="L30"/>
    </sheetView>
  </sheetViews>
  <sheetFormatPr baseColWidth="10" defaultColWidth="11.42578125" defaultRowHeight="12.75" x14ac:dyDescent="0.2"/>
  <cols>
    <col min="1" max="1" width="50" customWidth="1"/>
    <col min="2" max="2" width="28.28515625" customWidth="1"/>
    <col min="3" max="3" width="29.42578125" customWidth="1"/>
    <col min="4" max="4" width="26.7109375" customWidth="1"/>
    <col min="5" max="5" width="24" customWidth="1"/>
    <col min="6" max="6" width="28.2851562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22.5703125" customWidth="1"/>
    <col min="14" max="14" width="25.42578125" customWidth="1"/>
    <col min="15" max="15" width="52" customWidth="1"/>
    <col min="16" max="16" width="14.85546875" customWidth="1"/>
  </cols>
  <sheetData>
    <row r="1" spans="1:16" ht="12.75" hidden="1" customHeight="1" x14ac:dyDescent="0.2">
      <c r="A1" s="1"/>
      <c r="B1" s="1"/>
      <c r="C1" s="1"/>
      <c r="D1" s="1"/>
      <c r="E1" s="1"/>
      <c r="F1" s="1"/>
      <c r="G1" s="1"/>
      <c r="H1" s="1"/>
      <c r="I1" s="1"/>
      <c r="K1" s="1"/>
      <c r="L1" s="1"/>
      <c r="M1" s="1"/>
      <c r="N1" s="1"/>
      <c r="O1" s="1"/>
    </row>
    <row r="2" spans="1:16" x14ac:dyDescent="0.2">
      <c r="A2" s="1"/>
      <c r="B2" s="1"/>
      <c r="C2" s="1"/>
      <c r="D2" s="1"/>
      <c r="E2" s="1"/>
      <c r="F2" s="1"/>
      <c r="G2" s="1"/>
      <c r="H2" s="1"/>
      <c r="I2" s="1"/>
      <c r="K2" s="1"/>
      <c r="L2" s="1"/>
      <c r="M2" s="1"/>
      <c r="N2" s="1"/>
      <c r="O2" s="1"/>
    </row>
    <row r="3" spans="1:16" ht="27" customHeight="1" x14ac:dyDescent="0.25">
      <c r="A3" s="452" t="s">
        <v>119</v>
      </c>
      <c r="B3" s="452"/>
      <c r="C3" s="452"/>
      <c r="D3" s="452"/>
      <c r="E3" s="452"/>
      <c r="F3" s="452"/>
      <c r="G3" s="452"/>
      <c r="H3" s="452"/>
      <c r="I3" s="452"/>
      <c r="J3" s="452"/>
      <c r="K3" s="452"/>
      <c r="L3" s="452"/>
      <c r="M3" s="86"/>
      <c r="N3" s="86"/>
      <c r="O3" s="86"/>
    </row>
    <row r="4" spans="1:16" ht="34.5" customHeight="1" x14ac:dyDescent="0.2">
      <c r="A4" s="440" t="s">
        <v>506</v>
      </c>
      <c r="B4" s="440"/>
      <c r="C4" s="440"/>
      <c r="D4" s="440"/>
      <c r="E4" s="440"/>
      <c r="F4" s="440"/>
      <c r="G4" s="440"/>
      <c r="H4" s="440"/>
      <c r="I4" s="440"/>
      <c r="J4" s="440"/>
      <c r="K4" s="440"/>
      <c r="L4" s="440"/>
      <c r="M4" s="511" t="s">
        <v>117</v>
      </c>
      <c r="N4" s="512"/>
      <c r="O4" s="513"/>
    </row>
    <row r="5" spans="1:16" ht="38.25" customHeight="1" x14ac:dyDescent="0.2">
      <c r="A5" s="440" t="s">
        <v>507</v>
      </c>
      <c r="B5" s="440"/>
      <c r="C5" s="440"/>
      <c r="D5" s="440"/>
      <c r="E5" s="440"/>
      <c r="F5" s="440"/>
      <c r="G5" s="440"/>
      <c r="H5" s="440"/>
      <c r="I5" s="440"/>
      <c r="J5" s="440"/>
      <c r="K5" s="440"/>
      <c r="L5" s="440"/>
      <c r="M5" s="514"/>
      <c r="N5" s="515"/>
      <c r="O5" s="516"/>
    </row>
    <row r="6" spans="1:16" s="3" customFormat="1" ht="40.5" customHeight="1" x14ac:dyDescent="0.2">
      <c r="A6" s="453" t="s">
        <v>115</v>
      </c>
      <c r="B6" s="453" t="s">
        <v>114</v>
      </c>
      <c r="C6" s="453" t="s">
        <v>113</v>
      </c>
      <c r="D6" s="453" t="s">
        <v>112</v>
      </c>
      <c r="E6" s="453" t="s">
        <v>111</v>
      </c>
      <c r="F6" s="453" t="s">
        <v>110</v>
      </c>
      <c r="G6" s="453" t="s">
        <v>109</v>
      </c>
      <c r="H6" s="453" t="s">
        <v>108</v>
      </c>
      <c r="I6" s="453"/>
      <c r="J6" s="453" t="s">
        <v>107</v>
      </c>
      <c r="K6" s="453" t="s">
        <v>106</v>
      </c>
      <c r="L6" s="453" t="s">
        <v>105</v>
      </c>
      <c r="M6" s="517" t="s">
        <v>104</v>
      </c>
      <c r="N6" s="519" t="s">
        <v>103</v>
      </c>
      <c r="O6" s="520"/>
    </row>
    <row r="7" spans="1:16" s="3" customFormat="1" ht="52.5" customHeight="1" x14ac:dyDescent="0.2">
      <c r="A7" s="454"/>
      <c r="B7" s="454"/>
      <c r="C7" s="454"/>
      <c r="D7" s="454"/>
      <c r="E7" s="454"/>
      <c r="F7" s="454"/>
      <c r="G7" s="454"/>
      <c r="H7" s="454" t="s">
        <v>102</v>
      </c>
      <c r="I7" s="454" t="s">
        <v>101</v>
      </c>
      <c r="J7" s="454"/>
      <c r="K7" s="454"/>
      <c r="L7" s="454"/>
      <c r="M7" s="518"/>
      <c r="N7" s="521"/>
      <c r="O7" s="522"/>
    </row>
    <row r="8" spans="1:16" ht="153" customHeight="1" x14ac:dyDescent="0.2">
      <c r="A8" s="475" t="s">
        <v>508</v>
      </c>
      <c r="B8" s="478" t="s">
        <v>509</v>
      </c>
      <c r="C8" s="87" t="s">
        <v>510</v>
      </c>
      <c r="D8" s="88" t="s">
        <v>511</v>
      </c>
      <c r="E8" s="88" t="s">
        <v>512</v>
      </c>
      <c r="F8" s="19" t="s">
        <v>513</v>
      </c>
      <c r="G8" s="88" t="s">
        <v>514</v>
      </c>
      <c r="H8" s="89">
        <v>44951</v>
      </c>
      <c r="I8" s="90">
        <v>44958</v>
      </c>
      <c r="J8" s="90"/>
      <c r="K8" s="41">
        <v>1</v>
      </c>
      <c r="L8" s="91" t="s">
        <v>515</v>
      </c>
      <c r="M8" s="40">
        <v>1</v>
      </c>
      <c r="N8" s="480" t="s">
        <v>516</v>
      </c>
      <c r="O8" s="481"/>
    </row>
    <row r="9" spans="1:16" ht="150" x14ac:dyDescent="0.2">
      <c r="A9" s="476"/>
      <c r="B9" s="478"/>
      <c r="C9" s="87" t="s">
        <v>517</v>
      </c>
      <c r="D9" s="88" t="s">
        <v>518</v>
      </c>
      <c r="E9" s="88" t="s">
        <v>519</v>
      </c>
      <c r="F9" s="19" t="s">
        <v>520</v>
      </c>
      <c r="G9" s="88" t="s">
        <v>521</v>
      </c>
      <c r="H9" s="89">
        <v>44958</v>
      </c>
      <c r="I9" s="90">
        <v>45291</v>
      </c>
      <c r="J9" s="90"/>
      <c r="K9" s="41">
        <v>0.67</v>
      </c>
      <c r="L9" s="91" t="s">
        <v>522</v>
      </c>
      <c r="M9" s="40">
        <v>0.67</v>
      </c>
      <c r="N9" s="480" t="s">
        <v>523</v>
      </c>
      <c r="O9" s="481"/>
    </row>
    <row r="10" spans="1:16" ht="105" x14ac:dyDescent="0.2">
      <c r="A10" s="477"/>
      <c r="B10" s="479"/>
      <c r="C10" s="87" t="s">
        <v>524</v>
      </c>
      <c r="D10" s="88" t="s">
        <v>525</v>
      </c>
      <c r="E10" s="88" t="s">
        <v>526</v>
      </c>
      <c r="F10" s="19" t="s">
        <v>527</v>
      </c>
      <c r="G10" s="88" t="s">
        <v>528</v>
      </c>
      <c r="H10" s="89">
        <v>44958</v>
      </c>
      <c r="I10" s="90">
        <v>45291</v>
      </c>
      <c r="J10" s="92"/>
      <c r="K10" s="41">
        <v>0.5</v>
      </c>
      <c r="L10" s="91" t="s">
        <v>529</v>
      </c>
      <c r="M10" s="40">
        <v>0.5</v>
      </c>
      <c r="N10" s="480" t="s">
        <v>530</v>
      </c>
      <c r="O10" s="481"/>
      <c r="P10" s="29">
        <v>0.72</v>
      </c>
    </row>
    <row r="11" spans="1:16" s="11" customFormat="1" ht="184.5" customHeight="1" x14ac:dyDescent="0.2">
      <c r="A11" s="507" t="s">
        <v>531</v>
      </c>
      <c r="B11" s="479"/>
      <c r="C11" s="93" t="s">
        <v>532</v>
      </c>
      <c r="D11" s="94" t="s">
        <v>533</v>
      </c>
      <c r="E11" s="94" t="s">
        <v>534</v>
      </c>
      <c r="F11" s="94" t="s">
        <v>535</v>
      </c>
      <c r="G11" s="88" t="s">
        <v>536</v>
      </c>
      <c r="H11" s="89">
        <v>44958</v>
      </c>
      <c r="I11" s="90">
        <v>45291</v>
      </c>
      <c r="J11" s="90"/>
      <c r="K11" s="41">
        <v>0.5</v>
      </c>
      <c r="L11" s="91" t="s">
        <v>537</v>
      </c>
      <c r="M11" s="40">
        <v>0.5</v>
      </c>
      <c r="N11" s="509" t="s">
        <v>538</v>
      </c>
      <c r="O11" s="510"/>
    </row>
    <row r="12" spans="1:16" s="11" customFormat="1" ht="229.5" customHeight="1" x14ac:dyDescent="0.2">
      <c r="A12" s="508"/>
      <c r="B12" s="496"/>
      <c r="C12" s="93" t="s">
        <v>532</v>
      </c>
      <c r="D12" s="94" t="s">
        <v>533</v>
      </c>
      <c r="E12" s="94" t="s">
        <v>534</v>
      </c>
      <c r="F12" s="94" t="s">
        <v>534</v>
      </c>
      <c r="G12" s="88" t="s">
        <v>539</v>
      </c>
      <c r="H12" s="95">
        <v>44958</v>
      </c>
      <c r="I12" s="96">
        <v>45291</v>
      </c>
      <c r="J12" s="96"/>
      <c r="K12" s="97">
        <v>1</v>
      </c>
      <c r="L12" s="98" t="s">
        <v>540</v>
      </c>
      <c r="M12" s="60">
        <v>1</v>
      </c>
      <c r="N12" s="480" t="s">
        <v>541</v>
      </c>
      <c r="O12" s="481"/>
      <c r="P12" s="12">
        <v>0.75</v>
      </c>
    </row>
    <row r="13" spans="1:16" ht="302.25" customHeight="1" x14ac:dyDescent="0.2">
      <c r="A13" s="99" t="s">
        <v>542</v>
      </c>
      <c r="B13" s="100"/>
      <c r="C13" s="101" t="s">
        <v>543</v>
      </c>
      <c r="D13" s="88" t="s">
        <v>525</v>
      </c>
      <c r="E13" s="91" t="s">
        <v>12</v>
      </c>
      <c r="F13" s="91" t="s">
        <v>97</v>
      </c>
      <c r="G13" s="99" t="s">
        <v>10</v>
      </c>
      <c r="H13" s="102">
        <v>44973</v>
      </c>
      <c r="I13" s="102">
        <v>45291</v>
      </c>
      <c r="J13" s="102"/>
      <c r="K13" s="103">
        <v>1</v>
      </c>
      <c r="L13" s="104" t="s">
        <v>544</v>
      </c>
      <c r="M13" s="105">
        <v>0.5</v>
      </c>
      <c r="N13" s="500" t="s">
        <v>188</v>
      </c>
      <c r="O13" s="500"/>
      <c r="P13" s="501">
        <v>0.17</v>
      </c>
    </row>
    <row r="14" spans="1:16" ht="123" customHeight="1" x14ac:dyDescent="0.2">
      <c r="A14" s="485" t="s">
        <v>94</v>
      </c>
      <c r="B14" s="502"/>
      <c r="C14" s="107" t="s">
        <v>93</v>
      </c>
      <c r="D14" s="94" t="s">
        <v>545</v>
      </c>
      <c r="E14" s="108" t="s">
        <v>92</v>
      </c>
      <c r="F14" s="91" t="s">
        <v>75</v>
      </c>
      <c r="G14" s="99" t="s">
        <v>91</v>
      </c>
      <c r="H14" s="109">
        <v>44927</v>
      </c>
      <c r="I14" s="109">
        <v>45291</v>
      </c>
      <c r="J14" s="109"/>
      <c r="K14" s="110">
        <v>0.5</v>
      </c>
      <c r="L14" s="111" t="s">
        <v>546</v>
      </c>
      <c r="M14" s="112">
        <v>0</v>
      </c>
      <c r="N14" s="503" t="s">
        <v>547</v>
      </c>
      <c r="O14" s="504"/>
      <c r="P14" s="501"/>
    </row>
    <row r="15" spans="1:16" ht="183.75" customHeight="1" x14ac:dyDescent="0.2">
      <c r="A15" s="487"/>
      <c r="B15" s="502"/>
      <c r="C15" s="113" t="s">
        <v>89</v>
      </c>
      <c r="D15" s="88" t="s">
        <v>525</v>
      </c>
      <c r="E15" s="91" t="s">
        <v>88</v>
      </c>
      <c r="F15" s="91" t="s">
        <v>87</v>
      </c>
      <c r="G15" s="91" t="s">
        <v>68</v>
      </c>
      <c r="H15" s="114"/>
      <c r="I15" s="114"/>
      <c r="J15" s="114"/>
      <c r="K15" s="115">
        <v>0.5</v>
      </c>
      <c r="L15" s="116" t="s">
        <v>548</v>
      </c>
      <c r="M15" s="112">
        <v>0</v>
      </c>
      <c r="N15" s="505"/>
      <c r="O15" s="506"/>
      <c r="P15" s="501"/>
    </row>
    <row r="16" spans="1:16" ht="45" customHeight="1" x14ac:dyDescent="0.2">
      <c r="A16" s="485" t="s">
        <v>86</v>
      </c>
      <c r="B16" s="496" t="s">
        <v>85</v>
      </c>
      <c r="C16" s="113" t="s">
        <v>84</v>
      </c>
      <c r="D16" s="94" t="s">
        <v>549</v>
      </c>
      <c r="E16" s="91" t="s">
        <v>82</v>
      </c>
      <c r="F16" s="91" t="s">
        <v>81</v>
      </c>
      <c r="G16" s="91" t="s">
        <v>80</v>
      </c>
      <c r="H16" s="117">
        <v>44973</v>
      </c>
      <c r="I16" s="117">
        <v>45291</v>
      </c>
      <c r="J16" s="90"/>
      <c r="K16" s="41">
        <v>1</v>
      </c>
      <c r="L16" s="19" t="s">
        <v>550</v>
      </c>
      <c r="M16" s="498">
        <v>0.65</v>
      </c>
      <c r="N16" s="480" t="s">
        <v>551</v>
      </c>
      <c r="O16" s="481"/>
    </row>
    <row r="17" spans="1:16" ht="90" x14ac:dyDescent="0.2">
      <c r="A17" s="486"/>
      <c r="B17" s="496"/>
      <c r="C17" s="107" t="s">
        <v>77</v>
      </c>
      <c r="D17" s="94" t="s">
        <v>549</v>
      </c>
      <c r="E17" s="108" t="s">
        <v>76</v>
      </c>
      <c r="F17" s="108" t="s">
        <v>75</v>
      </c>
      <c r="G17" s="108" t="s">
        <v>74</v>
      </c>
      <c r="H17" s="118">
        <v>44973</v>
      </c>
      <c r="I17" s="118">
        <v>45291</v>
      </c>
      <c r="J17" s="119"/>
      <c r="K17" s="120">
        <v>0.45</v>
      </c>
      <c r="L17" s="121" t="s">
        <v>552</v>
      </c>
      <c r="M17" s="498"/>
      <c r="N17" s="480" t="s">
        <v>553</v>
      </c>
      <c r="O17" s="481"/>
    </row>
    <row r="18" spans="1:16" s="11" customFormat="1" ht="60" customHeight="1" x14ac:dyDescent="0.2">
      <c r="A18" s="487"/>
      <c r="B18" s="497"/>
      <c r="C18" s="113" t="s">
        <v>554</v>
      </c>
      <c r="D18" s="94" t="s">
        <v>549</v>
      </c>
      <c r="E18" s="91" t="s">
        <v>70</v>
      </c>
      <c r="F18" s="91" t="s">
        <v>69</v>
      </c>
      <c r="G18" s="91" t="s">
        <v>68</v>
      </c>
      <c r="H18" s="122">
        <v>44973</v>
      </c>
      <c r="I18" s="122">
        <v>45291</v>
      </c>
      <c r="J18" s="90"/>
      <c r="K18" s="41">
        <v>0.5</v>
      </c>
      <c r="L18" s="91" t="s">
        <v>555</v>
      </c>
      <c r="M18" s="499"/>
      <c r="N18" s="482" t="s">
        <v>556</v>
      </c>
      <c r="O18" s="483"/>
      <c r="P18" s="12">
        <v>0.65</v>
      </c>
    </row>
    <row r="19" spans="1:16" s="11" customFormat="1" ht="252.75" customHeight="1" x14ac:dyDescent="0.2">
      <c r="A19" s="106" t="s">
        <v>64</v>
      </c>
      <c r="B19" s="125" t="s">
        <v>63</v>
      </c>
      <c r="C19" s="113" t="s">
        <v>62</v>
      </c>
      <c r="D19" s="19" t="s">
        <v>557</v>
      </c>
      <c r="E19" s="91" t="s">
        <v>61</v>
      </c>
      <c r="F19" s="91" t="s">
        <v>60</v>
      </c>
      <c r="G19" s="91" t="s">
        <v>10</v>
      </c>
      <c r="H19" s="122">
        <v>44973</v>
      </c>
      <c r="I19" s="122">
        <v>45291</v>
      </c>
      <c r="J19" s="90"/>
      <c r="K19" s="41">
        <v>1</v>
      </c>
      <c r="L19" s="91" t="s">
        <v>558</v>
      </c>
      <c r="M19" s="40">
        <v>1</v>
      </c>
      <c r="N19" s="480" t="s">
        <v>559</v>
      </c>
      <c r="O19" s="481"/>
    </row>
    <row r="20" spans="1:16" s="11" customFormat="1" ht="103.5" customHeight="1" x14ac:dyDescent="0.2">
      <c r="A20" s="485" t="s">
        <v>57</v>
      </c>
      <c r="B20" s="488" t="s">
        <v>56</v>
      </c>
      <c r="C20" s="113" t="s">
        <v>55</v>
      </c>
      <c r="D20" s="473" t="s">
        <v>560</v>
      </c>
      <c r="E20" s="91" t="s">
        <v>53</v>
      </c>
      <c r="F20" s="91" t="s">
        <v>52</v>
      </c>
      <c r="G20" s="91" t="s">
        <v>51</v>
      </c>
      <c r="H20" s="491">
        <v>44973</v>
      </c>
      <c r="I20" s="491">
        <v>45291</v>
      </c>
      <c r="J20" s="90"/>
      <c r="K20" s="41">
        <v>0.5</v>
      </c>
      <c r="L20" s="91" t="s">
        <v>561</v>
      </c>
      <c r="M20" s="40">
        <v>0.5</v>
      </c>
      <c r="N20" s="480" t="s">
        <v>562</v>
      </c>
      <c r="O20" s="481"/>
    </row>
    <row r="21" spans="1:16" s="11" customFormat="1" ht="103.5" customHeight="1" x14ac:dyDescent="0.2">
      <c r="A21" s="486"/>
      <c r="B21" s="488"/>
      <c r="C21" s="494" t="s">
        <v>48</v>
      </c>
      <c r="D21" s="490"/>
      <c r="E21" s="19" t="s">
        <v>47</v>
      </c>
      <c r="F21" s="473" t="s">
        <v>563</v>
      </c>
      <c r="G21" s="473" t="s">
        <v>45</v>
      </c>
      <c r="H21" s="492"/>
      <c r="I21" s="492"/>
      <c r="J21" s="90"/>
      <c r="K21" s="41">
        <v>0</v>
      </c>
      <c r="L21" s="91" t="s">
        <v>564</v>
      </c>
      <c r="M21" s="40">
        <v>0</v>
      </c>
      <c r="N21" s="123" t="s">
        <v>565</v>
      </c>
      <c r="O21" s="124"/>
    </row>
    <row r="22" spans="1:16" s="11" customFormat="1" ht="75" x14ac:dyDescent="0.2">
      <c r="A22" s="487"/>
      <c r="B22" s="489"/>
      <c r="C22" s="495"/>
      <c r="D22" s="474"/>
      <c r="E22" s="91" t="s">
        <v>42</v>
      </c>
      <c r="F22" s="474"/>
      <c r="G22" s="474"/>
      <c r="H22" s="493"/>
      <c r="I22" s="493"/>
      <c r="J22" s="90"/>
      <c r="K22" s="41">
        <v>0</v>
      </c>
      <c r="L22" s="91" t="s">
        <v>564</v>
      </c>
      <c r="M22" s="40">
        <v>0</v>
      </c>
      <c r="N22" s="482" t="s">
        <v>565</v>
      </c>
      <c r="O22" s="483"/>
      <c r="P22" s="12">
        <v>0.17</v>
      </c>
    </row>
    <row r="23" spans="1:16" s="11" customFormat="1" ht="381" customHeight="1" x14ac:dyDescent="0.2">
      <c r="A23" s="106" t="s">
        <v>40</v>
      </c>
      <c r="B23" s="127" t="s">
        <v>39</v>
      </c>
      <c r="C23" s="113" t="s">
        <v>38</v>
      </c>
      <c r="D23" s="94" t="s">
        <v>557</v>
      </c>
      <c r="E23" s="91" t="s">
        <v>36</v>
      </c>
      <c r="F23" s="91" t="s">
        <v>35</v>
      </c>
      <c r="G23" s="91" t="s">
        <v>10</v>
      </c>
      <c r="H23" s="122">
        <v>44973</v>
      </c>
      <c r="I23" s="122">
        <v>45291</v>
      </c>
      <c r="J23" s="90"/>
      <c r="K23" s="41">
        <v>1</v>
      </c>
      <c r="L23" s="91" t="s">
        <v>566</v>
      </c>
      <c r="M23" s="40">
        <v>1</v>
      </c>
      <c r="N23" s="480" t="s">
        <v>567</v>
      </c>
      <c r="O23" s="481"/>
      <c r="P23" s="12">
        <v>1</v>
      </c>
    </row>
    <row r="24" spans="1:16" s="11" customFormat="1" ht="229.5" customHeight="1" x14ac:dyDescent="0.2">
      <c r="A24" s="99" t="s">
        <v>26</v>
      </c>
      <c r="B24" s="127" t="s">
        <v>39</v>
      </c>
      <c r="C24" s="93" t="s">
        <v>568</v>
      </c>
      <c r="D24" s="94" t="s">
        <v>557</v>
      </c>
      <c r="E24" s="128" t="s">
        <v>569</v>
      </c>
      <c r="F24" s="128" t="s">
        <v>570</v>
      </c>
      <c r="G24" s="128" t="s">
        <v>571</v>
      </c>
      <c r="H24" s="129">
        <v>44973</v>
      </c>
      <c r="I24" s="129">
        <v>45016</v>
      </c>
      <c r="J24" s="90"/>
      <c r="K24" s="41">
        <v>1</v>
      </c>
      <c r="L24" s="91" t="s">
        <v>572</v>
      </c>
      <c r="M24" s="40">
        <v>1</v>
      </c>
      <c r="N24" s="482" t="s">
        <v>567</v>
      </c>
      <c r="O24" s="483"/>
      <c r="P24" s="12">
        <v>1</v>
      </c>
    </row>
    <row r="25" spans="1:16" s="11" customFormat="1" ht="156" customHeight="1" x14ac:dyDescent="0.2">
      <c r="A25" s="99" t="s">
        <v>25</v>
      </c>
      <c r="B25" s="125" t="s">
        <v>24</v>
      </c>
      <c r="C25" s="113" t="s">
        <v>573</v>
      </c>
      <c r="D25" s="19" t="s">
        <v>574</v>
      </c>
      <c r="E25" s="130" t="s">
        <v>21</v>
      </c>
      <c r="F25" s="91" t="s">
        <v>20</v>
      </c>
      <c r="G25" s="130" t="s">
        <v>19</v>
      </c>
      <c r="H25" s="122">
        <v>44973</v>
      </c>
      <c r="I25" s="122">
        <v>45291</v>
      </c>
      <c r="J25" s="90"/>
      <c r="K25" s="41">
        <v>0.5</v>
      </c>
      <c r="L25" s="91" t="s">
        <v>575</v>
      </c>
      <c r="M25" s="40">
        <v>0.5</v>
      </c>
      <c r="N25" s="480" t="s">
        <v>142</v>
      </c>
      <c r="O25" s="481"/>
      <c r="P25" s="12">
        <v>0.5</v>
      </c>
    </row>
    <row r="26" spans="1:16" s="11" customFormat="1" ht="120" x14ac:dyDescent="0.2">
      <c r="A26" s="99" t="s">
        <v>16</v>
      </c>
      <c r="B26" s="126" t="s">
        <v>15</v>
      </c>
      <c r="C26" s="113" t="s">
        <v>14</v>
      </c>
      <c r="D26" s="19" t="s">
        <v>576</v>
      </c>
      <c r="E26" s="130" t="s">
        <v>12</v>
      </c>
      <c r="F26" s="19" t="s">
        <v>11</v>
      </c>
      <c r="G26" s="130" t="s">
        <v>10</v>
      </c>
      <c r="H26" s="122">
        <v>44973</v>
      </c>
      <c r="I26" s="122">
        <v>45291</v>
      </c>
      <c r="J26" s="90"/>
      <c r="K26" s="41">
        <v>0.5</v>
      </c>
      <c r="L26" s="91" t="s">
        <v>577</v>
      </c>
      <c r="M26" s="40">
        <v>0</v>
      </c>
      <c r="N26" s="480" t="s">
        <v>578</v>
      </c>
      <c r="O26" s="481"/>
      <c r="P26" s="12">
        <v>0</v>
      </c>
    </row>
    <row r="28" spans="1:16" s="3" customFormat="1" ht="29.25" customHeight="1" thickBot="1" x14ac:dyDescent="0.3">
      <c r="A28" s="7" t="s">
        <v>7</v>
      </c>
      <c r="B28" s="438" t="s">
        <v>579</v>
      </c>
      <c r="C28" s="438"/>
      <c r="D28" s="438"/>
      <c r="G28" s="7"/>
      <c r="H28" s="7"/>
      <c r="I28" s="10"/>
      <c r="J28" s="7"/>
      <c r="K28" s="7"/>
      <c r="L28" s="7" t="s">
        <v>269</v>
      </c>
      <c r="M28" s="9">
        <v>0.55000000000000004</v>
      </c>
      <c r="P28" s="3" cm="1">
        <f t="array" ref="P28">SUM((P8:P26)/9)*100</f>
        <v>55.111111111111114</v>
      </c>
    </row>
    <row r="29" spans="1:16" s="3" customFormat="1" ht="18.75" customHeight="1" x14ac:dyDescent="0.2">
      <c r="I29" s="6"/>
    </row>
    <row r="30" spans="1:16" s="3" customFormat="1" ht="32.25" customHeight="1" thickBot="1" x14ac:dyDescent="0.3">
      <c r="A30" s="7" t="s">
        <v>3</v>
      </c>
      <c r="B30" s="484" t="s">
        <v>583</v>
      </c>
      <c r="C30" s="484"/>
      <c r="D30" s="484"/>
      <c r="G30" s="7" t="s">
        <v>2</v>
      </c>
      <c r="I30" s="6"/>
      <c r="J30" s="35" t="s">
        <v>120</v>
      </c>
      <c r="K30" s="35"/>
      <c r="L30" s="35" t="s">
        <v>585</v>
      </c>
    </row>
    <row r="31" spans="1:16" s="3" customFormat="1" ht="27" customHeight="1" x14ac:dyDescent="0.2">
      <c r="I31" s="5"/>
      <c r="J31" s="472"/>
      <c r="K31" s="472"/>
      <c r="L31" s="4"/>
    </row>
    <row r="32" spans="1:16" x14ac:dyDescent="0.2">
      <c r="O32" s="2" t="s">
        <v>1</v>
      </c>
    </row>
    <row r="33" spans="15:15" x14ac:dyDescent="0.2">
      <c r="O33" s="2" t="s">
        <v>0</v>
      </c>
    </row>
  </sheetData>
  <mergeCells count="56">
    <mergeCell ref="M4:O5"/>
    <mergeCell ref="M6:M7"/>
    <mergeCell ref="N6:O7"/>
    <mergeCell ref="H6:H7"/>
    <mergeCell ref="I6:I7"/>
    <mergeCell ref="J6:J7"/>
    <mergeCell ref="K6:K7"/>
    <mergeCell ref="L6:L7"/>
    <mergeCell ref="N8:O8"/>
    <mergeCell ref="N9:O9"/>
    <mergeCell ref="N10:O10"/>
    <mergeCell ref="A11:A12"/>
    <mergeCell ref="B11:B12"/>
    <mergeCell ref="N11:O11"/>
    <mergeCell ref="N12:O12"/>
    <mergeCell ref="N13:O13"/>
    <mergeCell ref="P13:P15"/>
    <mergeCell ref="A14:A15"/>
    <mergeCell ref="B14:B15"/>
    <mergeCell ref="N14:O15"/>
    <mergeCell ref="N18:O18"/>
    <mergeCell ref="N19:O19"/>
    <mergeCell ref="A20:A22"/>
    <mergeCell ref="B20:B22"/>
    <mergeCell ref="D20:D22"/>
    <mergeCell ref="H20:H22"/>
    <mergeCell ref="I20:I22"/>
    <mergeCell ref="N20:O20"/>
    <mergeCell ref="C21:C22"/>
    <mergeCell ref="F21:F22"/>
    <mergeCell ref="A16:A18"/>
    <mergeCell ref="B16:B18"/>
    <mergeCell ref="M16:M18"/>
    <mergeCell ref="N16:O16"/>
    <mergeCell ref="N17:O17"/>
    <mergeCell ref="N22:O22"/>
    <mergeCell ref="N23:O23"/>
    <mergeCell ref="N24:O24"/>
    <mergeCell ref="N25:O25"/>
    <mergeCell ref="N26:O26"/>
    <mergeCell ref="B30:D30"/>
    <mergeCell ref="A3:L3"/>
    <mergeCell ref="A4:L4"/>
    <mergeCell ref="A5:L5"/>
    <mergeCell ref="B28:D28"/>
    <mergeCell ref="J31:K31"/>
    <mergeCell ref="A6:A7"/>
    <mergeCell ref="B6:B7"/>
    <mergeCell ref="C6:C7"/>
    <mergeCell ref="D6:D7"/>
    <mergeCell ref="E6:E7"/>
    <mergeCell ref="F6:F7"/>
    <mergeCell ref="G6:G7"/>
    <mergeCell ref="G21:G22"/>
    <mergeCell ref="A8:A10"/>
    <mergeCell ref="B8:B10"/>
  </mergeCells>
  <dataValidations count="13">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22:L26 L8:L20" xr:uid="{FFC4F8EE-1D27-4867-9035-37A5D0ABE825}"/>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16:N26 O21:O22 O18 N13:O13 N8:N12 N14 O24" xr:uid="{8ED8EF17-03D7-4D63-80DC-27175898FF17}"/>
    <dataValidation allowBlank="1" showInputMessage="1" showErrorMessage="1" promptTitle="GUÍA: " prompt="Colocar la fecha en que se realiza el seguimiento por parte de la dependencia (i, ii, ii o iv seguimiento)_x000a_" sqref="J8:J26" xr:uid="{1FDAEB02-AFA1-485C-AAFD-BCEA92F96A06}"/>
    <dataValidation allowBlank="1" showInputMessage="1" showErrorMessage="1" promptTitle="GUÍA:" prompt="Asignar el porcentaje de avance de la meta establecida de acuerdo con la formula del indicador con corte a la fecha del seguimiento." sqref="K8:K26" xr:uid="{28540A6E-6D6A-4077-BAC0-1D215B1CA7E1}"/>
    <dataValidation allowBlank="1" showInputMessage="1" showErrorMessage="1" promptTitle="CONTROL INTERNO:" prompt="Incluir esta columna para medir el avance de las acciones por parte del auditor de acuerdo con las evidencias presentadas por la dependencia." sqref="M19:M26 M16 M8:M14" xr:uid="{DAAA6574-AED0-47B1-8AD7-620E2ADEACB5}"/>
    <dataValidation allowBlank="1" showInputMessage="1" showErrorMessage="1" promptTitle="GUIA:" prompt="Redactar las recomendaciones de mejoramiento a la gestión, identificadas en la dependencia para la vigencia actual." sqref="A13 A8" xr:uid="{E7B70824-376C-42EB-B98C-33DE75B13EC6}"/>
    <dataValidation allowBlank="1" showInputMessage="1" showErrorMessage="1" promptTitle="GUÍA:" prompt="Se deben describir las causas, previamente identificadas por medio de las metodologías existentes, el número de causas varias de acuerdo a la recomendación y su complejidad." sqref="B23:B26 B8 B16" xr:uid="{EDA7757B-324B-46A5-97DF-7FE976EBD033}"/>
    <dataValidation allowBlank="1" showInputMessage="1" showErrorMessage="1" promptTitle="GUÍA:" prompt="Para cada una de las causas identificadas se deben definir las acciones de mejoramiento necesarias." sqref="C8:C21 C23:C26" xr:uid="{65F6BB40-3512-46A4-94D4-378C86A540E6}"/>
    <dataValidation allowBlank="1" showInputMessage="1" showErrorMessage="1" promptTitle="GUÍA:" prompt="Identificar la persona/cargo responsable por la ejecución de las acciones de mejoramiento." sqref="D23:D26 D8:D19" xr:uid="{592141AF-BBFE-44F6-A76E-147DFD379401}"/>
    <dataValidation allowBlank="1" showInputMessage="1" showErrorMessage="1" promptTitle="GUÍA:" prompt="Describir la meta a ser alcanzada con la acción de mejoramiento planteada." sqref="E25:E26 E8:E23 F12" xr:uid="{A3021994-3CBD-426F-B6B9-CBC40AAEDD1F}"/>
    <dataValidation allowBlank="1" showInputMessage="1" showErrorMessage="1" promptTitle="INSERTAR NUEVA COLUMNA:" prompt="Definir el entregable que soporta el cumplimiento como evidencia (actas, contratos, lista de asistencia, procedimientos, fotografía, videos, encuestas, etc.)" sqref="F23 F8:F11 F13:F21 F25:F26" xr:uid="{C57A851C-85FB-4C89-99A6-85EC2BC87C67}"/>
    <dataValidation allowBlank="1" showInputMessage="1" showErrorMessage="1" promptTitle="GUÍA:" prompt="Establecer la formula matemática para medir el cumplimiento de la meta establecida a cada una de las acciones de mejoramiento definidas." sqref="G25:G26 G8:G21 G23" xr:uid="{94936DE0-64C1-41CC-B21D-FBF82CBBD38A}"/>
    <dataValidation allowBlank="1" showInputMessage="1" showErrorMessage="1" promptTitle="GUÍA:" prompt="Establecer las fechas de inicio y terminación de cada una de las actividades, según los recursos y disponibilidad de la dependencia dentro de la vigencia actual." sqref="H25:I26 H8:I20 H23:I23" xr:uid="{09543215-F86E-43BE-9B23-48C00E3B9A2C}"/>
  </dataValidations>
  <printOptions horizontalCentered="1"/>
  <pageMargins left="0.47244094488188981" right="0.55118110236220474" top="0.94488188976377963" bottom="0.94488188976377963" header="0" footer="0"/>
  <pageSetup paperSize="121" scale="60" pageOrder="overThenDown" orientation="landscape" r:id="rId1"/>
  <headerFooter alignWithMargins="0">
    <oddHeader>&amp;C&amp;G</oddHeader>
    <oddFooter>&amp;R&amp;G</oddFooter>
  </headerFooter>
  <legacyDrawing r:id="rId2"/>
  <legacyDrawingHF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4E32-6947-4FA5-BAAD-BCB2680EC80B}">
  <dimension ref="A1:O20"/>
  <sheetViews>
    <sheetView showGridLines="0" zoomScale="66" zoomScaleNormal="66" zoomScaleSheetLayoutView="100" zoomScalePageLayoutView="98" workbookViewId="0">
      <selection activeCell="K10" sqref="K10"/>
    </sheetView>
  </sheetViews>
  <sheetFormatPr baseColWidth="10" defaultColWidth="11.42578125" defaultRowHeight="12.75" x14ac:dyDescent="0.2"/>
  <cols>
    <col min="1" max="1" width="39.7109375" customWidth="1"/>
    <col min="2" max="2" width="38.42578125"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1889</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ht="180" customHeight="1" x14ac:dyDescent="0.2">
      <c r="A8" s="43" t="s">
        <v>1890</v>
      </c>
      <c r="B8" s="43" t="s">
        <v>1891</v>
      </c>
      <c r="C8" s="18" t="s">
        <v>1892</v>
      </c>
      <c r="D8" s="61" t="s">
        <v>1893</v>
      </c>
      <c r="E8" s="18" t="s">
        <v>1894</v>
      </c>
      <c r="F8" s="14" t="s">
        <v>1895</v>
      </c>
      <c r="G8" s="18" t="s">
        <v>1896</v>
      </c>
      <c r="H8" s="62">
        <v>44927</v>
      </c>
      <c r="I8" s="16">
        <v>45291</v>
      </c>
      <c r="J8" s="16">
        <v>45107</v>
      </c>
      <c r="K8" s="15">
        <v>0.5</v>
      </c>
      <c r="L8" s="14" t="s">
        <v>1897</v>
      </c>
      <c r="M8" s="40">
        <v>0.5</v>
      </c>
      <c r="N8" s="500" t="s">
        <v>1898</v>
      </c>
      <c r="O8" s="500"/>
    </row>
    <row r="9" spans="1:15" s="11" customFormat="1" ht="165" customHeight="1" x14ac:dyDescent="0.2">
      <c r="A9" s="43" t="s">
        <v>1899</v>
      </c>
      <c r="B9" s="43" t="s">
        <v>1900</v>
      </c>
      <c r="C9" s="18" t="s">
        <v>1901</v>
      </c>
      <c r="D9" s="61" t="s">
        <v>1902</v>
      </c>
      <c r="E9" s="18" t="s">
        <v>1903</v>
      </c>
      <c r="F9" s="14" t="s">
        <v>1904</v>
      </c>
      <c r="G9" s="18" t="s">
        <v>1905</v>
      </c>
      <c r="H9" s="62">
        <v>44927</v>
      </c>
      <c r="I9" s="16">
        <v>45291</v>
      </c>
      <c r="J9" s="16">
        <v>45107</v>
      </c>
      <c r="K9" s="15">
        <v>0.5</v>
      </c>
      <c r="L9" s="14" t="s">
        <v>1906</v>
      </c>
      <c r="M9" s="40">
        <v>0.5</v>
      </c>
      <c r="N9" s="500" t="s">
        <v>1907</v>
      </c>
      <c r="O9" s="500"/>
    </row>
    <row r="10" spans="1:15" s="11" customFormat="1" ht="231.95" customHeight="1" x14ac:dyDescent="0.2">
      <c r="A10" s="43" t="s">
        <v>1908</v>
      </c>
      <c r="B10" s="64" t="s">
        <v>1909</v>
      </c>
      <c r="C10" s="18" t="s">
        <v>1910</v>
      </c>
      <c r="D10" s="61" t="s">
        <v>1902</v>
      </c>
      <c r="E10" s="18" t="s">
        <v>1911</v>
      </c>
      <c r="F10" s="14" t="s">
        <v>1912</v>
      </c>
      <c r="G10" s="18" t="s">
        <v>1913</v>
      </c>
      <c r="H10" s="62">
        <v>44927</v>
      </c>
      <c r="I10" s="16">
        <v>45291</v>
      </c>
      <c r="J10" s="16">
        <v>45107</v>
      </c>
      <c r="K10" s="15">
        <v>0.5</v>
      </c>
      <c r="L10" s="14" t="s">
        <v>1914</v>
      </c>
      <c r="M10" s="40">
        <v>0.5</v>
      </c>
      <c r="N10" s="500" t="s">
        <v>1915</v>
      </c>
      <c r="O10" s="500"/>
    </row>
    <row r="11" spans="1:15" s="11" customFormat="1" ht="126" customHeight="1" x14ac:dyDescent="0.2">
      <c r="A11" s="43" t="s">
        <v>1916</v>
      </c>
      <c r="B11" s="43" t="s">
        <v>1917</v>
      </c>
      <c r="C11" s="18" t="s">
        <v>1918</v>
      </c>
      <c r="D11" s="61" t="s">
        <v>1902</v>
      </c>
      <c r="E11" s="18" t="s">
        <v>1919</v>
      </c>
      <c r="F11" s="14" t="s">
        <v>1920</v>
      </c>
      <c r="G11" s="18" t="s">
        <v>1921</v>
      </c>
      <c r="H11" s="62">
        <v>44927</v>
      </c>
      <c r="I11" s="16">
        <v>45291</v>
      </c>
      <c r="J11" s="16">
        <v>45107</v>
      </c>
      <c r="K11" s="15">
        <v>0.5</v>
      </c>
      <c r="L11" s="14" t="s">
        <v>1922</v>
      </c>
      <c r="M11" s="40">
        <v>0.5</v>
      </c>
      <c r="N11" s="500" t="s">
        <v>1923</v>
      </c>
      <c r="O11" s="500"/>
    </row>
    <row r="12" spans="1:15" s="11" customFormat="1" ht="188.25" customHeight="1" x14ac:dyDescent="0.2">
      <c r="A12" s="43" t="s">
        <v>1924</v>
      </c>
      <c r="B12" s="43" t="s">
        <v>1925</v>
      </c>
      <c r="C12" s="18" t="s">
        <v>1926</v>
      </c>
      <c r="D12" s="61" t="s">
        <v>1902</v>
      </c>
      <c r="E12" s="18" t="s">
        <v>1927</v>
      </c>
      <c r="F12" s="14" t="s">
        <v>1928</v>
      </c>
      <c r="G12" s="18" t="s">
        <v>1896</v>
      </c>
      <c r="H12" s="63">
        <v>44927</v>
      </c>
      <c r="I12" s="16">
        <v>45291</v>
      </c>
      <c r="J12" s="16">
        <v>45107</v>
      </c>
      <c r="K12" s="15">
        <v>0.5</v>
      </c>
      <c r="L12" s="14" t="s">
        <v>1929</v>
      </c>
      <c r="M12" s="40">
        <v>0.5</v>
      </c>
      <c r="N12" s="500" t="s">
        <v>1930</v>
      </c>
      <c r="O12" s="500"/>
    </row>
    <row r="13" spans="1:15" s="11" customFormat="1" ht="126.75" customHeight="1" x14ac:dyDescent="0.2">
      <c r="A13" s="43" t="s">
        <v>1931</v>
      </c>
      <c r="B13" s="43" t="s">
        <v>1932</v>
      </c>
      <c r="C13" s="18" t="s">
        <v>1933</v>
      </c>
      <c r="D13" s="61" t="s">
        <v>1902</v>
      </c>
      <c r="E13" s="13" t="s">
        <v>1934</v>
      </c>
      <c r="F13" s="14" t="s">
        <v>1935</v>
      </c>
      <c r="G13" s="18" t="s">
        <v>1936</v>
      </c>
      <c r="H13" s="63">
        <v>44927</v>
      </c>
      <c r="I13" s="16">
        <v>45291</v>
      </c>
      <c r="J13" s="16">
        <v>45107</v>
      </c>
      <c r="K13" s="15">
        <v>0.5</v>
      </c>
      <c r="L13" s="14" t="s">
        <v>1937</v>
      </c>
      <c r="M13" s="40">
        <v>0.5</v>
      </c>
      <c r="N13" s="500" t="s">
        <v>1938</v>
      </c>
      <c r="O13" s="500"/>
    </row>
    <row r="15" spans="1:15" s="3" customFormat="1" ht="29.25" customHeight="1" thickBot="1" x14ac:dyDescent="0.3">
      <c r="A15" s="7" t="s">
        <v>7</v>
      </c>
      <c r="B15" s="661" t="s">
        <v>1939</v>
      </c>
      <c r="C15" s="661"/>
      <c r="D15" s="661"/>
      <c r="G15" s="7"/>
      <c r="H15" s="7"/>
      <c r="I15" s="10"/>
      <c r="J15" s="7"/>
      <c r="K15" s="7"/>
    </row>
    <row r="16" spans="1:15" s="3" customFormat="1" ht="18.75" customHeight="1" x14ac:dyDescent="0.2">
      <c r="I16" s="6"/>
    </row>
    <row r="17" spans="1:15" s="3" customFormat="1" ht="32.25" customHeight="1" thickBot="1" x14ac:dyDescent="0.3">
      <c r="A17" s="7" t="s">
        <v>3</v>
      </c>
      <c r="B17" s="662" t="s">
        <v>1940</v>
      </c>
      <c r="C17" s="662"/>
      <c r="D17" s="662"/>
      <c r="G17" s="7" t="s">
        <v>2</v>
      </c>
      <c r="I17" s="6"/>
      <c r="J17" s="35"/>
      <c r="K17" s="35" t="s">
        <v>1941</v>
      </c>
      <c r="L17" s="35"/>
    </row>
    <row r="18" spans="1:15" s="3" customFormat="1" ht="27" customHeight="1" x14ac:dyDescent="0.2">
      <c r="I18" s="5"/>
      <c r="J18" s="439"/>
      <c r="K18" s="439"/>
      <c r="L18" s="4"/>
    </row>
    <row r="19" spans="1:15" x14ac:dyDescent="0.2">
      <c r="O19" s="2" t="s">
        <v>1</v>
      </c>
    </row>
    <row r="20" spans="1:15" x14ac:dyDescent="0.2">
      <c r="O20" s="2" t="s">
        <v>0</v>
      </c>
    </row>
  </sheetData>
  <mergeCells count="26">
    <mergeCell ref="A3:O3"/>
    <mergeCell ref="A4:L4"/>
    <mergeCell ref="M4:O5"/>
    <mergeCell ref="A5:L5"/>
    <mergeCell ref="A6:A7"/>
    <mergeCell ref="B6:B7"/>
    <mergeCell ref="C6:C7"/>
    <mergeCell ref="D6:D7"/>
    <mergeCell ref="E6:E7"/>
    <mergeCell ref="F6:F7"/>
    <mergeCell ref="N13:O13"/>
    <mergeCell ref="B15:D15"/>
    <mergeCell ref="B17:D17"/>
    <mergeCell ref="J18:K18"/>
    <mergeCell ref="N6:O7"/>
    <mergeCell ref="N8:O8"/>
    <mergeCell ref="N9:O9"/>
    <mergeCell ref="N10:O10"/>
    <mergeCell ref="N11:O11"/>
    <mergeCell ref="N12:O12"/>
    <mergeCell ref="G6:G7"/>
    <mergeCell ref="H6:I6"/>
    <mergeCell ref="J6:J7"/>
    <mergeCell ref="K6:K7"/>
    <mergeCell ref="L6:L7"/>
    <mergeCell ref="M6:M7"/>
  </mergeCells>
  <dataValidations count="12">
    <dataValidation allowBlank="1" showInputMessage="1" showErrorMessage="1" promptTitle="GUÍA:" prompt="Se deben describir las causas, previamente identificadas por medio de las metodologías existentes, el número de causas varias de acuerdo a la recomendación y su complejidad." sqref="B8:B13" xr:uid="{37541367-F9E8-4E75-A9F1-A27832F17EC1}"/>
    <dataValidation allowBlank="1" showInputMessage="1" showErrorMessage="1" promptTitle="GUÍA:" prompt="Para cada una de las causas identificadas se deben definir las acciones de mejoramiento necesarias." sqref="C8:C13" xr:uid="{59157B93-3028-4CE7-835A-DACFDE05E540}"/>
    <dataValidation allowBlank="1" showInputMessage="1" showErrorMessage="1" promptTitle="GUÍA:" prompt="Identificar la persona/cargo responsable por la ejecución de las acciones de mejoramiento." sqref="D8:D13" xr:uid="{30BD1716-ADE9-4CD9-B957-CB07DFDDF9D7}"/>
    <dataValidation allowBlank="1" showInputMessage="1" showErrorMessage="1" promptTitle="GUÍA:" prompt="Describir la meta a ser alcanzada con la acción de mejoramiento planteada." sqref="E8:E13" xr:uid="{B15DD4A1-F425-4EED-B004-4695553833BC}"/>
    <dataValidation allowBlank="1" showInputMessage="1" showErrorMessage="1" promptTitle="INSERTAR NUEVA COLUMNA:" prompt="Definir el entregable que soporta el cumplimiento como evidencia (actas, contratos, lista de asistencia, procedimientos, fotografía, videos, encuestas, etc.)" sqref="F8:F13" xr:uid="{F7193B3C-1048-48BC-8D6A-C63CB1D144EE}"/>
    <dataValidation allowBlank="1" showInputMessage="1" showErrorMessage="1" promptTitle="GUÍA:" prompt="Establecer la formula matemática para medir el cumplimiento de la meta establecida a cada una de las acciones de mejoramiento definidas." sqref="G8:G13" xr:uid="{F9E92836-22C8-4200-BF32-8F38E6BDA65E}"/>
    <dataValidation allowBlank="1" showInputMessage="1" showErrorMessage="1" promptTitle="GUÍA:" prompt="Establecer las fechas de inicio y terminación de cada una de las actividades, según los recursos y disponibilidad de la dependencia dentro de la vigencia actual." sqref="H8:I13" xr:uid="{AEFF9C2A-E52C-4FB2-9575-A587CE75410D}"/>
    <dataValidation allowBlank="1" showInputMessage="1" showErrorMessage="1" promptTitle="GUÍA: " prompt="Colocar la fecha en que se realiza el seguimiento por parte de la dependencia (i, ii, ii o iv seguimiento)_x000a_" sqref="J8:J13" xr:uid="{9192DED8-0833-4FD9-9533-A2D95A96065F}"/>
    <dataValidation allowBlank="1" showInputMessage="1" showErrorMessage="1" promptTitle="GUÍA:" prompt="Asignar el porcentaje de avance de la meta establecida de acuerdo con la formula del indicador con corte a la fecha del seguimiento." sqref="K8:K13" xr:uid="{98DF5391-CFAA-416E-84A2-78CE464AC9A6}"/>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3" xr:uid="{B0FBB132-CD5F-43F4-B179-C39C6E9FA9E0}"/>
    <dataValidation allowBlank="1" showInputMessage="1" showErrorMessage="1" promptTitle="CONTROL INTERNO:" prompt="Incluir esta columna para medir el avance de las acciones por parte del auditor de acuerdo con las evidencias presentadas por la dependencia." sqref="M8:M13" xr:uid="{3FD87713-52FF-4DB7-BB5F-666C68FE3FAD}"/>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O13" xr:uid="{A47D27F2-CA91-4398-B220-50309FD7EAEC}"/>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C517E-C8B7-43EB-B7DF-CF6A5581E000}">
  <dimension ref="A1:O48"/>
  <sheetViews>
    <sheetView showGridLines="0" zoomScale="71" zoomScaleNormal="71" zoomScaleSheetLayoutView="100" zoomScalePageLayoutView="98" workbookViewId="0">
      <selection activeCell="K13" sqref="K13"/>
    </sheetView>
  </sheetViews>
  <sheetFormatPr baseColWidth="10" defaultColWidth="11.42578125" defaultRowHeight="12.75" x14ac:dyDescent="0.2"/>
  <cols>
    <col min="1" max="1" width="27.28515625" customWidth="1"/>
    <col min="2" max="2" width="28.7109375" customWidth="1"/>
    <col min="3" max="3" width="38.42578125" customWidth="1"/>
    <col min="4" max="4" width="21.28515625" customWidth="1"/>
    <col min="5" max="5" width="18.42578125" customWidth="1"/>
    <col min="6" max="6" width="17" customWidth="1"/>
    <col min="7" max="7" width="19" customWidth="1"/>
    <col min="8" max="8" width="13.85546875" customWidth="1"/>
    <col min="9" max="9" width="13.42578125" customWidth="1"/>
    <col min="10" max="10" width="11.140625" style="1" customWidth="1"/>
    <col min="11" max="11" width="13.7109375" customWidth="1"/>
    <col min="12" max="12" width="64.14062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1942</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ht="132" customHeight="1" x14ac:dyDescent="0.2">
      <c r="A8" s="473" t="s">
        <v>1943</v>
      </c>
      <c r="B8" s="684" t="s">
        <v>1944</v>
      </c>
      <c r="C8" s="255" t="s">
        <v>1945</v>
      </c>
      <c r="D8" s="61" t="s">
        <v>1946</v>
      </c>
      <c r="E8" s="18" t="s">
        <v>1947</v>
      </c>
      <c r="F8" s="14" t="s">
        <v>1948</v>
      </c>
      <c r="G8" s="18" t="s">
        <v>1947</v>
      </c>
      <c r="H8" s="62">
        <v>44928</v>
      </c>
      <c r="I8" s="16" t="s">
        <v>1605</v>
      </c>
      <c r="J8" s="16" t="s">
        <v>1949</v>
      </c>
      <c r="K8" s="15">
        <v>1</v>
      </c>
      <c r="L8" s="14" t="s">
        <v>1950</v>
      </c>
      <c r="M8" s="15">
        <v>1</v>
      </c>
      <c r="N8" s="665" t="s">
        <v>1951</v>
      </c>
      <c r="O8" s="666"/>
    </row>
    <row r="9" spans="1:15" ht="86.25" customHeight="1" x14ac:dyDescent="0.2">
      <c r="A9" s="490"/>
      <c r="B9" s="685"/>
      <c r="C9" s="255" t="s">
        <v>1952</v>
      </c>
      <c r="D9" s="61" t="s">
        <v>1946</v>
      </c>
      <c r="E9" s="18" t="s">
        <v>1953</v>
      </c>
      <c r="F9" s="14" t="s">
        <v>1954</v>
      </c>
      <c r="G9" s="18" t="s">
        <v>1953</v>
      </c>
      <c r="H9" s="62">
        <v>44928</v>
      </c>
      <c r="I9" s="16" t="s">
        <v>1605</v>
      </c>
      <c r="J9" s="16" t="s">
        <v>1546</v>
      </c>
      <c r="K9" s="15">
        <v>0.5</v>
      </c>
      <c r="L9" s="256" t="s">
        <v>1955</v>
      </c>
      <c r="M9" s="15">
        <v>0.5</v>
      </c>
      <c r="N9" s="665" t="s">
        <v>1951</v>
      </c>
      <c r="O9" s="666"/>
    </row>
    <row r="10" spans="1:15" ht="54.75" customHeight="1" x14ac:dyDescent="0.2">
      <c r="A10" s="490"/>
      <c r="B10" s="685"/>
      <c r="C10" s="255" t="s">
        <v>1956</v>
      </c>
      <c r="D10" s="61" t="s">
        <v>1946</v>
      </c>
      <c r="E10" s="257" t="s">
        <v>1957</v>
      </c>
      <c r="F10" s="258" t="s">
        <v>1958</v>
      </c>
      <c r="G10" s="18" t="s">
        <v>1959</v>
      </c>
      <c r="H10" s="62">
        <v>44928</v>
      </c>
      <c r="I10" s="16" t="s">
        <v>1605</v>
      </c>
      <c r="J10" s="16" t="s">
        <v>1546</v>
      </c>
      <c r="K10" s="15">
        <v>0.5</v>
      </c>
      <c r="L10" s="14" t="s">
        <v>1960</v>
      </c>
      <c r="M10" s="15">
        <v>0.5</v>
      </c>
      <c r="N10" s="665" t="s">
        <v>1951</v>
      </c>
      <c r="O10" s="666"/>
    </row>
    <row r="11" spans="1:15" ht="60" customHeight="1" x14ac:dyDescent="0.2">
      <c r="A11" s="474"/>
      <c r="B11" s="541"/>
      <c r="C11" s="259" t="s">
        <v>1961</v>
      </c>
      <c r="D11" s="61" t="s">
        <v>1946</v>
      </c>
      <c r="E11" s="18" t="s">
        <v>1962</v>
      </c>
      <c r="F11" s="14" t="s">
        <v>1963</v>
      </c>
      <c r="G11" s="18" t="s">
        <v>1964</v>
      </c>
      <c r="H11" s="62" t="s">
        <v>1546</v>
      </c>
      <c r="I11" s="16" t="s">
        <v>1605</v>
      </c>
      <c r="J11" s="16" t="s">
        <v>1546</v>
      </c>
      <c r="K11" s="15">
        <v>0.5</v>
      </c>
      <c r="L11" s="14" t="s">
        <v>1965</v>
      </c>
      <c r="M11" s="15">
        <v>0.5</v>
      </c>
      <c r="N11" s="665" t="s">
        <v>1951</v>
      </c>
      <c r="O11" s="666"/>
    </row>
    <row r="12" spans="1:15" s="11" customFormat="1" ht="95.25" customHeight="1" x14ac:dyDescent="0.2">
      <c r="A12" s="427" t="s">
        <v>1966</v>
      </c>
      <c r="B12" s="672" t="s">
        <v>1967</v>
      </c>
      <c r="C12" s="255" t="s">
        <v>1968</v>
      </c>
      <c r="D12" s="260" t="s">
        <v>1969</v>
      </c>
      <c r="E12" s="18" t="s">
        <v>1947</v>
      </c>
      <c r="F12" s="14" t="s">
        <v>1948</v>
      </c>
      <c r="G12" s="18" t="s">
        <v>1947</v>
      </c>
      <c r="H12" s="62" t="s">
        <v>1970</v>
      </c>
      <c r="I12" s="16" t="s">
        <v>1605</v>
      </c>
      <c r="J12" s="16" t="s">
        <v>1546</v>
      </c>
      <c r="K12" s="15">
        <v>0.5</v>
      </c>
      <c r="L12" s="14" t="s">
        <v>1971</v>
      </c>
      <c r="M12" s="15">
        <v>0.5</v>
      </c>
      <c r="N12" s="665" t="s">
        <v>1951</v>
      </c>
      <c r="O12" s="666"/>
    </row>
    <row r="13" spans="1:15" s="11" customFormat="1" ht="95.25" customHeight="1" x14ac:dyDescent="0.2">
      <c r="A13" s="437"/>
      <c r="B13" s="673"/>
      <c r="C13" s="43" t="s">
        <v>1972</v>
      </c>
      <c r="D13" s="260" t="s">
        <v>1969</v>
      </c>
      <c r="E13" s="43" t="s">
        <v>1973</v>
      </c>
      <c r="F13" s="43" t="s">
        <v>1974</v>
      </c>
      <c r="G13" s="43" t="s">
        <v>1975</v>
      </c>
      <c r="H13" s="62">
        <v>44928</v>
      </c>
      <c r="I13" s="16" t="s">
        <v>1605</v>
      </c>
      <c r="J13" s="31" t="s">
        <v>1949</v>
      </c>
      <c r="K13" s="15">
        <v>1</v>
      </c>
      <c r="L13" s="14" t="s">
        <v>1976</v>
      </c>
      <c r="M13" s="15">
        <v>1</v>
      </c>
      <c r="N13" s="665" t="s">
        <v>1951</v>
      </c>
      <c r="O13" s="666"/>
    </row>
    <row r="14" spans="1:15" s="11" customFormat="1" ht="63.75" customHeight="1" x14ac:dyDescent="0.2">
      <c r="A14" s="437"/>
      <c r="B14" s="673"/>
      <c r="C14" s="43" t="s">
        <v>1977</v>
      </c>
      <c r="D14" s="260" t="s">
        <v>1969</v>
      </c>
      <c r="E14" s="43" t="s">
        <v>1978</v>
      </c>
      <c r="F14" s="43" t="s">
        <v>1979</v>
      </c>
      <c r="G14" s="43" t="s">
        <v>322</v>
      </c>
      <c r="H14" s="63" t="s">
        <v>1949</v>
      </c>
      <c r="I14" s="63" t="s">
        <v>1605</v>
      </c>
      <c r="J14" s="31" t="s">
        <v>1546</v>
      </c>
      <c r="K14" s="15">
        <v>0.5</v>
      </c>
      <c r="L14" s="14" t="s">
        <v>1980</v>
      </c>
      <c r="M14" s="15">
        <v>0.5</v>
      </c>
      <c r="N14" s="665" t="s">
        <v>1951</v>
      </c>
      <c r="O14" s="666"/>
    </row>
    <row r="15" spans="1:15" s="11" customFormat="1" ht="66" customHeight="1" x14ac:dyDescent="0.2">
      <c r="A15" s="428"/>
      <c r="B15" s="683"/>
      <c r="C15" s="43" t="s">
        <v>1981</v>
      </c>
      <c r="D15" s="260" t="s">
        <v>1969</v>
      </c>
      <c r="E15" s="43" t="s">
        <v>1982</v>
      </c>
      <c r="F15" s="43" t="s">
        <v>1983</v>
      </c>
      <c r="G15" s="43" t="s">
        <v>1984</v>
      </c>
      <c r="H15" s="63" t="s">
        <v>1949</v>
      </c>
      <c r="I15" s="63" t="s">
        <v>1605</v>
      </c>
      <c r="J15" s="31" t="s">
        <v>1546</v>
      </c>
      <c r="K15" s="15">
        <v>1</v>
      </c>
      <c r="L15" s="14" t="s">
        <v>1985</v>
      </c>
      <c r="M15" s="15">
        <v>1</v>
      </c>
      <c r="N15" s="665" t="s">
        <v>1951</v>
      </c>
      <c r="O15" s="666"/>
    </row>
    <row r="16" spans="1:15" s="11" customFormat="1" ht="87.75" customHeight="1" x14ac:dyDescent="0.2">
      <c r="A16" s="677" t="s">
        <v>1986</v>
      </c>
      <c r="B16" s="680" t="s">
        <v>1987</v>
      </c>
      <c r="C16" s="261" t="s">
        <v>1988</v>
      </c>
      <c r="D16" s="260" t="s">
        <v>1989</v>
      </c>
      <c r="E16" s="262" t="s">
        <v>1990</v>
      </c>
      <c r="F16" s="262" t="s">
        <v>1991</v>
      </c>
      <c r="G16" s="18" t="s">
        <v>1992</v>
      </c>
      <c r="H16" s="63" t="s">
        <v>1993</v>
      </c>
      <c r="I16" s="63" t="s">
        <v>1584</v>
      </c>
      <c r="J16" s="16" t="s">
        <v>1949</v>
      </c>
      <c r="K16" s="15">
        <v>1</v>
      </c>
      <c r="L16" s="14" t="s">
        <v>1994</v>
      </c>
      <c r="M16" s="15">
        <v>1</v>
      </c>
      <c r="N16" s="665" t="s">
        <v>1951</v>
      </c>
      <c r="O16" s="666"/>
    </row>
    <row r="17" spans="1:15" s="11" customFormat="1" ht="80.25" customHeight="1" x14ac:dyDescent="0.2">
      <c r="A17" s="678"/>
      <c r="B17" s="681"/>
      <c r="C17" s="261" t="s">
        <v>1995</v>
      </c>
      <c r="D17" s="260" t="s">
        <v>1989</v>
      </c>
      <c r="E17" s="262" t="s">
        <v>1996</v>
      </c>
      <c r="F17" s="262" t="s">
        <v>1997</v>
      </c>
      <c r="G17" s="18" t="s">
        <v>1998</v>
      </c>
      <c r="H17" s="63" t="s">
        <v>1993</v>
      </c>
      <c r="I17" s="63" t="s">
        <v>1584</v>
      </c>
      <c r="J17" s="16" t="s">
        <v>1949</v>
      </c>
      <c r="K17" s="15">
        <v>1</v>
      </c>
      <c r="L17" s="14" t="s">
        <v>1999</v>
      </c>
      <c r="M17" s="15">
        <v>1</v>
      </c>
      <c r="N17" s="665" t="s">
        <v>1951</v>
      </c>
      <c r="O17" s="666"/>
    </row>
    <row r="18" spans="1:15" s="11" customFormat="1" ht="81.75" customHeight="1" x14ac:dyDescent="0.2">
      <c r="A18" s="678"/>
      <c r="B18" s="681"/>
      <c r="C18" s="263" t="s">
        <v>2000</v>
      </c>
      <c r="D18" s="260" t="s">
        <v>1989</v>
      </c>
      <c r="E18" s="262" t="s">
        <v>2001</v>
      </c>
      <c r="F18" s="262" t="s">
        <v>2002</v>
      </c>
      <c r="G18" s="18" t="s">
        <v>2003</v>
      </c>
      <c r="H18" s="63" t="s">
        <v>1993</v>
      </c>
      <c r="I18" s="63" t="s">
        <v>1584</v>
      </c>
      <c r="J18" s="16" t="s">
        <v>1949</v>
      </c>
      <c r="K18" s="15">
        <v>1</v>
      </c>
      <c r="L18" s="14" t="s">
        <v>2004</v>
      </c>
      <c r="M18" s="15">
        <v>1</v>
      </c>
      <c r="N18" s="665" t="s">
        <v>1951</v>
      </c>
      <c r="O18" s="666"/>
    </row>
    <row r="19" spans="1:15" s="11" customFormat="1" ht="93.75" customHeight="1" x14ac:dyDescent="0.2">
      <c r="A19" s="679"/>
      <c r="B19" s="682"/>
      <c r="C19" s="261" t="s">
        <v>2005</v>
      </c>
      <c r="D19" s="260" t="s">
        <v>1989</v>
      </c>
      <c r="E19" s="262" t="s">
        <v>2006</v>
      </c>
      <c r="F19" s="262" t="s">
        <v>2002</v>
      </c>
      <c r="G19" s="18" t="s">
        <v>2007</v>
      </c>
      <c r="H19" s="63" t="s">
        <v>1993</v>
      </c>
      <c r="I19" s="63" t="s">
        <v>1584</v>
      </c>
      <c r="J19" s="16" t="s">
        <v>2008</v>
      </c>
      <c r="K19" s="15">
        <v>1</v>
      </c>
      <c r="L19" s="14" t="s">
        <v>2009</v>
      </c>
      <c r="M19" s="15">
        <v>1</v>
      </c>
      <c r="N19" s="665" t="s">
        <v>1951</v>
      </c>
      <c r="O19" s="666"/>
    </row>
    <row r="20" spans="1:15" s="11" customFormat="1" ht="86.25" customHeight="1" x14ac:dyDescent="0.2">
      <c r="A20" s="427" t="s">
        <v>2010</v>
      </c>
      <c r="B20" s="676" t="s">
        <v>2011</v>
      </c>
      <c r="C20" s="264" t="s">
        <v>2012</v>
      </c>
      <c r="D20" s="260" t="s">
        <v>1969</v>
      </c>
      <c r="E20" s="257" t="s">
        <v>2013</v>
      </c>
      <c r="F20" s="265" t="s">
        <v>2014</v>
      </c>
      <c r="G20" s="18" t="s">
        <v>2015</v>
      </c>
      <c r="H20" s="63">
        <v>44929</v>
      </c>
      <c r="I20" s="63" t="s">
        <v>1573</v>
      </c>
      <c r="J20" s="16" t="s">
        <v>1573</v>
      </c>
      <c r="K20" s="15">
        <v>1</v>
      </c>
      <c r="L20" s="14" t="s">
        <v>2016</v>
      </c>
      <c r="M20" s="15">
        <v>1</v>
      </c>
      <c r="N20" s="665" t="s">
        <v>1951</v>
      </c>
      <c r="O20" s="666"/>
    </row>
    <row r="21" spans="1:15" s="271" customFormat="1" ht="93" customHeight="1" x14ac:dyDescent="0.2">
      <c r="A21" s="437"/>
      <c r="B21" s="437"/>
      <c r="C21" s="266" t="s">
        <v>2017</v>
      </c>
      <c r="D21" s="267" t="s">
        <v>1969</v>
      </c>
      <c r="E21" s="268" t="s">
        <v>2018</v>
      </c>
      <c r="F21" s="269" t="s">
        <v>2019</v>
      </c>
      <c r="G21" s="19" t="s">
        <v>2020</v>
      </c>
      <c r="H21" s="270">
        <v>44931</v>
      </c>
      <c r="I21" s="270" t="s">
        <v>1546</v>
      </c>
      <c r="J21" s="270" t="s">
        <v>1546</v>
      </c>
      <c r="K21" s="41">
        <v>1</v>
      </c>
      <c r="L21" s="91" t="s">
        <v>2021</v>
      </c>
      <c r="M21" s="41">
        <v>1</v>
      </c>
      <c r="N21" s="665" t="s">
        <v>1951</v>
      </c>
      <c r="O21" s="666"/>
    </row>
    <row r="22" spans="1:15" s="279" customFormat="1" ht="94.5" customHeight="1" x14ac:dyDescent="0.2">
      <c r="A22" s="437"/>
      <c r="B22" s="437"/>
      <c r="C22" s="264" t="s">
        <v>2022</v>
      </c>
      <c r="D22" s="260" t="s">
        <v>1969</v>
      </c>
      <c r="E22" s="272" t="s">
        <v>2023</v>
      </c>
      <c r="F22" s="273" t="s">
        <v>2024</v>
      </c>
      <c r="G22" s="274" t="s">
        <v>2025</v>
      </c>
      <c r="H22" s="275">
        <v>44933</v>
      </c>
      <c r="I22" s="274" t="s">
        <v>1605</v>
      </c>
      <c r="J22" s="276"/>
      <c r="K22" s="277"/>
      <c r="L22" s="278"/>
      <c r="M22" s="277"/>
      <c r="N22" s="665" t="s">
        <v>1951</v>
      </c>
      <c r="O22" s="666"/>
    </row>
    <row r="23" spans="1:15" s="11" customFormat="1" ht="83.25" customHeight="1" x14ac:dyDescent="0.2">
      <c r="A23" s="428"/>
      <c r="B23" s="428"/>
      <c r="C23" s="264" t="s">
        <v>2026</v>
      </c>
      <c r="D23" s="260" t="s">
        <v>1969</v>
      </c>
      <c r="E23" s="280" t="s">
        <v>2027</v>
      </c>
      <c r="F23" s="273" t="s">
        <v>2028</v>
      </c>
      <c r="G23" s="18" t="s">
        <v>1964</v>
      </c>
      <c r="H23" s="63">
        <v>44934</v>
      </c>
      <c r="I23" s="63" t="s">
        <v>1605</v>
      </c>
      <c r="J23" s="16"/>
      <c r="K23" s="15"/>
      <c r="L23" s="14"/>
      <c r="M23" s="15"/>
      <c r="N23" s="665" t="s">
        <v>1951</v>
      </c>
      <c r="O23" s="666"/>
    </row>
    <row r="24" spans="1:15" s="11" customFormat="1" ht="85.5" customHeight="1" x14ac:dyDescent="0.2">
      <c r="A24" s="427" t="s">
        <v>2029</v>
      </c>
      <c r="B24" s="427" t="s">
        <v>2030</v>
      </c>
      <c r="C24" s="18" t="s">
        <v>2031</v>
      </c>
      <c r="D24" s="260" t="s">
        <v>1969</v>
      </c>
      <c r="E24" s="18" t="s">
        <v>2032</v>
      </c>
      <c r="F24" s="14" t="s">
        <v>2033</v>
      </c>
      <c r="G24" s="18" t="s">
        <v>2034</v>
      </c>
      <c r="H24" s="63">
        <v>44929</v>
      </c>
      <c r="I24" s="63" t="s">
        <v>1605</v>
      </c>
      <c r="J24" s="16" t="s">
        <v>1546</v>
      </c>
      <c r="K24" s="15">
        <v>1</v>
      </c>
      <c r="L24" s="14" t="s">
        <v>2035</v>
      </c>
      <c r="M24" s="15">
        <v>1</v>
      </c>
      <c r="N24" s="665" t="s">
        <v>1951</v>
      </c>
      <c r="O24" s="666"/>
    </row>
    <row r="25" spans="1:15" s="11" customFormat="1" ht="84.75" customHeight="1" x14ac:dyDescent="0.2">
      <c r="A25" s="437"/>
      <c r="B25" s="437"/>
      <c r="C25" s="18" t="s">
        <v>2036</v>
      </c>
      <c r="D25" s="260" t="s">
        <v>1969</v>
      </c>
      <c r="E25" s="18" t="s">
        <v>2037</v>
      </c>
      <c r="F25" s="14" t="s">
        <v>2038</v>
      </c>
      <c r="G25" s="18" t="s">
        <v>1947</v>
      </c>
      <c r="H25" s="63">
        <v>44929</v>
      </c>
      <c r="I25" s="63" t="s">
        <v>1605</v>
      </c>
      <c r="J25" s="16" t="s">
        <v>1546</v>
      </c>
      <c r="K25" s="15">
        <v>1</v>
      </c>
      <c r="L25" s="14" t="s">
        <v>2039</v>
      </c>
      <c r="M25" s="15">
        <v>1</v>
      </c>
      <c r="N25" s="665" t="s">
        <v>1951</v>
      </c>
      <c r="O25" s="666"/>
    </row>
    <row r="26" spans="1:15" s="11" customFormat="1" ht="76.5" customHeight="1" x14ac:dyDescent="0.2">
      <c r="A26" s="437"/>
      <c r="B26" s="437"/>
      <c r="C26" s="18" t="s">
        <v>2040</v>
      </c>
      <c r="D26" s="260" t="s">
        <v>1969</v>
      </c>
      <c r="E26" s="18" t="s">
        <v>2041</v>
      </c>
      <c r="F26" s="14" t="s">
        <v>2042</v>
      </c>
      <c r="G26" s="18" t="s">
        <v>2034</v>
      </c>
      <c r="H26" s="63">
        <v>44929</v>
      </c>
      <c r="I26" s="63" t="s">
        <v>1605</v>
      </c>
      <c r="J26" s="16" t="s">
        <v>1546</v>
      </c>
      <c r="K26" s="15">
        <v>1</v>
      </c>
      <c r="L26" s="14" t="s">
        <v>2043</v>
      </c>
      <c r="M26" s="15">
        <v>1</v>
      </c>
      <c r="N26" s="665" t="s">
        <v>1951</v>
      </c>
      <c r="O26" s="666"/>
    </row>
    <row r="27" spans="1:15" s="271" customFormat="1" ht="114" customHeight="1" x14ac:dyDescent="0.2">
      <c r="A27" s="672" t="s">
        <v>2044</v>
      </c>
      <c r="B27" s="675" t="s">
        <v>2045</v>
      </c>
      <c r="C27" s="281" t="s">
        <v>2046</v>
      </c>
      <c r="D27" s="269" t="s">
        <v>2047</v>
      </c>
      <c r="E27" s="282" t="s">
        <v>2048</v>
      </c>
      <c r="F27" s="91" t="s">
        <v>2049</v>
      </c>
      <c r="G27" s="228" t="s">
        <v>1982</v>
      </c>
      <c r="H27" s="270">
        <v>44930</v>
      </c>
      <c r="I27" s="270" t="s">
        <v>1573</v>
      </c>
      <c r="J27" s="90" t="s">
        <v>1546</v>
      </c>
      <c r="K27" s="41">
        <v>1</v>
      </c>
      <c r="L27" s="91" t="s">
        <v>2050</v>
      </c>
      <c r="M27" s="41">
        <v>1</v>
      </c>
      <c r="N27" s="665" t="s">
        <v>1951</v>
      </c>
      <c r="O27" s="666"/>
    </row>
    <row r="28" spans="1:15" s="11" customFormat="1" ht="94.5" customHeight="1" x14ac:dyDescent="0.2">
      <c r="A28" s="673"/>
      <c r="B28" s="675"/>
      <c r="C28" s="283" t="s">
        <v>2051</v>
      </c>
      <c r="D28" s="273" t="s">
        <v>2047</v>
      </c>
      <c r="E28" s="284" t="s">
        <v>2052</v>
      </c>
      <c r="F28" s="14" t="s">
        <v>2053</v>
      </c>
      <c r="G28" s="13" t="s">
        <v>2054</v>
      </c>
      <c r="H28" s="63">
        <v>44931</v>
      </c>
      <c r="I28" s="63" t="s">
        <v>2055</v>
      </c>
      <c r="J28" s="16" t="s">
        <v>1546</v>
      </c>
      <c r="K28" s="15">
        <v>0.5</v>
      </c>
      <c r="L28" s="14" t="s">
        <v>2056</v>
      </c>
      <c r="M28" s="15">
        <v>0.5</v>
      </c>
      <c r="N28" s="665" t="s">
        <v>1951</v>
      </c>
      <c r="O28" s="666"/>
    </row>
    <row r="29" spans="1:15" s="11" customFormat="1" ht="98.25" customHeight="1" x14ac:dyDescent="0.2">
      <c r="A29" s="674"/>
      <c r="B29" s="675"/>
      <c r="C29" s="283" t="s">
        <v>2057</v>
      </c>
      <c r="D29" s="273" t="s">
        <v>2047</v>
      </c>
      <c r="E29" s="284" t="s">
        <v>2058</v>
      </c>
      <c r="F29" s="14" t="s">
        <v>2059</v>
      </c>
      <c r="G29" s="13" t="s">
        <v>1964</v>
      </c>
      <c r="H29" s="63">
        <v>44933</v>
      </c>
      <c r="I29" s="63" t="s">
        <v>1605</v>
      </c>
      <c r="J29" s="16" t="s">
        <v>1546</v>
      </c>
      <c r="K29" s="15">
        <v>0.5</v>
      </c>
      <c r="L29" s="14" t="s">
        <v>2060</v>
      </c>
      <c r="M29" s="15">
        <v>0.5</v>
      </c>
      <c r="N29" s="665" t="s">
        <v>1951</v>
      </c>
      <c r="O29" s="666"/>
    </row>
    <row r="30" spans="1:15" s="11" customFormat="1" ht="81.75" customHeight="1" x14ac:dyDescent="0.2">
      <c r="A30" s="427" t="s">
        <v>2061</v>
      </c>
      <c r="B30" s="437" t="s">
        <v>2062</v>
      </c>
      <c r="C30" s="285" t="s">
        <v>2063</v>
      </c>
      <c r="D30" s="286" t="s">
        <v>2064</v>
      </c>
      <c r="E30" s="13" t="s">
        <v>2065</v>
      </c>
      <c r="F30" s="14" t="s">
        <v>2066</v>
      </c>
      <c r="G30" s="13" t="s">
        <v>2067</v>
      </c>
      <c r="H30" s="63">
        <v>44928</v>
      </c>
      <c r="I30" s="63" t="s">
        <v>1949</v>
      </c>
      <c r="J30" s="16">
        <v>45202</v>
      </c>
      <c r="K30" s="15">
        <v>1</v>
      </c>
      <c r="L30" s="14" t="s">
        <v>2068</v>
      </c>
      <c r="M30" s="15">
        <v>1</v>
      </c>
      <c r="N30" s="665" t="s">
        <v>1951</v>
      </c>
      <c r="O30" s="666"/>
    </row>
    <row r="31" spans="1:15" s="271" customFormat="1" ht="90" customHeight="1" x14ac:dyDescent="0.2">
      <c r="A31" s="437"/>
      <c r="B31" s="437"/>
      <c r="C31" s="287" t="s">
        <v>2069</v>
      </c>
      <c r="D31" s="288" t="s">
        <v>2064</v>
      </c>
      <c r="E31" s="228" t="s">
        <v>2070</v>
      </c>
      <c r="F31" s="91" t="s">
        <v>2071</v>
      </c>
      <c r="G31" s="228" t="s">
        <v>2072</v>
      </c>
      <c r="H31" s="270">
        <v>44930</v>
      </c>
      <c r="I31" s="270" t="s">
        <v>1605</v>
      </c>
      <c r="J31" s="90" t="s">
        <v>1546</v>
      </c>
      <c r="K31" s="41">
        <v>0.5</v>
      </c>
      <c r="L31" s="91" t="s">
        <v>2073</v>
      </c>
      <c r="M31" s="41">
        <v>0.5</v>
      </c>
      <c r="N31" s="665" t="s">
        <v>1951</v>
      </c>
      <c r="O31" s="666"/>
    </row>
    <row r="32" spans="1:15" s="11" customFormat="1" ht="81.75" customHeight="1" x14ac:dyDescent="0.2">
      <c r="A32" s="437"/>
      <c r="B32" s="437"/>
      <c r="C32" s="264" t="s">
        <v>2074</v>
      </c>
      <c r="D32" s="265" t="s">
        <v>2064</v>
      </c>
      <c r="E32" s="13" t="s">
        <v>2075</v>
      </c>
      <c r="F32" s="14" t="s">
        <v>2076</v>
      </c>
      <c r="G32" s="13" t="s">
        <v>322</v>
      </c>
      <c r="H32" s="63">
        <v>44930</v>
      </c>
      <c r="I32" s="63" t="s">
        <v>1605</v>
      </c>
      <c r="J32" s="16" t="s">
        <v>1546</v>
      </c>
      <c r="K32" s="15">
        <v>0.5</v>
      </c>
      <c r="L32" s="14" t="s">
        <v>2077</v>
      </c>
      <c r="M32" s="15">
        <v>0.5</v>
      </c>
      <c r="N32" s="665" t="s">
        <v>1951</v>
      </c>
      <c r="O32" s="666"/>
    </row>
    <row r="33" spans="1:15" s="11" customFormat="1" ht="112.5" customHeight="1" x14ac:dyDescent="0.2">
      <c r="A33" s="668" t="s">
        <v>2078</v>
      </c>
      <c r="B33" s="669" t="s">
        <v>2079</v>
      </c>
      <c r="C33" s="289" t="s">
        <v>2080</v>
      </c>
      <c r="D33" s="265" t="s">
        <v>2081</v>
      </c>
      <c r="E33" s="273" t="s">
        <v>1947</v>
      </c>
      <c r="F33" s="14" t="s">
        <v>2082</v>
      </c>
      <c r="G33" s="273" t="s">
        <v>1947</v>
      </c>
      <c r="H33" s="290" t="s">
        <v>2083</v>
      </c>
      <c r="I33" s="290" t="s">
        <v>1949</v>
      </c>
      <c r="J33" s="16" t="s">
        <v>2084</v>
      </c>
      <c r="K33" s="15">
        <v>1</v>
      </c>
      <c r="L33" s="14" t="s">
        <v>2085</v>
      </c>
      <c r="M33" s="15">
        <v>1</v>
      </c>
      <c r="N33" s="665" t="s">
        <v>1951</v>
      </c>
      <c r="O33" s="666"/>
    </row>
    <row r="34" spans="1:15" s="11" customFormat="1" ht="126.75" customHeight="1" x14ac:dyDescent="0.2">
      <c r="A34" s="490"/>
      <c r="B34" s="670"/>
      <c r="C34" s="289" t="s">
        <v>2086</v>
      </c>
      <c r="D34" s="265" t="s">
        <v>2081</v>
      </c>
      <c r="E34" s="273" t="s">
        <v>1947</v>
      </c>
      <c r="F34" s="14" t="s">
        <v>2082</v>
      </c>
      <c r="G34" s="273" t="s">
        <v>1947</v>
      </c>
      <c r="H34" s="63" t="s">
        <v>2087</v>
      </c>
      <c r="I34" s="63" t="s">
        <v>2088</v>
      </c>
      <c r="J34" s="16" t="s">
        <v>1546</v>
      </c>
      <c r="K34" s="15">
        <v>1</v>
      </c>
      <c r="L34" s="14" t="s">
        <v>2089</v>
      </c>
      <c r="M34" s="15">
        <v>1</v>
      </c>
      <c r="N34" s="665" t="s">
        <v>1951</v>
      </c>
      <c r="O34" s="666"/>
    </row>
    <row r="35" spans="1:15" s="11" customFormat="1" ht="137.25" customHeight="1" x14ac:dyDescent="0.2">
      <c r="A35" s="490"/>
      <c r="B35" s="671"/>
      <c r="C35" s="289" t="s">
        <v>2090</v>
      </c>
      <c r="D35" s="265" t="s">
        <v>2081</v>
      </c>
      <c r="E35" s="273" t="s">
        <v>2091</v>
      </c>
      <c r="F35" s="14" t="s">
        <v>2092</v>
      </c>
      <c r="G35" s="273" t="s">
        <v>2091</v>
      </c>
      <c r="H35" s="63">
        <v>44932</v>
      </c>
      <c r="I35" s="63" t="s">
        <v>1605</v>
      </c>
      <c r="J35" s="16" t="s">
        <v>1546</v>
      </c>
      <c r="K35" s="15">
        <v>1</v>
      </c>
      <c r="L35" s="14" t="s">
        <v>2093</v>
      </c>
      <c r="M35" s="15">
        <v>1</v>
      </c>
      <c r="N35" s="665" t="s">
        <v>1951</v>
      </c>
      <c r="O35" s="666"/>
    </row>
    <row r="36" spans="1:15" s="11" customFormat="1" ht="72" customHeight="1" x14ac:dyDescent="0.2">
      <c r="A36" s="427" t="s">
        <v>2094</v>
      </c>
      <c r="B36" s="663" t="s">
        <v>2095</v>
      </c>
      <c r="C36" s="273" t="s">
        <v>2096</v>
      </c>
      <c r="D36" s="273" t="s">
        <v>2097</v>
      </c>
      <c r="E36" s="291" t="s">
        <v>2098</v>
      </c>
      <c r="F36" s="292" t="s">
        <v>2099</v>
      </c>
      <c r="G36" s="293" t="s">
        <v>2100</v>
      </c>
      <c r="H36" s="294">
        <v>44936</v>
      </c>
      <c r="I36" s="294" t="s">
        <v>1605</v>
      </c>
      <c r="J36" s="16"/>
      <c r="K36" s="15"/>
      <c r="L36" s="14"/>
      <c r="M36" s="15"/>
      <c r="N36" s="665" t="s">
        <v>1951</v>
      </c>
      <c r="O36" s="666"/>
    </row>
    <row r="37" spans="1:15" s="11" customFormat="1" ht="69" customHeight="1" x14ac:dyDescent="0.2">
      <c r="A37" s="437"/>
      <c r="B37" s="664"/>
      <c r="C37" s="280" t="s">
        <v>2101</v>
      </c>
      <c r="D37" s="273" t="s">
        <v>2097</v>
      </c>
      <c r="E37" s="291" t="s">
        <v>2098</v>
      </c>
      <c r="F37" s="292" t="s">
        <v>2099</v>
      </c>
      <c r="G37" s="293" t="s">
        <v>2100</v>
      </c>
      <c r="H37" s="294">
        <v>44936</v>
      </c>
      <c r="I37" s="294" t="s">
        <v>1605</v>
      </c>
      <c r="J37" s="16"/>
      <c r="K37" s="15"/>
      <c r="L37" s="14"/>
      <c r="M37" s="15"/>
      <c r="N37" s="665" t="s">
        <v>1951</v>
      </c>
      <c r="O37" s="666"/>
    </row>
    <row r="38" spans="1:15" s="11" customFormat="1" ht="72" customHeight="1" x14ac:dyDescent="0.2">
      <c r="A38" s="437"/>
      <c r="B38" s="664"/>
      <c r="C38" s="280" t="s">
        <v>2102</v>
      </c>
      <c r="D38" s="273" t="s">
        <v>2097</v>
      </c>
      <c r="E38" s="291" t="s">
        <v>2098</v>
      </c>
      <c r="F38" s="292" t="s">
        <v>2099</v>
      </c>
      <c r="G38" s="293" t="s">
        <v>2100</v>
      </c>
      <c r="H38" s="294">
        <v>44936</v>
      </c>
      <c r="I38" s="294" t="s">
        <v>1605</v>
      </c>
      <c r="J38" s="16"/>
      <c r="K38" s="15"/>
      <c r="L38" s="14"/>
      <c r="M38" s="15"/>
      <c r="N38" s="665" t="s">
        <v>1951</v>
      </c>
      <c r="O38" s="666"/>
    </row>
    <row r="39" spans="1:15" s="11" customFormat="1" ht="63" customHeight="1" x14ac:dyDescent="0.2">
      <c r="A39" s="478" t="s">
        <v>2103</v>
      </c>
      <c r="B39" s="667" t="s">
        <v>2104</v>
      </c>
      <c r="C39" s="252" t="s">
        <v>2105</v>
      </c>
      <c r="D39" s="273" t="s">
        <v>2106</v>
      </c>
      <c r="E39" s="13" t="s">
        <v>2107</v>
      </c>
      <c r="F39" s="14" t="s">
        <v>2108</v>
      </c>
      <c r="G39" s="13" t="s">
        <v>2109</v>
      </c>
      <c r="H39" s="63">
        <v>44928</v>
      </c>
      <c r="I39" s="63" t="s">
        <v>2110</v>
      </c>
      <c r="J39" s="16">
        <v>45202</v>
      </c>
      <c r="K39" s="15">
        <v>1</v>
      </c>
      <c r="L39" s="14" t="s">
        <v>2111</v>
      </c>
      <c r="M39" s="15">
        <v>1</v>
      </c>
      <c r="N39" s="665" t="s">
        <v>1951</v>
      </c>
      <c r="O39" s="666"/>
    </row>
    <row r="40" spans="1:15" s="11" customFormat="1" ht="96" customHeight="1" x14ac:dyDescent="0.2">
      <c r="A40" s="478"/>
      <c r="B40" s="667"/>
      <c r="C40" s="252" t="s">
        <v>2112</v>
      </c>
      <c r="D40" s="273" t="s">
        <v>2106</v>
      </c>
      <c r="E40" s="13" t="s">
        <v>2113</v>
      </c>
      <c r="F40" s="14" t="s">
        <v>2114</v>
      </c>
      <c r="G40" s="13" t="s">
        <v>2115</v>
      </c>
      <c r="H40" s="63">
        <v>44929</v>
      </c>
      <c r="I40" s="63" t="s">
        <v>1605</v>
      </c>
      <c r="J40" s="16" t="s">
        <v>1546</v>
      </c>
      <c r="K40" s="15"/>
      <c r="L40" s="14" t="s">
        <v>2116</v>
      </c>
      <c r="M40" s="15"/>
      <c r="N40" s="665" t="s">
        <v>1951</v>
      </c>
      <c r="O40" s="666"/>
    </row>
    <row r="41" spans="1:15" s="11" customFormat="1" ht="75.75" customHeight="1" x14ac:dyDescent="0.2">
      <c r="A41" s="478"/>
      <c r="B41" s="667"/>
      <c r="C41" s="252" t="s">
        <v>2117</v>
      </c>
      <c r="D41" s="273" t="s">
        <v>2106</v>
      </c>
      <c r="E41" s="13" t="s">
        <v>1978</v>
      </c>
      <c r="F41" s="14" t="s">
        <v>2059</v>
      </c>
      <c r="G41" s="13" t="s">
        <v>1964</v>
      </c>
      <c r="H41" s="63">
        <v>44930</v>
      </c>
      <c r="I41" s="63" t="s">
        <v>1605</v>
      </c>
      <c r="J41" s="16" t="s">
        <v>1546</v>
      </c>
      <c r="K41" s="15">
        <v>0.5</v>
      </c>
      <c r="L41" s="14" t="s">
        <v>2118</v>
      </c>
      <c r="M41" s="15">
        <v>0.5</v>
      </c>
      <c r="N41" s="665" t="s">
        <v>1951</v>
      </c>
      <c r="O41" s="666"/>
    </row>
    <row r="43" spans="1:15" s="3" customFormat="1" ht="29.25" customHeight="1" thickBot="1" x14ac:dyDescent="0.3">
      <c r="A43" s="7" t="s">
        <v>7</v>
      </c>
      <c r="B43" s="438" t="s">
        <v>2212</v>
      </c>
      <c r="C43" s="438"/>
      <c r="D43" s="438"/>
      <c r="G43" s="7"/>
      <c r="H43" s="7"/>
      <c r="I43" s="10"/>
      <c r="J43" s="7"/>
      <c r="K43" s="295">
        <f>((SUM(K8:K41))/36)*100</f>
        <v>63.888888888888886</v>
      </c>
    </row>
    <row r="44" spans="1:15" s="3" customFormat="1" ht="18.75" customHeight="1" x14ac:dyDescent="0.2">
      <c r="I44" s="6"/>
    </row>
    <row r="45" spans="1:15" s="3" customFormat="1" ht="32.25" customHeight="1" thickBot="1" x14ac:dyDescent="0.3">
      <c r="A45" s="7" t="s">
        <v>3</v>
      </c>
      <c r="B45" s="484" t="s">
        <v>2213</v>
      </c>
      <c r="C45" s="484"/>
      <c r="D45" s="484"/>
      <c r="G45" s="7" t="s">
        <v>2</v>
      </c>
      <c r="I45" s="6"/>
      <c r="J45" s="35"/>
      <c r="K45" s="35" t="s">
        <v>2214</v>
      </c>
      <c r="L45" s="35"/>
    </row>
    <row r="46" spans="1:15" s="3" customFormat="1" ht="27" customHeight="1" x14ac:dyDescent="0.2">
      <c r="I46" s="5"/>
      <c r="J46" s="439"/>
      <c r="K46" s="439"/>
      <c r="L46" s="4"/>
    </row>
    <row r="47" spans="1:15" x14ac:dyDescent="0.2">
      <c r="O47" s="2" t="s">
        <v>1</v>
      </c>
    </row>
    <row r="48" spans="1:15" x14ac:dyDescent="0.2">
      <c r="O48" s="2" t="s">
        <v>0</v>
      </c>
    </row>
  </sheetData>
  <mergeCells count="74">
    <mergeCell ref="A3:O3"/>
    <mergeCell ref="A4:L4"/>
    <mergeCell ref="M4:O5"/>
    <mergeCell ref="A5:L5"/>
    <mergeCell ref="A6:A7"/>
    <mergeCell ref="B6:B7"/>
    <mergeCell ref="C6:C7"/>
    <mergeCell ref="D6:D7"/>
    <mergeCell ref="E6:E7"/>
    <mergeCell ref="F6:F7"/>
    <mergeCell ref="N6:O7"/>
    <mergeCell ref="G6:G7"/>
    <mergeCell ref="H6:I6"/>
    <mergeCell ref="J6:J7"/>
    <mergeCell ref="K6:K7"/>
    <mergeCell ref="L6:L7"/>
    <mergeCell ref="M6:M7"/>
    <mergeCell ref="A12:A15"/>
    <mergeCell ref="B12:B15"/>
    <mergeCell ref="N12:O12"/>
    <mergeCell ref="N13:O13"/>
    <mergeCell ref="N14:O14"/>
    <mergeCell ref="N15:O15"/>
    <mergeCell ref="A8:A11"/>
    <mergeCell ref="B8:B11"/>
    <mergeCell ref="N8:O8"/>
    <mergeCell ref="N9:O9"/>
    <mergeCell ref="N10:O10"/>
    <mergeCell ref="N11:O11"/>
    <mergeCell ref="A16:A19"/>
    <mergeCell ref="B16:B19"/>
    <mergeCell ref="N16:O16"/>
    <mergeCell ref="N17:O17"/>
    <mergeCell ref="N18:O18"/>
    <mergeCell ref="N19:O19"/>
    <mergeCell ref="A20:A23"/>
    <mergeCell ref="B20:B23"/>
    <mergeCell ref="N20:O20"/>
    <mergeCell ref="N21:O21"/>
    <mergeCell ref="N22:O22"/>
    <mergeCell ref="N23:O23"/>
    <mergeCell ref="A27:A29"/>
    <mergeCell ref="B27:B29"/>
    <mergeCell ref="N27:O27"/>
    <mergeCell ref="N28:O28"/>
    <mergeCell ref="N29:O29"/>
    <mergeCell ref="A24:A26"/>
    <mergeCell ref="B24:B26"/>
    <mergeCell ref="N24:O24"/>
    <mergeCell ref="N25:O25"/>
    <mergeCell ref="N26:O26"/>
    <mergeCell ref="A33:A35"/>
    <mergeCell ref="B33:B35"/>
    <mergeCell ref="N33:O33"/>
    <mergeCell ref="N34:O34"/>
    <mergeCell ref="N35:O35"/>
    <mergeCell ref="A30:A32"/>
    <mergeCell ref="B30:B32"/>
    <mergeCell ref="N30:O30"/>
    <mergeCell ref="N31:O31"/>
    <mergeCell ref="N32:O32"/>
    <mergeCell ref="N36:O36"/>
    <mergeCell ref="N37:O37"/>
    <mergeCell ref="N38:O38"/>
    <mergeCell ref="A39:A41"/>
    <mergeCell ref="B39:B41"/>
    <mergeCell ref="N39:O39"/>
    <mergeCell ref="N40:O40"/>
    <mergeCell ref="N41:O41"/>
    <mergeCell ref="B43:D43"/>
    <mergeCell ref="B45:D45"/>
    <mergeCell ref="J46:K46"/>
    <mergeCell ref="A36:A38"/>
    <mergeCell ref="B36:B38"/>
  </mergeCells>
  <dataValidations count="12">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O41" xr:uid="{904F0DF8-34EB-4022-B4BE-DB6DCEF3B53E}"/>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41" xr:uid="{C8576BD6-BDC7-4254-8FAD-1CDD4404B5F9}"/>
    <dataValidation allowBlank="1" showInputMessage="1" showErrorMessage="1" promptTitle="GUÍA:" prompt="Asignar el porcentaje de avance de la meta establecida de acuerdo con la formula del indicador con corte a la fecha del seguimiento." sqref="K8:K41 M8:M41" xr:uid="{5E7252E5-8360-45E0-87C7-A7A45F058A94}"/>
    <dataValidation allowBlank="1" showInputMessage="1" showErrorMessage="1" promptTitle="GUIA:" prompt="Redactar las recomendaciones de mejoramiento a la gestión, identificadas en la dependencia para la vigencia actual." sqref="A8" xr:uid="{10CC73ED-431F-4831-A156-63FB3FF6EDBA}"/>
    <dataValidation allowBlank="1" showInputMessage="1" showErrorMessage="1" promptTitle="INSERTAR NUEVA COLUMNA:" prompt="Definir el entregable que soporta el cumplimiento como evidencia (actas, contratos, lista de asistencia, procedimientos, fotografía, videos, encuestas, etc.)" sqref="F22 F8:F19 H22 F24:F41" xr:uid="{BA220EAA-DC61-4DE0-9002-32F713118C4B}"/>
    <dataValidation allowBlank="1" showInputMessage="1" showErrorMessage="1" promptTitle="GUÍA:" prompt="Describir la meta a ser alcanzada con la acción de mejoramiento planteada." sqref="E22 E8:E19 E24:E32 E36:E41" xr:uid="{C33D74DA-6E5F-4ABF-934F-FC94E4D78606}"/>
    <dataValidation allowBlank="1" showInputMessage="1" showErrorMessage="1" promptTitle="GUÍA:" prompt="Identificar la persona/cargo responsable por la ejecución de las acciones de mejoramiento." sqref="D8:D11 E33:E35 G33:G35 D27:D41" xr:uid="{4FBE2BB4-EB5A-4935-9453-110F1F5C1691}"/>
    <dataValidation allowBlank="1" showInputMessage="1" showErrorMessage="1" promptTitle="GUÍA:" prompt="Se deben describir las causas, previamente identificadas por medio de las metodologías existentes, el número de causas varias de acuerdo a la recomendación y su complejidad." sqref="B8 B12 B16 B20 B30 B24 B27 B39 B33 B36" xr:uid="{727D539F-6F71-43FF-B5F5-F4704F5B0189}"/>
    <dataValidation allowBlank="1" showInputMessage="1" showErrorMessage="1" promptTitle="GUÍA:" prompt="Para cada una de las causas identificadas se deben definir las acciones de mejoramiento necesarias." sqref="C22 C10:C11 C13:C16 C18:C19 C24:C31 C33:C41" xr:uid="{60738923-C49C-456C-96EA-6567996F9C71}"/>
    <dataValidation allowBlank="1" showInputMessage="1" showErrorMessage="1" promptTitle="GUÍA: " prompt="Colocar la fecha en que se realiza el seguimiento por parte de la dependencia (i, ii, ii o iv seguimiento)_x000a_" sqref="J8:J20 J22:J41" xr:uid="{EFE9D471-D1BF-4339-85D5-4EB02E0C5995}"/>
    <dataValidation allowBlank="1" showInputMessage="1" showErrorMessage="1" promptTitle="GUÍA:" prompt="Establecer las fechas de inicio y terminación de cada una de las actividades, según los recursos y disponibilidad de la dependencia dentro de la vigencia actual." sqref="H8:I21 J21 H23:I41" xr:uid="{1A9701EE-C51E-4889-91EA-5C83EC6E4897}"/>
    <dataValidation allowBlank="1" showInputMessage="1" showErrorMessage="1" promptTitle="GUÍA:" prompt="Establecer la formula matemática para medir el cumplimiento de la meta establecida a cada una de las acciones de mejoramiento definidas." sqref="G8:G21 G23:G32 G36:G41" xr:uid="{D6F1B89D-F141-4402-A208-108A5C29C5CE}"/>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CEED5-EFF1-4412-90AE-FD3B1C44C489}">
  <dimension ref="A1:O25"/>
  <sheetViews>
    <sheetView showGridLines="0" zoomScale="60" zoomScaleNormal="60" zoomScaleSheetLayoutView="100" zoomScalePageLayoutView="98" workbookViewId="0">
      <selection activeCell="A4" sqref="A4:L4"/>
    </sheetView>
  </sheetViews>
  <sheetFormatPr baseColWidth="10" defaultColWidth="11.42578125" defaultRowHeight="12.75" x14ac:dyDescent="0.2"/>
  <cols>
    <col min="1" max="1" width="49.42578125" customWidth="1"/>
    <col min="2" max="2" width="46" customWidth="1"/>
    <col min="3" max="3" width="48" style="236" customWidth="1"/>
    <col min="4" max="4" width="47.85546875" customWidth="1"/>
    <col min="5" max="5" width="37.140625" style="1" customWidth="1"/>
    <col min="6" max="6" width="40.7109375" customWidth="1"/>
    <col min="7" max="7" width="28.85546875" customWidth="1"/>
    <col min="8" max="8" width="23.85546875" customWidth="1"/>
    <col min="9" max="9" width="22.28515625" customWidth="1"/>
    <col min="10" max="10" width="29.28515625" style="1" customWidth="1"/>
    <col min="11" max="11" width="24.28515625" customWidth="1"/>
    <col min="12" max="12" width="81.85546875" customWidth="1"/>
    <col min="13" max="13" width="24.42578125" customWidth="1"/>
    <col min="14" max="14" width="25.42578125" customWidth="1"/>
    <col min="15" max="15" width="52" customWidth="1"/>
  </cols>
  <sheetData>
    <row r="1" spans="1:15" x14ac:dyDescent="0.2">
      <c r="A1" s="1"/>
      <c r="B1" s="1"/>
      <c r="C1" s="296"/>
      <c r="D1" s="1"/>
      <c r="F1" s="1"/>
      <c r="G1" s="1"/>
      <c r="H1" s="1"/>
      <c r="I1" s="1"/>
      <c r="K1" s="1"/>
      <c r="L1" s="1"/>
      <c r="M1" s="1"/>
      <c r="N1" s="1"/>
      <c r="O1" s="1"/>
    </row>
    <row r="2" spans="1:15" x14ac:dyDescent="0.2">
      <c r="A2" s="1"/>
      <c r="B2" s="1"/>
      <c r="C2" s="296"/>
      <c r="D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2119</v>
      </c>
      <c r="B4" s="440"/>
      <c r="C4" s="440"/>
      <c r="D4" s="440"/>
      <c r="E4" s="440"/>
      <c r="F4" s="440"/>
      <c r="G4" s="440"/>
      <c r="H4" s="440"/>
      <c r="I4" s="440"/>
      <c r="J4" s="440"/>
      <c r="K4" s="440"/>
      <c r="L4" s="440"/>
      <c r="M4" s="459" t="s">
        <v>117</v>
      </c>
      <c r="N4" s="459"/>
      <c r="O4" s="459"/>
    </row>
    <row r="5" spans="1:15" ht="38.25" customHeight="1" x14ac:dyDescent="0.2">
      <c r="A5" s="440" t="s">
        <v>2120</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31.5" x14ac:dyDescent="0.2">
      <c r="A7" s="454"/>
      <c r="B7" s="456"/>
      <c r="C7" s="456"/>
      <c r="D7" s="456"/>
      <c r="E7" s="450"/>
      <c r="F7" s="450"/>
      <c r="G7" s="450"/>
      <c r="H7" s="34" t="s">
        <v>102</v>
      </c>
      <c r="I7" s="34" t="s">
        <v>101</v>
      </c>
      <c r="J7" s="450"/>
      <c r="K7" s="450"/>
      <c r="L7" s="451"/>
      <c r="M7" s="460"/>
      <c r="N7" s="443"/>
      <c r="O7" s="444"/>
    </row>
    <row r="8" spans="1:15" ht="204.75" customHeight="1" x14ac:dyDescent="0.2">
      <c r="A8" s="14" t="s">
        <v>2121</v>
      </c>
      <c r="B8" s="14" t="s">
        <v>2122</v>
      </c>
      <c r="C8" s="14" t="s">
        <v>2123</v>
      </c>
      <c r="D8" s="61" t="s">
        <v>2124</v>
      </c>
      <c r="E8" s="18" t="s">
        <v>2125</v>
      </c>
      <c r="F8" s="18" t="s">
        <v>2126</v>
      </c>
      <c r="G8" s="18" t="s">
        <v>2127</v>
      </c>
      <c r="H8" s="16">
        <v>44957</v>
      </c>
      <c r="I8" s="16">
        <v>45291</v>
      </c>
      <c r="J8" s="16">
        <v>45029</v>
      </c>
      <c r="K8" s="15">
        <v>0.5</v>
      </c>
      <c r="L8" s="14" t="s">
        <v>2128</v>
      </c>
      <c r="M8" s="40">
        <v>0.5</v>
      </c>
      <c r="N8" s="500" t="s">
        <v>2129</v>
      </c>
      <c r="O8" s="500"/>
    </row>
    <row r="9" spans="1:15" s="11" customFormat="1" ht="150" customHeight="1" x14ac:dyDescent="0.2">
      <c r="A9" s="14" t="s">
        <v>2130</v>
      </c>
      <c r="B9" s="14" t="s">
        <v>2131</v>
      </c>
      <c r="C9" s="14" t="s">
        <v>2132</v>
      </c>
      <c r="D9" s="61" t="s">
        <v>2133</v>
      </c>
      <c r="E9" s="18" t="s">
        <v>2134</v>
      </c>
      <c r="F9" s="18" t="s">
        <v>2135</v>
      </c>
      <c r="G9" s="18" t="s">
        <v>2135</v>
      </c>
      <c r="H9" s="17">
        <v>44928</v>
      </c>
      <c r="I9" s="17">
        <v>45016</v>
      </c>
      <c r="J9" s="16">
        <v>45029</v>
      </c>
      <c r="K9" s="15">
        <v>1</v>
      </c>
      <c r="L9" s="14" t="s">
        <v>2136</v>
      </c>
      <c r="M9" s="40">
        <v>1</v>
      </c>
      <c r="N9" s="500" t="s">
        <v>2137</v>
      </c>
      <c r="O9" s="500"/>
    </row>
    <row r="10" spans="1:15" s="11" customFormat="1" ht="187.5" customHeight="1" x14ac:dyDescent="0.2">
      <c r="A10" s="14" t="s">
        <v>356</v>
      </c>
      <c r="B10" s="14" t="s">
        <v>2138</v>
      </c>
      <c r="C10" s="14" t="s">
        <v>2139</v>
      </c>
      <c r="D10" s="61" t="s">
        <v>2140</v>
      </c>
      <c r="E10" s="18" t="s">
        <v>2141</v>
      </c>
      <c r="F10" s="18" t="s">
        <v>2141</v>
      </c>
      <c r="G10" s="18" t="s">
        <v>2142</v>
      </c>
      <c r="H10" s="17">
        <v>44928</v>
      </c>
      <c r="I10" s="16">
        <v>45291</v>
      </c>
      <c r="J10" s="16">
        <v>45029</v>
      </c>
      <c r="K10" s="15">
        <v>1</v>
      </c>
      <c r="L10" s="14" t="s">
        <v>2143</v>
      </c>
      <c r="M10" s="40">
        <v>0.5</v>
      </c>
      <c r="N10" s="500" t="s">
        <v>2144</v>
      </c>
      <c r="O10" s="500"/>
    </row>
    <row r="11" spans="1:15" s="11" customFormat="1" ht="267.75" customHeight="1" x14ac:dyDescent="0.2">
      <c r="A11" s="14" t="s">
        <v>2145</v>
      </c>
      <c r="B11" s="14" t="s">
        <v>2146</v>
      </c>
      <c r="C11" s="14" t="s">
        <v>2147</v>
      </c>
      <c r="D11" s="61" t="s">
        <v>2148</v>
      </c>
      <c r="E11" s="18" t="s">
        <v>2149</v>
      </c>
      <c r="F11" s="18" t="s">
        <v>2150</v>
      </c>
      <c r="G11" s="61" t="s">
        <v>2151</v>
      </c>
      <c r="H11" s="17">
        <v>44958</v>
      </c>
      <c r="I11" s="16">
        <v>45291</v>
      </c>
      <c r="J11" s="16">
        <v>45029</v>
      </c>
      <c r="K11" s="15">
        <v>0.5</v>
      </c>
      <c r="L11" s="14" t="s">
        <v>2152</v>
      </c>
      <c r="M11" s="40">
        <v>0.5</v>
      </c>
      <c r="N11" s="500" t="s">
        <v>2153</v>
      </c>
      <c r="O11" s="500"/>
    </row>
    <row r="12" spans="1:15" s="11" customFormat="1" ht="98.25" customHeight="1" x14ac:dyDescent="0.2">
      <c r="A12" s="14" t="s">
        <v>16</v>
      </c>
      <c r="B12" s="43" t="s">
        <v>2154</v>
      </c>
      <c r="C12" s="14" t="s">
        <v>2155</v>
      </c>
      <c r="D12" s="61" t="s">
        <v>2156</v>
      </c>
      <c r="E12" s="18" t="s">
        <v>2157</v>
      </c>
      <c r="F12" s="14" t="s">
        <v>2158</v>
      </c>
      <c r="G12" s="18" t="s">
        <v>2159</v>
      </c>
      <c r="H12" s="17">
        <v>44928</v>
      </c>
      <c r="I12" s="16">
        <v>45291</v>
      </c>
      <c r="J12" s="16">
        <v>45029</v>
      </c>
      <c r="K12" s="15">
        <v>0.5</v>
      </c>
      <c r="L12" s="14" t="s">
        <v>2160</v>
      </c>
      <c r="M12" s="40">
        <v>0.5</v>
      </c>
      <c r="N12" s="480" t="s">
        <v>2161</v>
      </c>
      <c r="O12" s="481"/>
    </row>
    <row r="13" spans="1:15" s="11" customFormat="1" ht="193.5" customHeight="1" x14ac:dyDescent="0.2">
      <c r="A13" s="14" t="s">
        <v>251</v>
      </c>
      <c r="B13" s="43" t="s">
        <v>2162</v>
      </c>
      <c r="C13" s="14" t="s">
        <v>2163</v>
      </c>
      <c r="D13" s="61" t="s">
        <v>2164</v>
      </c>
      <c r="E13" s="18" t="s">
        <v>2165</v>
      </c>
      <c r="F13" s="14" t="s">
        <v>2166</v>
      </c>
      <c r="G13" s="18" t="s">
        <v>1828</v>
      </c>
      <c r="H13" s="17">
        <v>44928</v>
      </c>
      <c r="I13" s="17">
        <v>45016</v>
      </c>
      <c r="J13" s="16">
        <v>45029</v>
      </c>
      <c r="K13" s="15">
        <v>1</v>
      </c>
      <c r="L13" s="14" t="s">
        <v>2167</v>
      </c>
      <c r="M13" s="40">
        <v>1</v>
      </c>
      <c r="N13" s="480" t="s">
        <v>2168</v>
      </c>
      <c r="O13" s="481"/>
    </row>
    <row r="14" spans="1:15" s="11" customFormat="1" ht="334.5" customHeight="1" x14ac:dyDescent="0.2">
      <c r="A14" s="14" t="s">
        <v>25</v>
      </c>
      <c r="B14" s="14" t="s">
        <v>2169</v>
      </c>
      <c r="C14" s="14" t="s">
        <v>2170</v>
      </c>
      <c r="D14" s="61" t="s">
        <v>2171</v>
      </c>
      <c r="E14" s="18" t="s">
        <v>2172</v>
      </c>
      <c r="F14" s="14" t="s">
        <v>2173</v>
      </c>
      <c r="G14" s="18" t="s">
        <v>2174</v>
      </c>
      <c r="H14" s="17">
        <v>44928</v>
      </c>
      <c r="I14" s="16">
        <v>45291</v>
      </c>
      <c r="J14" s="16">
        <v>45029</v>
      </c>
      <c r="K14" s="15">
        <v>0.5</v>
      </c>
      <c r="L14" s="297" t="s">
        <v>2175</v>
      </c>
      <c r="M14" s="40">
        <v>0.5</v>
      </c>
      <c r="N14" s="500" t="s">
        <v>2176</v>
      </c>
      <c r="O14" s="500"/>
    </row>
    <row r="15" spans="1:15" s="11" customFormat="1" ht="205.5" customHeight="1" x14ac:dyDescent="0.2">
      <c r="A15" s="14" t="s">
        <v>2177</v>
      </c>
      <c r="B15" s="61" t="s">
        <v>2178</v>
      </c>
      <c r="C15" s="14" t="s">
        <v>2179</v>
      </c>
      <c r="D15" s="61" t="s">
        <v>2180</v>
      </c>
      <c r="E15" s="13" t="s">
        <v>2181</v>
      </c>
      <c r="F15" s="14" t="s">
        <v>2182</v>
      </c>
      <c r="G15" s="67" t="s">
        <v>2183</v>
      </c>
      <c r="H15" s="17">
        <v>44928</v>
      </c>
      <c r="I15" s="16">
        <v>45291</v>
      </c>
      <c r="J15" s="16">
        <v>45029</v>
      </c>
      <c r="K15" s="15">
        <v>0.5</v>
      </c>
      <c r="L15" s="14" t="s">
        <v>2184</v>
      </c>
      <c r="M15" s="40">
        <v>0.5</v>
      </c>
      <c r="N15" s="500" t="s">
        <v>2185</v>
      </c>
      <c r="O15" s="500"/>
    </row>
    <row r="16" spans="1:15" s="11" customFormat="1" ht="207.75" customHeight="1" x14ac:dyDescent="0.2">
      <c r="A16" s="14" t="s">
        <v>2186</v>
      </c>
      <c r="B16" s="43" t="s">
        <v>2187</v>
      </c>
      <c r="C16" s="14" t="s">
        <v>2188</v>
      </c>
      <c r="D16" s="131" t="s">
        <v>2189</v>
      </c>
      <c r="E16" s="18" t="s">
        <v>2190</v>
      </c>
      <c r="F16" s="14" t="s">
        <v>2191</v>
      </c>
      <c r="G16" s="67" t="s">
        <v>2192</v>
      </c>
      <c r="H16" s="17">
        <v>44928</v>
      </c>
      <c r="I16" s="16">
        <v>45291</v>
      </c>
      <c r="J16" s="16">
        <v>45029</v>
      </c>
      <c r="K16" s="15">
        <v>0.5</v>
      </c>
      <c r="L16" s="14" t="s">
        <v>2193</v>
      </c>
      <c r="M16" s="40">
        <v>0.5</v>
      </c>
      <c r="N16" s="480" t="s">
        <v>2194</v>
      </c>
      <c r="O16" s="481"/>
    </row>
    <row r="17" spans="1:15" s="11" customFormat="1" ht="205.5" customHeight="1" x14ac:dyDescent="0.2">
      <c r="A17" s="14" t="s">
        <v>2195</v>
      </c>
      <c r="B17" s="43" t="s">
        <v>2196</v>
      </c>
      <c r="C17" s="61" t="s">
        <v>2197</v>
      </c>
      <c r="D17" s="61" t="s">
        <v>2198</v>
      </c>
      <c r="E17" s="13" t="s">
        <v>2199</v>
      </c>
      <c r="F17" s="14" t="s">
        <v>2200</v>
      </c>
      <c r="G17" s="13" t="s">
        <v>2201</v>
      </c>
      <c r="H17" s="17">
        <v>44928</v>
      </c>
      <c r="I17" s="16">
        <v>45291</v>
      </c>
      <c r="J17" s="16">
        <v>45029</v>
      </c>
      <c r="K17" s="15">
        <v>0.5</v>
      </c>
      <c r="L17" s="14" t="s">
        <v>2202</v>
      </c>
      <c r="M17" s="40">
        <v>0.5</v>
      </c>
      <c r="N17" s="480" t="s">
        <v>2203</v>
      </c>
      <c r="O17" s="481"/>
    </row>
    <row r="18" spans="1:15" s="11" customFormat="1" ht="237.75" customHeight="1" x14ac:dyDescent="0.2">
      <c r="A18" s="14" t="s">
        <v>2204</v>
      </c>
      <c r="B18" s="18" t="s">
        <v>1828</v>
      </c>
      <c r="C18" s="14" t="s">
        <v>2205</v>
      </c>
      <c r="D18" s="18" t="s">
        <v>2206</v>
      </c>
      <c r="E18" s="13" t="s">
        <v>1828</v>
      </c>
      <c r="F18" s="18" t="s">
        <v>1828</v>
      </c>
      <c r="G18" s="13" t="s">
        <v>1828</v>
      </c>
      <c r="H18" s="17" t="s">
        <v>2207</v>
      </c>
      <c r="I18" s="16">
        <v>45291</v>
      </c>
      <c r="J18" s="16">
        <v>45029</v>
      </c>
      <c r="K18" s="15">
        <v>0.5</v>
      </c>
      <c r="L18" s="14" t="s">
        <v>2208</v>
      </c>
      <c r="M18" s="40">
        <v>0.5</v>
      </c>
      <c r="N18" s="480" t="s">
        <v>2209</v>
      </c>
      <c r="O18" s="481"/>
    </row>
    <row r="19" spans="1:15" ht="23.25" x14ac:dyDescent="0.35">
      <c r="M19" s="298">
        <f>SUM(M8:M18)/11</f>
        <v>0.59090909090909094</v>
      </c>
    </row>
    <row r="20" spans="1:15" s="3" customFormat="1" ht="29.25" customHeight="1" thickBot="1" x14ac:dyDescent="0.3">
      <c r="A20" s="7" t="s">
        <v>7</v>
      </c>
      <c r="B20" s="438" t="s">
        <v>2215</v>
      </c>
      <c r="C20" s="438"/>
      <c r="D20" s="438"/>
      <c r="E20" s="5"/>
      <c r="G20" s="7"/>
      <c r="H20" s="7"/>
      <c r="I20" s="10"/>
      <c r="J20" s="7"/>
      <c r="K20" s="7"/>
      <c r="M20" s="299"/>
    </row>
    <row r="21" spans="1:15" s="3" customFormat="1" ht="18.75" customHeight="1" x14ac:dyDescent="0.2">
      <c r="E21" s="5"/>
      <c r="I21" s="6"/>
    </row>
    <row r="22" spans="1:15" s="3" customFormat="1" ht="32.25" customHeight="1" thickBot="1" x14ac:dyDescent="0.3">
      <c r="A22" s="7" t="s">
        <v>3</v>
      </c>
      <c r="B22" s="484" t="s">
        <v>2210</v>
      </c>
      <c r="C22" s="484"/>
      <c r="D22" s="484"/>
      <c r="E22" s="5"/>
      <c r="G22" s="7" t="s">
        <v>2</v>
      </c>
      <c r="I22" s="6"/>
      <c r="J22" s="35" t="s">
        <v>2211</v>
      </c>
      <c r="K22" s="35"/>
      <c r="L22" s="35"/>
    </row>
    <row r="23" spans="1:15" s="3" customFormat="1" ht="27" customHeight="1" x14ac:dyDescent="0.2">
      <c r="E23" s="5"/>
      <c r="I23" s="5"/>
      <c r="J23" s="439"/>
      <c r="K23" s="439"/>
      <c r="L23" s="4"/>
    </row>
    <row r="24" spans="1:15" x14ac:dyDescent="0.2">
      <c r="O24" s="2" t="s">
        <v>1</v>
      </c>
    </row>
    <row r="25" spans="1:15" x14ac:dyDescent="0.2">
      <c r="O25" s="2" t="s">
        <v>0</v>
      </c>
    </row>
  </sheetData>
  <mergeCells count="31">
    <mergeCell ref="A3:O3"/>
    <mergeCell ref="A4:L4"/>
    <mergeCell ref="M4:O5"/>
    <mergeCell ref="A5:L5"/>
    <mergeCell ref="A6:A7"/>
    <mergeCell ref="B6:B7"/>
    <mergeCell ref="C6:C7"/>
    <mergeCell ref="D6:D7"/>
    <mergeCell ref="E6:E7"/>
    <mergeCell ref="F6:F7"/>
    <mergeCell ref="N12:O12"/>
    <mergeCell ref="G6:G7"/>
    <mergeCell ref="H6:I6"/>
    <mergeCell ref="J6:J7"/>
    <mergeCell ref="K6:K7"/>
    <mergeCell ref="L6:L7"/>
    <mergeCell ref="M6:M7"/>
    <mergeCell ref="N6:O7"/>
    <mergeCell ref="N8:O8"/>
    <mergeCell ref="N9:O9"/>
    <mergeCell ref="N10:O10"/>
    <mergeCell ref="N11:O11"/>
    <mergeCell ref="B20:D20"/>
    <mergeCell ref="B22:D22"/>
    <mergeCell ref="J23:K23"/>
    <mergeCell ref="N13:O13"/>
    <mergeCell ref="N14:O14"/>
    <mergeCell ref="N15:O15"/>
    <mergeCell ref="N16:O16"/>
    <mergeCell ref="N17:O17"/>
    <mergeCell ref="N18:O18"/>
  </mergeCells>
  <dataValidations count="13">
    <dataValidation allowBlank="1" showInputMessage="1" showErrorMessage="1" promptTitle="GUÍA:" prompt="Se deben describir las causas, previamente identificadas por medio de las metodologías existentes, el número de causas varias de acuerdo a la recomendación y su complejidad." sqref="B17:B18 B8:B15" xr:uid="{BA011851-A45F-413B-BC97-DB4ECA7DCFD6}"/>
    <dataValidation allowBlank="1" showInputMessage="1" showErrorMessage="1" promptTitle="GUÍA:" prompt="Para cada una de las causas identificadas se deben definir las acciones de mejoramiento necesarias." sqref="C8:C18" xr:uid="{ADCB837B-B272-42CF-A20E-F4F2EE6C768B}"/>
    <dataValidation allowBlank="1" showInputMessage="1" showErrorMessage="1" promptTitle="GUÍA:" prompt="Identificar la persona/cargo responsable por la ejecución de las acciones de mejoramiento." sqref="D8:D18" xr:uid="{9D37711C-6177-45C7-B405-212398B4B83B}"/>
    <dataValidation allowBlank="1" showInputMessage="1" showErrorMessage="1" promptTitle="GUÍA:" prompt="Establecer las fechas de inicio y terminación de cada una de las actividades, según los recursos y disponibilidad de la dependencia dentro de la vigencia actual." sqref="H8:I18" xr:uid="{29760F53-92AD-4424-8D1E-3C976951844C}"/>
    <dataValidation allowBlank="1" showInputMessage="1" showErrorMessage="1" promptTitle="GUÍA: " prompt="Colocar la fecha en que se realiza el seguimiento por parte de la dependencia (i, ii, ii o iv seguimiento)_x000a_" sqref="J8:J18" xr:uid="{46045E2E-71E2-417C-A830-895F6C905ED5}"/>
    <dataValidation allowBlank="1" showInputMessage="1" showErrorMessage="1" promptTitle="GUÍA:" prompt="Asignar el porcentaje de avance de la meta establecida de acuerdo con la formula del indicador con corte a la fecha del seguimiento." sqref="K8:K18" xr:uid="{40CAEDEA-F053-48F1-A3A0-FBF8E0DA7725}"/>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3 L15:L18" xr:uid="{4C82D213-5F0F-48B3-8D8F-C0B058F896C4}"/>
    <dataValidation allowBlank="1" showInputMessage="1" showErrorMessage="1" promptTitle="CONTROL INTERNO:" prompt="Incluir esta columna para medir el avance de las acciones por parte del auditor de acuerdo con las evidencias presentadas por la dependencia." sqref="M8:M18" xr:uid="{AD6C41EF-007F-4B81-BD97-6852CC01699F}"/>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N18 O8:O11 O14:O15" xr:uid="{2D63D356-ABEA-40A5-8F29-46CA794D2A6B}"/>
    <dataValidation allowBlank="1" showInputMessage="1" showErrorMessage="1" promptTitle="GUIA:" prompt="Redactar las recomendaciones de mejoramiento a la gestión, identificadas en la dependencia para la vigencia actual." sqref="A8" xr:uid="{43D81FE8-1926-443B-A194-E6464B58FB88}"/>
    <dataValidation allowBlank="1" showInputMessage="1" showErrorMessage="1" promptTitle="GUÍA:" prompt="Describir la meta a ser alcanzada con la acción de mejoramiento planteada." sqref="F10 E8:E18" xr:uid="{0BB316B5-B3F7-42F9-9CB2-B6C20E5CE759}"/>
    <dataValidation allowBlank="1" showInputMessage="1" showErrorMessage="1" promptTitle="INSERTAR NUEVA COLUMNA:" prompt="Definir el entregable que soporta el cumplimiento como evidencia (actas, contratos, lista de asistencia, procedimientos, fotografía, videos, encuestas, etc.)" sqref="G9 F8:F9 F11:F18 G13" xr:uid="{EB274A73-AADA-46BE-A36D-B2584B515B6D}"/>
    <dataValidation allowBlank="1" showInputMessage="1" showErrorMessage="1" promptTitle="GUÍA:" prompt="Establecer la formula matemática para medir el cumplimiento de la meta establecida a cada una de las acciones de mejoramiento definidas." sqref="G8 G10:G12 G14:G18" xr:uid="{79229AB1-3BE4-48BC-B152-F33E95D98069}"/>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63744-3703-46A1-8B48-118144D3FDCE}">
  <dimension ref="A1:O30"/>
  <sheetViews>
    <sheetView showGridLines="0" zoomScale="55" zoomScaleNormal="55" zoomScaleSheetLayoutView="100" zoomScalePageLayoutView="98" workbookViewId="0">
      <selection activeCell="J12" sqref="J12"/>
    </sheetView>
  </sheetViews>
  <sheetFormatPr baseColWidth="10" defaultColWidth="11.42578125" defaultRowHeight="12.75" x14ac:dyDescent="0.2"/>
  <cols>
    <col min="1" max="1" width="39.7109375" customWidth="1"/>
    <col min="2" max="2" width="28.28515625" customWidth="1"/>
    <col min="3" max="3" width="32.28515625" customWidth="1"/>
    <col min="4" max="4" width="23.5703125" customWidth="1"/>
    <col min="5" max="5" width="38" customWidth="1"/>
    <col min="6" max="6" width="40.7109375" customWidth="1"/>
    <col min="7" max="7" width="26.42578125" customWidth="1"/>
    <col min="8" max="8" width="13.85546875" customWidth="1"/>
    <col min="9" max="9" width="15.42578125" customWidth="1"/>
    <col min="10" max="10" width="15" style="1" customWidth="1"/>
    <col min="11" max="11" width="13.7109375" customWidth="1"/>
    <col min="12" max="12" width="50.8554687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2216</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8" thickBot="1" x14ac:dyDescent="0.25">
      <c r="A7" s="454"/>
      <c r="B7" s="456"/>
      <c r="C7" s="456"/>
      <c r="D7" s="456"/>
      <c r="E7" s="450"/>
      <c r="F7" s="450"/>
      <c r="G7" s="450"/>
      <c r="H7" s="34" t="s">
        <v>102</v>
      </c>
      <c r="I7" s="34" t="s">
        <v>101</v>
      </c>
      <c r="J7" s="450"/>
      <c r="K7" s="450"/>
      <c r="L7" s="451"/>
      <c r="M7" s="460"/>
      <c r="N7" s="443"/>
      <c r="O7" s="444"/>
    </row>
    <row r="8" spans="1:15" ht="180" customHeight="1" x14ac:dyDescent="0.2">
      <c r="A8" s="688" t="s">
        <v>2217</v>
      </c>
      <c r="B8" s="691" t="s">
        <v>2218</v>
      </c>
      <c r="C8" s="300" t="s">
        <v>2219</v>
      </c>
      <c r="D8" s="300" t="s">
        <v>2220</v>
      </c>
      <c r="E8" s="300" t="s">
        <v>2221</v>
      </c>
      <c r="F8" s="301" t="s">
        <v>2222</v>
      </c>
      <c r="G8" s="300" t="s">
        <v>2223</v>
      </c>
      <c r="H8" s="302">
        <v>44927</v>
      </c>
      <c r="I8" s="303">
        <v>45016</v>
      </c>
      <c r="J8" s="303">
        <v>45139</v>
      </c>
      <c r="K8" s="706">
        <v>1</v>
      </c>
      <c r="L8" s="301" t="s">
        <v>2224</v>
      </c>
      <c r="M8" s="695">
        <v>0.5</v>
      </c>
      <c r="N8" s="697" t="s">
        <v>2225</v>
      </c>
      <c r="O8" s="698"/>
    </row>
    <row r="9" spans="1:15" ht="180" customHeight="1" x14ac:dyDescent="0.2">
      <c r="A9" s="689"/>
      <c r="B9" s="437"/>
      <c r="C9" s="61" t="s">
        <v>2226</v>
      </c>
      <c r="D9" s="61" t="s">
        <v>2220</v>
      </c>
      <c r="E9" s="61" t="s">
        <v>2227</v>
      </c>
      <c r="F9" s="14" t="s">
        <v>2228</v>
      </c>
      <c r="G9" s="61" t="s">
        <v>2229</v>
      </c>
      <c r="H9" s="62">
        <v>45017</v>
      </c>
      <c r="I9" s="16">
        <v>45046</v>
      </c>
      <c r="J9" s="16">
        <v>45139</v>
      </c>
      <c r="K9" s="448"/>
      <c r="L9" s="14" t="s">
        <v>2230</v>
      </c>
      <c r="M9" s="498"/>
      <c r="N9" s="699"/>
      <c r="O9" s="700"/>
    </row>
    <row r="10" spans="1:15" ht="180" customHeight="1" thickBot="1" x14ac:dyDescent="0.25">
      <c r="A10" s="690"/>
      <c r="B10" s="692"/>
      <c r="C10" s="304" t="s">
        <v>2231</v>
      </c>
      <c r="D10" s="304" t="s">
        <v>2220</v>
      </c>
      <c r="E10" s="304" t="s">
        <v>2232</v>
      </c>
      <c r="F10" s="305" t="s">
        <v>2233</v>
      </c>
      <c r="G10" s="304" t="s">
        <v>2234</v>
      </c>
      <c r="H10" s="306">
        <v>45047</v>
      </c>
      <c r="I10" s="307">
        <v>45077</v>
      </c>
      <c r="J10" s="307">
        <v>45139</v>
      </c>
      <c r="K10" s="707"/>
      <c r="L10" s="305" t="s">
        <v>2235</v>
      </c>
      <c r="M10" s="696"/>
      <c r="N10" s="701"/>
      <c r="O10" s="702"/>
    </row>
    <row r="11" spans="1:15" s="11" customFormat="1" ht="147" customHeight="1" thickBot="1" x14ac:dyDescent="0.25">
      <c r="A11" s="308" t="s">
        <v>2236</v>
      </c>
      <c r="B11" s="309" t="s">
        <v>2237</v>
      </c>
      <c r="C11" s="310" t="s">
        <v>2238</v>
      </c>
      <c r="D11" s="310" t="s">
        <v>2220</v>
      </c>
      <c r="E11" s="310" t="s">
        <v>2239</v>
      </c>
      <c r="F11" s="310" t="s">
        <v>2240</v>
      </c>
      <c r="G11" s="310" t="s">
        <v>2241</v>
      </c>
      <c r="H11" s="311">
        <v>44927</v>
      </c>
      <c r="I11" s="311">
        <v>45291</v>
      </c>
      <c r="J11" s="312">
        <v>45139</v>
      </c>
      <c r="K11" s="313">
        <v>0.5</v>
      </c>
      <c r="L11" s="314" t="s">
        <v>2242</v>
      </c>
      <c r="M11" s="315">
        <v>0.5</v>
      </c>
      <c r="N11" s="704" t="s">
        <v>2243</v>
      </c>
      <c r="O11" s="705"/>
    </row>
    <row r="12" spans="1:15" s="11" customFormat="1" ht="103.5" customHeight="1" thickBot="1" x14ac:dyDescent="0.25">
      <c r="A12" s="308" t="s">
        <v>2244</v>
      </c>
      <c r="B12" s="309" t="s">
        <v>2245</v>
      </c>
      <c r="C12" s="310" t="s">
        <v>2246</v>
      </c>
      <c r="D12" s="310" t="s">
        <v>2220</v>
      </c>
      <c r="E12" s="310" t="s">
        <v>2247</v>
      </c>
      <c r="F12" s="314" t="s">
        <v>2248</v>
      </c>
      <c r="G12" s="310" t="s">
        <v>2249</v>
      </c>
      <c r="H12" s="311">
        <v>44927</v>
      </c>
      <c r="I12" s="311">
        <v>45291</v>
      </c>
      <c r="J12" s="312">
        <v>45139</v>
      </c>
      <c r="K12" s="313">
        <v>0.5</v>
      </c>
      <c r="L12" s="314" t="s">
        <v>2250</v>
      </c>
      <c r="M12" s="315">
        <v>0.5</v>
      </c>
      <c r="N12" s="704" t="s">
        <v>2251</v>
      </c>
      <c r="O12" s="705"/>
    </row>
    <row r="13" spans="1:15" s="11" customFormat="1" ht="135" customHeight="1" x14ac:dyDescent="0.2">
      <c r="A13" s="688" t="s">
        <v>2252</v>
      </c>
      <c r="B13" s="691" t="s">
        <v>2253</v>
      </c>
      <c r="C13" s="300" t="s">
        <v>2254</v>
      </c>
      <c r="D13" s="300" t="s">
        <v>2255</v>
      </c>
      <c r="E13" s="300" t="s">
        <v>2256</v>
      </c>
      <c r="F13" s="300" t="s">
        <v>2257</v>
      </c>
      <c r="G13" s="300" t="s">
        <v>2258</v>
      </c>
      <c r="H13" s="316">
        <v>44958</v>
      </c>
      <c r="I13" s="316">
        <v>45291</v>
      </c>
      <c r="J13" s="303">
        <v>45139</v>
      </c>
      <c r="K13" s="317">
        <v>0.5</v>
      </c>
      <c r="L13" s="301" t="s">
        <v>2259</v>
      </c>
      <c r="M13" s="318">
        <v>0.5</v>
      </c>
      <c r="N13" s="697" t="s">
        <v>2260</v>
      </c>
      <c r="O13" s="698"/>
    </row>
    <row r="14" spans="1:15" s="11" customFormat="1" ht="135" customHeight="1" x14ac:dyDescent="0.2">
      <c r="A14" s="689"/>
      <c r="B14" s="437"/>
      <c r="C14" s="61" t="s">
        <v>2261</v>
      </c>
      <c r="D14" s="61" t="s">
        <v>2255</v>
      </c>
      <c r="E14" s="61" t="s">
        <v>2262</v>
      </c>
      <c r="F14" s="61" t="s">
        <v>2263</v>
      </c>
      <c r="G14" s="61" t="s">
        <v>2264</v>
      </c>
      <c r="H14" s="63">
        <v>44958</v>
      </c>
      <c r="I14" s="63">
        <v>45291</v>
      </c>
      <c r="J14" s="16">
        <v>45139</v>
      </c>
      <c r="K14" s="15">
        <v>0.5</v>
      </c>
      <c r="L14" s="14" t="s">
        <v>2265</v>
      </c>
      <c r="M14" s="319"/>
      <c r="N14" s="699"/>
      <c r="O14" s="700"/>
    </row>
    <row r="15" spans="1:15" s="11" customFormat="1" ht="135" customHeight="1" thickBot="1" x14ac:dyDescent="0.25">
      <c r="A15" s="690"/>
      <c r="B15" s="692"/>
      <c r="C15" s="304" t="s">
        <v>2266</v>
      </c>
      <c r="D15" s="304" t="s">
        <v>2267</v>
      </c>
      <c r="E15" s="304" t="s">
        <v>2268</v>
      </c>
      <c r="F15" s="304" t="s">
        <v>2269</v>
      </c>
      <c r="G15" s="304" t="s">
        <v>2269</v>
      </c>
      <c r="H15" s="320">
        <v>44958</v>
      </c>
      <c r="I15" s="320">
        <v>45291</v>
      </c>
      <c r="J15" s="307">
        <v>45139</v>
      </c>
      <c r="K15" s="321">
        <v>0.5</v>
      </c>
      <c r="L15" s="305" t="s">
        <v>2265</v>
      </c>
      <c r="M15" s="322"/>
      <c r="N15" s="701"/>
      <c r="O15" s="702"/>
    </row>
    <row r="16" spans="1:15" s="11" customFormat="1" ht="151.5" customHeight="1" thickBot="1" x14ac:dyDescent="0.25">
      <c r="A16" s="688" t="s">
        <v>2270</v>
      </c>
      <c r="B16" s="691" t="s">
        <v>2271</v>
      </c>
      <c r="C16" s="300" t="s">
        <v>2272</v>
      </c>
      <c r="D16" s="300" t="s">
        <v>2220</v>
      </c>
      <c r="E16" s="300" t="s">
        <v>2273</v>
      </c>
      <c r="F16" s="300" t="s">
        <v>2274</v>
      </c>
      <c r="G16" s="300" t="s">
        <v>2258</v>
      </c>
      <c r="H16" s="316">
        <v>44927</v>
      </c>
      <c r="I16" s="316">
        <v>45291</v>
      </c>
      <c r="J16" s="303">
        <v>45139</v>
      </c>
      <c r="K16" s="317">
        <v>0.5</v>
      </c>
      <c r="L16" s="301" t="s">
        <v>2275</v>
      </c>
      <c r="M16" s="695">
        <v>0.5</v>
      </c>
      <c r="N16" s="697" t="s">
        <v>2276</v>
      </c>
      <c r="O16" s="698"/>
    </row>
    <row r="17" spans="1:15" s="11" customFormat="1" ht="151.5" customHeight="1" thickBot="1" x14ac:dyDescent="0.25">
      <c r="A17" s="690"/>
      <c r="B17" s="692"/>
      <c r="C17" s="304" t="s">
        <v>2277</v>
      </c>
      <c r="D17" s="304" t="s">
        <v>2220</v>
      </c>
      <c r="E17" s="304" t="s">
        <v>2278</v>
      </c>
      <c r="F17" s="304" t="s">
        <v>2279</v>
      </c>
      <c r="G17" s="304" t="s">
        <v>2280</v>
      </c>
      <c r="H17" s="320">
        <v>44927</v>
      </c>
      <c r="I17" s="320">
        <v>45291</v>
      </c>
      <c r="J17" s="307">
        <v>45139</v>
      </c>
      <c r="K17" s="321">
        <v>0.5</v>
      </c>
      <c r="L17" s="301" t="s">
        <v>2281</v>
      </c>
      <c r="M17" s="696"/>
      <c r="N17" s="701"/>
      <c r="O17" s="702"/>
    </row>
    <row r="18" spans="1:15" s="11" customFormat="1" ht="126.75" customHeight="1" x14ac:dyDescent="0.2">
      <c r="A18" s="688" t="s">
        <v>2282</v>
      </c>
      <c r="B18" s="691" t="s">
        <v>2283</v>
      </c>
      <c r="C18" s="300" t="s">
        <v>2284</v>
      </c>
      <c r="D18" s="300" t="s">
        <v>2285</v>
      </c>
      <c r="E18" s="323" t="s">
        <v>2286</v>
      </c>
      <c r="F18" s="300" t="s">
        <v>2287</v>
      </c>
      <c r="G18" s="693" t="s">
        <v>2288</v>
      </c>
      <c r="H18" s="316">
        <v>44958</v>
      </c>
      <c r="I18" s="316">
        <v>45000</v>
      </c>
      <c r="J18" s="303">
        <v>45139</v>
      </c>
      <c r="K18" s="317">
        <v>1</v>
      </c>
      <c r="L18" s="301" t="s">
        <v>2289</v>
      </c>
      <c r="M18" s="695">
        <v>0.9</v>
      </c>
      <c r="N18" s="697" t="s">
        <v>2290</v>
      </c>
      <c r="O18" s="698"/>
    </row>
    <row r="19" spans="1:15" s="11" customFormat="1" ht="126.75" customHeight="1" x14ac:dyDescent="0.2">
      <c r="A19" s="689"/>
      <c r="B19" s="437"/>
      <c r="C19" s="61" t="s">
        <v>2291</v>
      </c>
      <c r="D19" s="61" t="s">
        <v>2285</v>
      </c>
      <c r="E19" s="67" t="s">
        <v>2292</v>
      </c>
      <c r="F19" s="61" t="s">
        <v>2287</v>
      </c>
      <c r="G19" s="570"/>
      <c r="H19" s="63">
        <v>45001</v>
      </c>
      <c r="I19" s="63">
        <v>45016</v>
      </c>
      <c r="J19" s="16">
        <v>45139</v>
      </c>
      <c r="K19" s="15">
        <v>1</v>
      </c>
      <c r="L19" s="14" t="s">
        <v>2293</v>
      </c>
      <c r="M19" s="498"/>
      <c r="N19" s="699"/>
      <c r="O19" s="700"/>
    </row>
    <row r="20" spans="1:15" s="11" customFormat="1" ht="126.75" customHeight="1" thickBot="1" x14ac:dyDescent="0.25">
      <c r="A20" s="690"/>
      <c r="B20" s="692"/>
      <c r="C20" s="304" t="s">
        <v>2294</v>
      </c>
      <c r="D20" s="304" t="s">
        <v>2255</v>
      </c>
      <c r="E20" s="324" t="s">
        <v>2295</v>
      </c>
      <c r="F20" s="304" t="s">
        <v>2296</v>
      </c>
      <c r="G20" s="694"/>
      <c r="H20" s="320">
        <v>45016</v>
      </c>
      <c r="I20" s="320">
        <v>45291</v>
      </c>
      <c r="J20" s="307">
        <v>45139</v>
      </c>
      <c r="K20" s="321">
        <v>0.5</v>
      </c>
      <c r="L20" s="305" t="s">
        <v>2297</v>
      </c>
      <c r="M20" s="696"/>
      <c r="N20" s="701"/>
      <c r="O20" s="702"/>
    </row>
    <row r="21" spans="1:15" s="11" customFormat="1" ht="150.75" customHeight="1" x14ac:dyDescent="0.2">
      <c r="A21" s="691" t="s">
        <v>2298</v>
      </c>
      <c r="B21" s="691" t="s">
        <v>2299</v>
      </c>
      <c r="C21" s="254" t="s">
        <v>2300</v>
      </c>
      <c r="D21" s="254" t="s">
        <v>2255</v>
      </c>
      <c r="E21" s="254" t="s">
        <v>2301</v>
      </c>
      <c r="F21" s="253" t="s">
        <v>2302</v>
      </c>
      <c r="G21" s="691" t="s">
        <v>2303</v>
      </c>
      <c r="H21" s="325">
        <v>44927</v>
      </c>
      <c r="I21" s="326">
        <v>45016</v>
      </c>
      <c r="J21" s="251">
        <v>45139</v>
      </c>
      <c r="K21" s="20">
        <v>1</v>
      </c>
      <c r="L21" s="253" t="s">
        <v>2304</v>
      </c>
      <c r="M21" s="695">
        <v>1</v>
      </c>
      <c r="N21" s="697" t="s">
        <v>2305</v>
      </c>
      <c r="O21" s="703"/>
    </row>
    <row r="22" spans="1:15" s="11" customFormat="1" ht="133.5" customHeight="1" thickBot="1" x14ac:dyDescent="0.25">
      <c r="A22" s="428"/>
      <c r="B22" s="428"/>
      <c r="C22" s="61" t="s">
        <v>2306</v>
      </c>
      <c r="D22" s="61" t="s">
        <v>2255</v>
      </c>
      <c r="E22" s="61" t="s">
        <v>2307</v>
      </c>
      <c r="F22" s="14" t="s">
        <v>2302</v>
      </c>
      <c r="G22" s="595"/>
      <c r="H22" s="17">
        <v>44927</v>
      </c>
      <c r="I22" s="63">
        <v>45291</v>
      </c>
      <c r="J22" s="16">
        <v>45139</v>
      </c>
      <c r="K22" s="15">
        <v>1</v>
      </c>
      <c r="L22" s="14" t="s">
        <v>2308</v>
      </c>
      <c r="M22" s="499"/>
      <c r="N22" s="546"/>
      <c r="O22" s="506"/>
    </row>
    <row r="23" spans="1:15" ht="144.75" customHeight="1" thickBot="1" x14ac:dyDescent="0.25">
      <c r="A23" s="327" t="s">
        <v>2309</v>
      </c>
      <c r="B23" s="131" t="s">
        <v>2310</v>
      </c>
      <c r="C23" s="61" t="s">
        <v>2311</v>
      </c>
      <c r="D23" s="328" t="s">
        <v>2267</v>
      </c>
      <c r="E23" s="61" t="s">
        <v>2312</v>
      </c>
      <c r="F23" s="14" t="s">
        <v>2302</v>
      </c>
      <c r="G23" s="310" t="s">
        <v>2241</v>
      </c>
      <c r="H23" s="31">
        <v>44927</v>
      </c>
      <c r="I23" s="31">
        <v>45291</v>
      </c>
      <c r="J23" s="16">
        <v>45139</v>
      </c>
      <c r="K23" s="144">
        <v>1</v>
      </c>
      <c r="L23" s="14" t="s">
        <v>2313</v>
      </c>
      <c r="M23" s="329">
        <v>1</v>
      </c>
      <c r="N23" s="686" t="s">
        <v>2314</v>
      </c>
      <c r="O23" s="687"/>
    </row>
    <row r="24" spans="1:15" ht="41.25" customHeight="1" x14ac:dyDescent="0.3">
      <c r="M24" s="330">
        <f>SUM(M8:M23)/10</f>
        <v>0.54</v>
      </c>
    </row>
    <row r="25" spans="1:15" s="3" customFormat="1" ht="29.25" customHeight="1" thickBot="1" x14ac:dyDescent="0.3">
      <c r="A25" s="7" t="s">
        <v>7</v>
      </c>
      <c r="B25" s="438" t="s">
        <v>2315</v>
      </c>
      <c r="C25" s="438"/>
      <c r="D25" s="438"/>
      <c r="G25" s="7"/>
      <c r="H25" s="7"/>
      <c r="I25" s="10"/>
      <c r="J25" s="7"/>
      <c r="K25" s="7"/>
    </row>
    <row r="26" spans="1:15" s="3" customFormat="1" ht="18.75" customHeight="1" x14ac:dyDescent="0.2">
      <c r="I26" s="6"/>
    </row>
    <row r="27" spans="1:15" s="3" customFormat="1" ht="32.25" customHeight="1" thickBot="1" x14ac:dyDescent="0.3">
      <c r="A27" s="7" t="s">
        <v>3</v>
      </c>
      <c r="B27" s="484" t="s">
        <v>2316</v>
      </c>
      <c r="C27" s="484"/>
      <c r="D27" s="484"/>
      <c r="G27" s="7" t="s">
        <v>2</v>
      </c>
      <c r="I27" s="6"/>
      <c r="J27" s="35" t="s">
        <v>2211</v>
      </c>
      <c r="K27" s="35"/>
      <c r="L27" s="35"/>
    </row>
    <row r="28" spans="1:15" s="3" customFormat="1" ht="27" customHeight="1" x14ac:dyDescent="0.2">
      <c r="I28" s="5"/>
      <c r="J28" s="439"/>
      <c r="K28" s="439"/>
      <c r="L28" s="4"/>
    </row>
    <row r="29" spans="1:15" x14ac:dyDescent="0.2">
      <c r="O29" s="2" t="s">
        <v>1</v>
      </c>
    </row>
    <row r="30" spans="1:15" x14ac:dyDescent="0.2">
      <c r="O30" s="2" t="s">
        <v>0</v>
      </c>
    </row>
  </sheetData>
  <mergeCells count="45">
    <mergeCell ref="A3:O3"/>
    <mergeCell ref="A4:L4"/>
    <mergeCell ref="M4:O5"/>
    <mergeCell ref="A5:L5"/>
    <mergeCell ref="A6:A7"/>
    <mergeCell ref="B6:B7"/>
    <mergeCell ref="C6:C7"/>
    <mergeCell ref="D6:D7"/>
    <mergeCell ref="E6:E7"/>
    <mergeCell ref="F6:F7"/>
    <mergeCell ref="A16:A17"/>
    <mergeCell ref="B16:B17"/>
    <mergeCell ref="M16:M17"/>
    <mergeCell ref="N16:O17"/>
    <mergeCell ref="N6:O7"/>
    <mergeCell ref="A8:A10"/>
    <mergeCell ref="B8:B10"/>
    <mergeCell ref="K8:K10"/>
    <mergeCell ref="M8:M10"/>
    <mergeCell ref="N8:O10"/>
    <mergeCell ref="G6:G7"/>
    <mergeCell ref="H6:I6"/>
    <mergeCell ref="J6:J7"/>
    <mergeCell ref="K6:K7"/>
    <mergeCell ref="L6:L7"/>
    <mergeCell ref="M6:M7"/>
    <mergeCell ref="N11:O11"/>
    <mergeCell ref="N12:O12"/>
    <mergeCell ref="A13:A15"/>
    <mergeCell ref="B13:B15"/>
    <mergeCell ref="N13:O15"/>
    <mergeCell ref="N23:O23"/>
    <mergeCell ref="B25:D25"/>
    <mergeCell ref="B27:D27"/>
    <mergeCell ref="J28:K28"/>
    <mergeCell ref="A18:A20"/>
    <mergeCell ref="B18:B20"/>
    <mergeCell ref="G18:G20"/>
    <mergeCell ref="M18:M20"/>
    <mergeCell ref="N18:O20"/>
    <mergeCell ref="A21:A22"/>
    <mergeCell ref="B21:B22"/>
    <mergeCell ref="G21:G22"/>
    <mergeCell ref="M21:M22"/>
    <mergeCell ref="N21:O22"/>
  </mergeCells>
  <dataValidations count="13">
    <dataValidation allowBlank="1" showInputMessage="1" showErrorMessage="1" promptTitle="GUÍA:" prompt="Establecer las fechas de inicio y terminación de cada una de las actividades, según los recursos y disponibilidad de la dependencia dentro de la vigencia actual." sqref="H8:I20 H22:I22 I21" xr:uid="{39CDDB71-C7CD-404E-8223-68A692BF4F1B}"/>
    <dataValidation allowBlank="1" showInputMessage="1" showErrorMessage="1" promptTitle="GUÍA:" prompt="Describir la meta a ser alcanzada con la acción de mejoramiento planteada." sqref="E8:E22" xr:uid="{2F42F0CC-7CE0-4FB1-B083-C6D1E5A8A372}"/>
    <dataValidation allowBlank="1" showInputMessage="1" showErrorMessage="1" promptTitle="GUÍA:" prompt="Para cada una de las causas identificadas se deben definir las acciones de mejoramiento necesarias." sqref="C8:C22" xr:uid="{68356470-B477-4103-8176-F31912CBDEC9}"/>
    <dataValidation allowBlank="1" showInputMessage="1" showErrorMessage="1" promptTitle="GUÍA:" prompt="Se deben describir las causas, previamente identificadas por medio de las metodologías existentes, el número de causas varias de acuerdo a la recomendación y su complejidad." sqref="B8 B11:B13 B16 B18 B21" xr:uid="{8A43065C-1527-4210-A22D-5ECE2BF04066}"/>
    <dataValidation allowBlank="1" showInputMessage="1" showErrorMessage="1" promptTitle="GUIA:" prompt="Redactar las recomendaciones de mejoramiento a la gestión, identificadas en la dependencia para la vigencia actual." sqref="A8" xr:uid="{2D1D412D-A74F-4807-9A52-E41334BE6384}"/>
    <dataValidation allowBlank="1" showInputMessage="1" showErrorMessage="1" promptTitle="GUÍA:" prompt="Identificar la persona/cargo responsable por la ejecución de las acciones de mejoramiento." sqref="D8:D22" xr:uid="{63C4334B-FCF7-415E-BC58-45A3C1EB2388}"/>
    <dataValidation allowBlank="1" showInputMessage="1" showErrorMessage="1" promptTitle="INSERTAR NUEVA COLUMNA:" prompt="Definir el entregable que soporta el cumplimiento como evidencia (actas, contratos, lista de asistencia, procedimientos, fotografía, videos, encuestas, etc.)" sqref="G15 G17 F8:F23" xr:uid="{5334B6F8-9446-4996-94A8-2B2257CC26E0}"/>
    <dataValidation allowBlank="1" showInputMessage="1" showErrorMessage="1" promptTitle="GUÍA:" prompt="Establecer la formula matemática para medir el cumplimiento de la meta establecida a cada una de las acciones de mejoramiento definidas." sqref="G8:G14 G16 H21:H22 G18 G23" xr:uid="{0C162D8A-0DDE-4989-8401-B032F4428FEC}"/>
    <dataValidation allowBlank="1" showInputMessage="1" showErrorMessage="1" promptTitle="GUÍA: " prompt="Colocar la fecha en que se realiza el seguimiento por parte de la dependencia (i, ii, ii o iv seguimiento)_x000a_" sqref="J8:J22" xr:uid="{B42A54F3-B426-408A-824D-1CBAEE612173}"/>
    <dataValidation allowBlank="1" showInputMessage="1" showErrorMessage="1" promptTitle="GUÍA:" prompt="Asignar el porcentaje de avance de la meta establecida de acuerdo con la formula del indicador con corte a la fecha del seguimiento." sqref="K8 K11:K22" xr:uid="{D668488A-42F6-472C-8359-C66EFDFF21A8}"/>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22" xr:uid="{D57AFBCB-B2A6-4164-A844-DB68043D80D9}"/>
    <dataValidation allowBlank="1" showInputMessage="1" showErrorMessage="1" promptTitle="CONTROL INTERNO:" prompt="Incluir esta columna para medir el avance de las acciones por parte del auditor de acuerdo con las evidencias presentadas por la dependencia." sqref="M8 M11:M13 M16 M18 M21" xr:uid="{A0122B67-1251-45C4-820E-1AA1F949669C}"/>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16 N21 O11:O12 N11:N13 N8 N18" xr:uid="{C4E892BB-9DBB-4B1A-9FDA-6B6A5BFD9A7D}"/>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727D3-5E40-41B0-8D50-85C65890D36E}">
  <dimension ref="B1:P26"/>
  <sheetViews>
    <sheetView showGridLines="0" zoomScale="70" zoomScaleNormal="70" zoomScaleSheetLayoutView="100" zoomScalePageLayoutView="98" workbookViewId="0">
      <selection activeCell="G9" sqref="G9"/>
    </sheetView>
  </sheetViews>
  <sheetFormatPr baseColWidth="10" defaultColWidth="11.42578125" defaultRowHeight="12.75" x14ac:dyDescent="0.2"/>
  <cols>
    <col min="2" max="2" width="88.85546875" customWidth="1"/>
    <col min="3" max="3" width="57" customWidth="1"/>
    <col min="4" max="4" width="40.85546875" customWidth="1"/>
    <col min="5" max="5" width="26.7109375" customWidth="1"/>
    <col min="6" max="6" width="24" customWidth="1"/>
    <col min="7" max="7" width="40.7109375" customWidth="1"/>
    <col min="8" max="8" width="22" customWidth="1"/>
    <col min="9" max="9" width="13.85546875" customWidth="1"/>
    <col min="10" max="10" width="15.42578125" customWidth="1"/>
    <col min="11" max="11" width="17.85546875" style="1" customWidth="1"/>
    <col min="12" max="12" width="13.7109375" customWidth="1"/>
    <col min="13" max="13" width="50.85546875" customWidth="1"/>
    <col min="14" max="14" width="28.140625" bestFit="1" customWidth="1"/>
    <col min="15" max="15" width="25.42578125" customWidth="1"/>
    <col min="16" max="16" width="52" customWidth="1"/>
  </cols>
  <sheetData>
    <row r="1" spans="2:16" x14ac:dyDescent="0.2">
      <c r="B1" s="1"/>
      <c r="C1" s="1"/>
      <c r="D1" s="1"/>
      <c r="E1" s="1"/>
      <c r="F1" s="1"/>
      <c r="G1" s="1"/>
      <c r="H1" s="1"/>
      <c r="I1" s="1"/>
      <c r="J1" s="1"/>
      <c r="L1" s="1"/>
      <c r="M1" s="1"/>
      <c r="N1" s="1"/>
      <c r="O1" s="1"/>
      <c r="P1" s="1"/>
    </row>
    <row r="2" spans="2:16" x14ac:dyDescent="0.2">
      <c r="B2" s="1"/>
      <c r="C2" s="1"/>
      <c r="D2" s="1"/>
      <c r="E2" s="1"/>
      <c r="F2" s="1"/>
      <c r="G2" s="1"/>
      <c r="H2" s="1"/>
      <c r="I2" s="1"/>
      <c r="J2" s="1"/>
      <c r="L2" s="1"/>
      <c r="M2" s="1"/>
      <c r="N2" s="1"/>
      <c r="O2" s="1"/>
      <c r="P2" s="1"/>
    </row>
    <row r="3" spans="2:16" ht="27" customHeight="1" x14ac:dyDescent="0.25">
      <c r="B3" s="452" t="s">
        <v>119</v>
      </c>
      <c r="C3" s="452"/>
      <c r="D3" s="452"/>
      <c r="E3" s="452"/>
      <c r="F3" s="452"/>
      <c r="G3" s="452"/>
      <c r="H3" s="452"/>
      <c r="I3" s="452"/>
      <c r="J3" s="452"/>
      <c r="K3" s="452"/>
      <c r="L3" s="452"/>
      <c r="M3" s="452"/>
      <c r="N3" s="452"/>
      <c r="O3" s="452"/>
      <c r="P3" s="452"/>
    </row>
    <row r="4" spans="2:16" ht="34.5" customHeight="1" x14ac:dyDescent="0.2">
      <c r="B4" s="440" t="s">
        <v>506</v>
      </c>
      <c r="C4" s="440"/>
      <c r="D4" s="440"/>
      <c r="E4" s="440"/>
      <c r="F4" s="440"/>
      <c r="G4" s="440"/>
      <c r="H4" s="440"/>
      <c r="I4" s="440"/>
      <c r="J4" s="440"/>
      <c r="K4" s="440"/>
      <c r="L4" s="440"/>
      <c r="M4" s="440"/>
      <c r="N4" s="459" t="s">
        <v>117</v>
      </c>
      <c r="O4" s="459"/>
      <c r="P4" s="459"/>
    </row>
    <row r="5" spans="2:16" ht="38.25" customHeight="1" x14ac:dyDescent="0.2">
      <c r="B5" s="440" t="s">
        <v>2317</v>
      </c>
      <c r="C5" s="440"/>
      <c r="D5" s="440"/>
      <c r="E5" s="440"/>
      <c r="F5" s="440"/>
      <c r="G5" s="440"/>
      <c r="H5" s="440"/>
      <c r="I5" s="440"/>
      <c r="J5" s="440"/>
      <c r="K5" s="440"/>
      <c r="L5" s="440"/>
      <c r="M5" s="440"/>
      <c r="N5" s="459"/>
      <c r="O5" s="459"/>
      <c r="P5" s="459"/>
    </row>
    <row r="6" spans="2:16" s="3" customFormat="1" ht="40.5" customHeight="1" x14ac:dyDescent="0.2">
      <c r="B6" s="453" t="s">
        <v>115</v>
      </c>
      <c r="C6" s="455" t="s">
        <v>114</v>
      </c>
      <c r="D6" s="455" t="s">
        <v>113</v>
      </c>
      <c r="E6" s="455" t="s">
        <v>112</v>
      </c>
      <c r="F6" s="450" t="s">
        <v>111</v>
      </c>
      <c r="G6" s="450" t="s">
        <v>110</v>
      </c>
      <c r="H6" s="450" t="s">
        <v>109</v>
      </c>
      <c r="I6" s="457" t="s">
        <v>108</v>
      </c>
      <c r="J6" s="458"/>
      <c r="K6" s="450" t="s">
        <v>107</v>
      </c>
      <c r="L6" s="450" t="s">
        <v>106</v>
      </c>
      <c r="M6" s="451" t="s">
        <v>105</v>
      </c>
      <c r="N6" s="460" t="s">
        <v>104</v>
      </c>
      <c r="O6" s="443" t="s">
        <v>103</v>
      </c>
      <c r="P6" s="444"/>
    </row>
    <row r="7" spans="2:16" s="3" customFormat="1" ht="47.25" x14ac:dyDescent="0.2">
      <c r="B7" s="454"/>
      <c r="C7" s="456"/>
      <c r="D7" s="456"/>
      <c r="E7" s="456"/>
      <c r="F7" s="450"/>
      <c r="G7" s="450"/>
      <c r="H7" s="450"/>
      <c r="I7" s="34" t="s">
        <v>102</v>
      </c>
      <c r="J7" s="34" t="s">
        <v>101</v>
      </c>
      <c r="K7" s="450"/>
      <c r="L7" s="450"/>
      <c r="M7" s="451"/>
      <c r="N7" s="460"/>
      <c r="O7" s="443"/>
      <c r="P7" s="444"/>
    </row>
    <row r="8" spans="2:16" ht="409.5" customHeight="1" x14ac:dyDescent="0.2">
      <c r="B8" s="18" t="s">
        <v>2318</v>
      </c>
      <c r="C8" s="331" t="s">
        <v>2319</v>
      </c>
      <c r="D8" s="18" t="s">
        <v>2320</v>
      </c>
      <c r="E8" s="18" t="s">
        <v>2321</v>
      </c>
      <c r="F8" s="18" t="s">
        <v>2322</v>
      </c>
      <c r="G8" s="14" t="s">
        <v>2323</v>
      </c>
      <c r="H8" s="18" t="s">
        <v>2324</v>
      </c>
      <c r="I8" s="62">
        <v>44986</v>
      </c>
      <c r="J8" s="16">
        <v>45291</v>
      </c>
      <c r="K8" s="16">
        <v>45015</v>
      </c>
      <c r="L8" s="15">
        <v>1</v>
      </c>
      <c r="M8" s="14" t="s">
        <v>2325</v>
      </c>
      <c r="N8" s="15">
        <v>1</v>
      </c>
      <c r="O8" s="665" t="s">
        <v>1951</v>
      </c>
      <c r="P8" s="666"/>
    </row>
    <row r="9" spans="2:16" s="11" customFormat="1" ht="373.5" customHeight="1" x14ac:dyDescent="0.2">
      <c r="B9" s="43" t="s">
        <v>2326</v>
      </c>
      <c r="C9" s="43" t="s">
        <v>2327</v>
      </c>
      <c r="D9" s="18" t="s">
        <v>2328</v>
      </c>
      <c r="E9" s="18" t="s">
        <v>2329</v>
      </c>
      <c r="F9" s="18" t="s">
        <v>2330</v>
      </c>
      <c r="G9" s="14" t="s">
        <v>2331</v>
      </c>
      <c r="H9" s="18" t="s">
        <v>2332</v>
      </c>
      <c r="I9" s="63">
        <v>44986</v>
      </c>
      <c r="J9" s="63">
        <v>45291</v>
      </c>
      <c r="K9" s="16">
        <v>45105</v>
      </c>
      <c r="L9" s="15">
        <v>0.7</v>
      </c>
      <c r="M9" s="14" t="s">
        <v>2333</v>
      </c>
      <c r="N9" s="15">
        <v>0.7</v>
      </c>
      <c r="O9" s="665" t="s">
        <v>1951</v>
      </c>
      <c r="P9" s="666"/>
    </row>
    <row r="10" spans="2:16" s="11" customFormat="1" ht="153.75" customHeight="1" x14ac:dyDescent="0.2">
      <c r="B10" s="88" t="s">
        <v>2334</v>
      </c>
      <c r="C10" s="332" t="s">
        <v>2335</v>
      </c>
      <c r="D10" s="19" t="s">
        <v>2336</v>
      </c>
      <c r="E10" s="19" t="s">
        <v>2337</v>
      </c>
      <c r="F10" s="19" t="s">
        <v>2338</v>
      </c>
      <c r="G10" s="91" t="s">
        <v>2339</v>
      </c>
      <c r="H10" s="18" t="s">
        <v>2340</v>
      </c>
      <c r="I10" s="63">
        <v>44927</v>
      </c>
      <c r="J10" s="63">
        <v>45291</v>
      </c>
      <c r="K10" s="16">
        <v>45105</v>
      </c>
      <c r="L10" s="15">
        <v>0.5</v>
      </c>
      <c r="M10" s="14" t="s">
        <v>2341</v>
      </c>
      <c r="N10" s="15">
        <v>0.5</v>
      </c>
      <c r="O10" s="665" t="s">
        <v>1951</v>
      </c>
      <c r="P10" s="666"/>
    </row>
    <row r="11" spans="2:16" s="11" customFormat="1" ht="98.25" customHeight="1" x14ac:dyDescent="0.2">
      <c r="B11" s="43" t="s">
        <v>2342</v>
      </c>
      <c r="C11" s="43" t="s">
        <v>2343</v>
      </c>
      <c r="D11" s="18" t="s">
        <v>2344</v>
      </c>
      <c r="E11" s="18" t="s">
        <v>2345</v>
      </c>
      <c r="F11" s="18" t="s">
        <v>2346</v>
      </c>
      <c r="G11" s="14" t="s">
        <v>2347</v>
      </c>
      <c r="H11" s="18" t="s">
        <v>2348</v>
      </c>
      <c r="I11" s="63">
        <v>44986</v>
      </c>
      <c r="J11" s="63">
        <v>45291</v>
      </c>
      <c r="K11" s="16">
        <v>45105</v>
      </c>
      <c r="L11" s="15">
        <v>0.5</v>
      </c>
      <c r="M11" s="14" t="s">
        <v>2349</v>
      </c>
      <c r="N11" s="15">
        <v>0.5</v>
      </c>
      <c r="O11" s="665" t="s">
        <v>1951</v>
      </c>
      <c r="P11" s="666"/>
    </row>
    <row r="12" spans="2:16" s="11" customFormat="1" ht="110.25" customHeight="1" x14ac:dyDescent="0.2">
      <c r="B12" s="43" t="s">
        <v>2350</v>
      </c>
      <c r="C12" s="18" t="s">
        <v>2351</v>
      </c>
      <c r="D12" s="18" t="s">
        <v>2352</v>
      </c>
      <c r="E12" s="19" t="s">
        <v>2353</v>
      </c>
      <c r="F12" s="18" t="s">
        <v>2354</v>
      </c>
      <c r="G12" s="14" t="s">
        <v>2355</v>
      </c>
      <c r="H12" s="18" t="s">
        <v>2356</v>
      </c>
      <c r="I12" s="63">
        <v>44986</v>
      </c>
      <c r="J12" s="63">
        <v>45291</v>
      </c>
      <c r="K12" s="16">
        <v>45105</v>
      </c>
      <c r="L12" s="15">
        <v>0.5</v>
      </c>
      <c r="M12" s="14" t="s">
        <v>2357</v>
      </c>
      <c r="N12" s="15">
        <v>0.5</v>
      </c>
      <c r="O12" s="665" t="s">
        <v>1951</v>
      </c>
      <c r="P12" s="666"/>
    </row>
    <row r="13" spans="2:16" s="11" customFormat="1" ht="126.75" customHeight="1" x14ac:dyDescent="0.2">
      <c r="B13" s="43" t="s">
        <v>2358</v>
      </c>
      <c r="C13" s="43" t="s">
        <v>2359</v>
      </c>
      <c r="D13" s="18" t="s">
        <v>2360</v>
      </c>
      <c r="E13" s="18" t="s">
        <v>2361</v>
      </c>
      <c r="F13" s="13" t="s">
        <v>2362</v>
      </c>
      <c r="G13" s="14" t="s">
        <v>2363</v>
      </c>
      <c r="H13" s="13" t="s">
        <v>2364</v>
      </c>
      <c r="I13" s="63">
        <v>44986</v>
      </c>
      <c r="J13" s="63">
        <v>45291</v>
      </c>
      <c r="K13" s="16">
        <v>45107</v>
      </c>
      <c r="L13" s="41">
        <v>1</v>
      </c>
      <c r="M13" s="14" t="s">
        <v>2365</v>
      </c>
      <c r="N13" s="41">
        <v>1</v>
      </c>
      <c r="O13" s="665" t="s">
        <v>1951</v>
      </c>
      <c r="P13" s="666"/>
    </row>
    <row r="14" spans="2:16" s="11" customFormat="1" ht="126.75" customHeight="1" x14ac:dyDescent="0.2">
      <c r="B14" s="88" t="s">
        <v>2366</v>
      </c>
      <c r="C14" s="18" t="s">
        <v>2367</v>
      </c>
      <c r="D14" s="18" t="s">
        <v>2368</v>
      </c>
      <c r="E14" s="19" t="s">
        <v>2353</v>
      </c>
      <c r="F14" s="18" t="s">
        <v>2354</v>
      </c>
      <c r="G14" s="14" t="s">
        <v>2355</v>
      </c>
      <c r="H14" s="18" t="s">
        <v>2356</v>
      </c>
      <c r="I14" s="63">
        <v>44986</v>
      </c>
      <c r="J14" s="63">
        <v>45291</v>
      </c>
      <c r="K14" s="16">
        <v>45105</v>
      </c>
      <c r="L14" s="15">
        <v>0.5</v>
      </c>
      <c r="M14" s="14" t="s">
        <v>2357</v>
      </c>
      <c r="N14" s="15">
        <v>0.5</v>
      </c>
      <c r="O14" s="665" t="s">
        <v>1951</v>
      </c>
      <c r="P14" s="666"/>
    </row>
    <row r="15" spans="2:16" s="11" customFormat="1" ht="161.25" customHeight="1" x14ac:dyDescent="0.2">
      <c r="B15" s="43" t="s">
        <v>2369</v>
      </c>
      <c r="C15" s="18" t="s">
        <v>2370</v>
      </c>
      <c r="D15" s="18" t="s">
        <v>2371</v>
      </c>
      <c r="E15" s="18" t="s">
        <v>2372</v>
      </c>
      <c r="F15" s="13" t="s">
        <v>2373</v>
      </c>
      <c r="G15" s="14" t="s">
        <v>2374</v>
      </c>
      <c r="H15" s="13" t="s">
        <v>2375</v>
      </c>
      <c r="I15" s="63">
        <v>44986</v>
      </c>
      <c r="J15" s="63">
        <v>45291</v>
      </c>
      <c r="K15" s="16">
        <v>45105</v>
      </c>
      <c r="L15" s="41">
        <v>1</v>
      </c>
      <c r="M15" s="14" t="s">
        <v>2376</v>
      </c>
      <c r="N15" s="41">
        <v>1</v>
      </c>
      <c r="O15" s="665" t="s">
        <v>1951</v>
      </c>
      <c r="P15" s="666"/>
    </row>
    <row r="16" spans="2:16" s="11" customFormat="1" ht="126.75" customHeight="1" x14ac:dyDescent="0.2">
      <c r="B16" s="88" t="s">
        <v>2377</v>
      </c>
      <c r="C16" s="43" t="s">
        <v>2378</v>
      </c>
      <c r="D16" s="18" t="s">
        <v>2379</v>
      </c>
      <c r="E16" s="18" t="s">
        <v>2372</v>
      </c>
      <c r="F16" s="13" t="s">
        <v>2380</v>
      </c>
      <c r="G16" s="14" t="s">
        <v>2381</v>
      </c>
      <c r="H16" s="13" t="s">
        <v>2382</v>
      </c>
      <c r="I16" s="63">
        <v>44986</v>
      </c>
      <c r="J16" s="63">
        <v>45291</v>
      </c>
      <c r="K16" s="16">
        <v>45105</v>
      </c>
      <c r="L16" s="41">
        <v>1</v>
      </c>
      <c r="M16" s="14" t="s">
        <v>2383</v>
      </c>
      <c r="N16" s="41">
        <v>1</v>
      </c>
      <c r="O16" s="665" t="s">
        <v>1951</v>
      </c>
      <c r="P16" s="666"/>
    </row>
    <row r="17" spans="2:16" s="11" customFormat="1" ht="116.25" customHeight="1" x14ac:dyDescent="0.2">
      <c r="B17" s="88" t="s">
        <v>2384</v>
      </c>
      <c r="C17" s="43" t="s">
        <v>2385</v>
      </c>
      <c r="D17" s="18" t="s">
        <v>2386</v>
      </c>
      <c r="E17" s="18" t="s">
        <v>2387</v>
      </c>
      <c r="F17" s="13" t="s">
        <v>2388</v>
      </c>
      <c r="G17" s="14" t="s">
        <v>2389</v>
      </c>
      <c r="H17" s="13" t="s">
        <v>2390</v>
      </c>
      <c r="I17" s="63">
        <v>44986</v>
      </c>
      <c r="J17" s="63">
        <v>45291</v>
      </c>
      <c r="K17" s="16">
        <v>45105</v>
      </c>
      <c r="L17" s="15">
        <v>1</v>
      </c>
      <c r="M17" s="14" t="s">
        <v>2391</v>
      </c>
      <c r="N17" s="15">
        <v>1</v>
      </c>
      <c r="O17" s="665" t="s">
        <v>1951</v>
      </c>
      <c r="P17" s="666"/>
    </row>
    <row r="18" spans="2:16" s="11" customFormat="1" ht="126.75" customHeight="1" x14ac:dyDescent="0.2">
      <c r="B18" s="43" t="s">
        <v>2392</v>
      </c>
      <c r="C18" s="43" t="s">
        <v>2393</v>
      </c>
      <c r="D18" s="18" t="s">
        <v>2394</v>
      </c>
      <c r="E18" s="18" t="s">
        <v>2361</v>
      </c>
      <c r="F18" s="13" t="s">
        <v>2395</v>
      </c>
      <c r="G18" s="14" t="s">
        <v>2396</v>
      </c>
      <c r="H18" s="18" t="s">
        <v>2397</v>
      </c>
      <c r="I18" s="63">
        <v>44986</v>
      </c>
      <c r="J18" s="63">
        <v>45291</v>
      </c>
      <c r="K18" s="16">
        <v>45112</v>
      </c>
      <c r="L18" s="41">
        <v>0.5</v>
      </c>
      <c r="M18" s="14" t="s">
        <v>2398</v>
      </c>
      <c r="N18" s="41">
        <v>0.5</v>
      </c>
      <c r="O18" s="665" t="s">
        <v>1951</v>
      </c>
      <c r="P18" s="666"/>
    </row>
    <row r="19" spans="2:16" s="11" customFormat="1" ht="83.25" customHeight="1" x14ac:dyDescent="0.2">
      <c r="B19" s="43" t="s">
        <v>2399</v>
      </c>
      <c r="C19" s="43" t="s">
        <v>2400</v>
      </c>
      <c r="D19" s="18" t="s">
        <v>2401</v>
      </c>
      <c r="E19" s="18" t="s">
        <v>2402</v>
      </c>
      <c r="F19" s="18" t="s">
        <v>2403</v>
      </c>
      <c r="G19" s="14" t="s">
        <v>2347</v>
      </c>
      <c r="H19" s="18" t="s">
        <v>2348</v>
      </c>
      <c r="I19" s="63">
        <v>44986</v>
      </c>
      <c r="J19" s="63">
        <v>45291</v>
      </c>
      <c r="K19" s="16">
        <v>45105</v>
      </c>
      <c r="L19" s="41">
        <v>0</v>
      </c>
      <c r="M19" s="14" t="s">
        <v>2404</v>
      </c>
      <c r="N19" s="41">
        <v>0</v>
      </c>
      <c r="O19" s="665" t="s">
        <v>1951</v>
      </c>
      <c r="P19" s="666"/>
    </row>
    <row r="21" spans="2:16" s="3" customFormat="1" ht="29.25" customHeight="1" thickBot="1" x14ac:dyDescent="0.3">
      <c r="B21" s="7" t="s">
        <v>7</v>
      </c>
      <c r="C21" s="438" t="s">
        <v>2405</v>
      </c>
      <c r="D21" s="438"/>
      <c r="E21" s="438"/>
      <c r="H21" s="7"/>
      <c r="I21" s="7"/>
      <c r="J21" s="10"/>
      <c r="K21" s="7"/>
      <c r="L21" s="7"/>
    </row>
    <row r="22" spans="2:16" s="3" customFormat="1" ht="18.75" customHeight="1" x14ac:dyDescent="0.2">
      <c r="J22" s="6"/>
    </row>
    <row r="23" spans="2:16" s="3" customFormat="1" ht="32.25" customHeight="1" thickBot="1" x14ac:dyDescent="0.3">
      <c r="B23" s="7" t="s">
        <v>3</v>
      </c>
      <c r="C23" s="484" t="s">
        <v>2406</v>
      </c>
      <c r="D23" s="484"/>
      <c r="E23" s="484"/>
      <c r="H23" s="7" t="s">
        <v>2</v>
      </c>
      <c r="J23" s="6"/>
      <c r="K23" s="35" t="s">
        <v>2407</v>
      </c>
      <c r="L23" s="35"/>
      <c r="M23" s="35"/>
    </row>
    <row r="24" spans="2:16" s="3" customFormat="1" ht="27" customHeight="1" x14ac:dyDescent="0.2">
      <c r="J24" s="5"/>
      <c r="K24" s="439"/>
      <c r="L24" s="439"/>
      <c r="M24" s="4"/>
    </row>
    <row r="25" spans="2:16" x14ac:dyDescent="0.2">
      <c r="P25" s="2" t="s">
        <v>1</v>
      </c>
    </row>
    <row r="26" spans="2:16" x14ac:dyDescent="0.2">
      <c r="P26" s="2" t="s">
        <v>0</v>
      </c>
    </row>
  </sheetData>
  <mergeCells count="32">
    <mergeCell ref="B3:P3"/>
    <mergeCell ref="B4:M4"/>
    <mergeCell ref="N4:P5"/>
    <mergeCell ref="B5:M5"/>
    <mergeCell ref="B6:B7"/>
    <mergeCell ref="C6:C7"/>
    <mergeCell ref="D6:D7"/>
    <mergeCell ref="E6:E7"/>
    <mergeCell ref="F6:F7"/>
    <mergeCell ref="G6:G7"/>
    <mergeCell ref="O12:P12"/>
    <mergeCell ref="H6:H7"/>
    <mergeCell ref="I6:J6"/>
    <mergeCell ref="K6:K7"/>
    <mergeCell ref="L6:L7"/>
    <mergeCell ref="M6:M7"/>
    <mergeCell ref="N6:N7"/>
    <mergeCell ref="O6:P7"/>
    <mergeCell ref="O8:P8"/>
    <mergeCell ref="O9:P9"/>
    <mergeCell ref="O10:P10"/>
    <mergeCell ref="O11:P11"/>
    <mergeCell ref="O19:P19"/>
    <mergeCell ref="C21:E21"/>
    <mergeCell ref="C23:E23"/>
    <mergeCell ref="K24:L24"/>
    <mergeCell ref="O13:P13"/>
    <mergeCell ref="O14:P14"/>
    <mergeCell ref="O15:P15"/>
    <mergeCell ref="O16:P16"/>
    <mergeCell ref="O17:P17"/>
    <mergeCell ref="O18:P18"/>
  </mergeCells>
  <dataValidations count="12">
    <dataValidation allowBlank="1" showInputMessage="1" showErrorMessage="1" promptTitle="GUIA:" prompt="Redactar las recomendaciones de mejoramiento a la gestión, identificadas en la dependencia para la vigencia actual." sqref="B8" xr:uid="{7DEE1934-92B2-4E91-82B0-F8A4517FF80A}"/>
    <dataValidation allowBlank="1" showInputMessage="1" showErrorMessage="1" promptTitle="GUÍA:" prompt="Se deben describir las causas, previamente identificadas por medio de las metodologías existentes, el número de causas varias de acuerdo a la recomendación y su complejidad." sqref="C9:C19" xr:uid="{1AF71DFF-7BB8-4CA6-BAC1-0730FCFE2A29}"/>
    <dataValidation allowBlank="1" showInputMessage="1" showErrorMessage="1" promptTitle="GUÍA:" prompt="Para cada una de las causas identificadas se deben definir las acciones de mejoramiento necesarias." sqref="D8 D10:D19" xr:uid="{4F38B21F-0B42-44CC-9A2D-D2858C5BAB5B}"/>
    <dataValidation allowBlank="1" showInputMessage="1" showErrorMessage="1" promptTitle="GUÍA:" prompt="Identificar la persona/cargo responsable por la ejecución de las acciones de mejoramiento." sqref="E8:E19" xr:uid="{5F62383C-A588-4BDC-B5BF-CB7C0B7E1CE3}"/>
    <dataValidation allowBlank="1" showInputMessage="1" showErrorMessage="1" promptTitle="GUÍA:" prompt="Describir la meta a ser alcanzada con la acción de mejoramiento planteada." sqref="D9 F8:F19" xr:uid="{BE48EA92-13D8-440C-B803-DFA205F62E5D}"/>
    <dataValidation allowBlank="1" showInputMessage="1" showErrorMessage="1" promptTitle="INSERTAR NUEVA COLUMNA:" prompt="Definir el entregable que soporta el cumplimiento como evidencia (actas, contratos, lista de asistencia, procedimientos, fotografía, videos, encuestas, etc.)" sqref="G8:G19" xr:uid="{4F96D8F1-A70B-4524-80B5-948D4293B211}"/>
    <dataValidation allowBlank="1" showInputMessage="1" showErrorMessage="1" promptTitle="GUÍA:" prompt="Establecer la formula matemática para medir el cumplimiento de la meta establecida a cada una de las acciones de mejoramiento definidas." sqref="H8:H19" xr:uid="{B04AAB3B-DB9C-4F40-83B4-31D9FBBF3E42}"/>
    <dataValidation allowBlank="1" showInputMessage="1" showErrorMessage="1" promptTitle="GUÍA:" prompt="Establecer las fechas de inicio y terminación de cada una de las actividades, según los recursos y disponibilidad de la dependencia dentro de la vigencia actual." sqref="I8:J19" xr:uid="{1CD1C673-0138-49EB-8EE2-26BCFC7518A5}"/>
    <dataValidation allowBlank="1" showInputMessage="1" showErrorMessage="1" promptTitle="GUÍA: " prompt="Colocar la fecha en que se realiza el seguimiento por parte de la dependencia (i, ii, ii o iv seguimiento)_x000a_" sqref="K8:K19" xr:uid="{C4E2C0D7-2205-4FD5-959B-C161F34D9605}"/>
    <dataValidation allowBlank="1" showInputMessage="1" showErrorMessage="1" promptTitle="GUÍA:" prompt="Asignar el porcentaje de avance de la meta establecida de acuerdo con la formula del indicador con corte a la fecha del seguimiento." sqref="L8:L19 N8:N19" xr:uid="{38F425CE-2075-4C16-ADC7-332D4464FB20}"/>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M8:M19" xr:uid="{89DD8C9E-8630-4BB7-AC5A-E8965ECD839C}"/>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8:P19" xr:uid="{96290479-6F54-4A3B-AB95-C4806FAC6E6C}"/>
  </dataValidations>
  <printOptions horizontalCentered="1" verticalCentered="1"/>
  <pageMargins left="0.47244094488188981" right="0.55118110236220474" top="1.5354330708661419" bottom="0.94488188976377963" header="0" footer="0"/>
  <pageSetup paperSize="281" scale="30" pageOrder="overThenDown" orientation="landscape" r:id="rId1"/>
  <headerFooter alignWithMargins="0">
    <oddHeader>&amp;C&amp;G</oddHeader>
    <oddFooter>&amp;R&amp;G</oddFooter>
  </headerFooter>
  <legacyDrawing r:id="rId2"/>
  <legacyDrawingHF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978CE-F005-4398-8A6D-9B8DA2C7D9A4}">
  <dimension ref="A1:O83"/>
  <sheetViews>
    <sheetView zoomScale="69" zoomScaleNormal="69" workbookViewId="0">
      <selection activeCell="N11" sqref="N11:O11"/>
    </sheetView>
  </sheetViews>
  <sheetFormatPr baseColWidth="10" defaultColWidth="11.42578125" defaultRowHeight="12.75" x14ac:dyDescent="0.2"/>
  <cols>
    <col min="1" max="1" width="40.7109375" style="334" customWidth="1"/>
    <col min="2" max="2" width="22" style="334" customWidth="1"/>
    <col min="3" max="3" width="19.85546875" style="334" customWidth="1"/>
    <col min="4" max="4" width="17.7109375" style="334" customWidth="1"/>
    <col min="5" max="5" width="17.85546875" style="334" customWidth="1"/>
    <col min="6" max="6" width="15.7109375" style="334" customWidth="1"/>
    <col min="7" max="7" width="30.5703125" style="334" customWidth="1"/>
    <col min="8" max="8" width="14" style="334" customWidth="1"/>
    <col min="9" max="9" width="22.28515625" style="334" customWidth="1"/>
    <col min="10" max="10" width="13" style="334" customWidth="1"/>
    <col min="11" max="11" width="11.42578125" style="334"/>
    <col min="12" max="12" width="43.28515625" style="334" customWidth="1"/>
    <col min="13" max="13" width="14.7109375" style="334" customWidth="1"/>
    <col min="14" max="14" width="11.42578125" style="334"/>
    <col min="15" max="15" width="37.85546875" style="334" customWidth="1"/>
    <col min="16" max="16384" width="11.42578125" style="334"/>
  </cols>
  <sheetData>
    <row r="1" spans="1:15" x14ac:dyDescent="0.2">
      <c r="A1" s="333"/>
      <c r="B1" s="333"/>
      <c r="C1" s="333"/>
      <c r="D1" s="333"/>
      <c r="E1" s="333"/>
      <c r="F1" s="333"/>
      <c r="G1" s="333"/>
      <c r="H1" s="333"/>
      <c r="I1" s="333"/>
      <c r="J1" s="333"/>
    </row>
    <row r="2" spans="1:15" x14ac:dyDescent="0.2">
      <c r="A2" s="333"/>
      <c r="B2" s="333"/>
      <c r="C2" s="333"/>
      <c r="D2" s="333"/>
      <c r="E2" s="333"/>
      <c r="F2" s="333"/>
      <c r="G2" s="333"/>
      <c r="H2" s="333"/>
      <c r="I2" s="333"/>
      <c r="J2" s="333"/>
    </row>
    <row r="3" spans="1:15" ht="33" customHeight="1" x14ac:dyDescent="0.25">
      <c r="A3" s="737" t="s">
        <v>119</v>
      </c>
      <c r="B3" s="737"/>
      <c r="C3" s="737"/>
      <c r="D3" s="737"/>
      <c r="E3" s="737"/>
      <c r="F3" s="737"/>
      <c r="G3" s="737"/>
      <c r="H3" s="737"/>
      <c r="I3" s="737"/>
      <c r="J3" s="737"/>
      <c r="K3" s="737"/>
      <c r="L3" s="737"/>
      <c r="M3" s="737"/>
      <c r="N3" s="737"/>
      <c r="O3" s="737"/>
    </row>
    <row r="4" spans="1:15" ht="24.75" customHeight="1" x14ac:dyDescent="0.2">
      <c r="A4" s="738" t="s">
        <v>506</v>
      </c>
      <c r="B4" s="739"/>
      <c r="C4" s="739"/>
      <c r="D4" s="739"/>
      <c r="E4" s="739"/>
      <c r="F4" s="739"/>
      <c r="G4" s="739"/>
      <c r="M4" s="740" t="s">
        <v>117</v>
      </c>
      <c r="N4" s="740"/>
      <c r="O4" s="741"/>
    </row>
    <row r="5" spans="1:15" ht="35.25" customHeight="1" x14ac:dyDescent="0.2">
      <c r="A5" s="738" t="s">
        <v>2408</v>
      </c>
      <c r="B5" s="739"/>
      <c r="C5" s="739"/>
      <c r="D5" s="739"/>
      <c r="E5" s="739"/>
      <c r="F5" s="739"/>
      <c r="G5" s="745"/>
      <c r="M5" s="742"/>
      <c r="N5" s="743"/>
      <c r="O5" s="744"/>
    </row>
    <row r="6" spans="1:15" ht="12.75" customHeight="1" x14ac:dyDescent="0.2">
      <c r="A6" s="746" t="s">
        <v>115</v>
      </c>
      <c r="B6" s="727" t="s">
        <v>114</v>
      </c>
      <c r="C6" s="727" t="s">
        <v>113</v>
      </c>
      <c r="D6" s="727" t="s">
        <v>112</v>
      </c>
      <c r="E6" s="727" t="s">
        <v>111</v>
      </c>
      <c r="F6" s="727" t="s">
        <v>110</v>
      </c>
      <c r="G6" s="727" t="s">
        <v>109</v>
      </c>
      <c r="H6" s="729" t="s">
        <v>108</v>
      </c>
      <c r="I6" s="730"/>
      <c r="J6" s="727" t="s">
        <v>107</v>
      </c>
      <c r="K6" s="727" t="s">
        <v>106</v>
      </c>
      <c r="L6" s="731" t="s">
        <v>105</v>
      </c>
      <c r="M6" s="733" t="s">
        <v>104</v>
      </c>
      <c r="N6" s="734" t="s">
        <v>103</v>
      </c>
      <c r="O6" s="735"/>
    </row>
    <row r="7" spans="1:15" ht="88.5" customHeight="1" x14ac:dyDescent="0.2">
      <c r="A7" s="747"/>
      <c r="B7" s="728"/>
      <c r="C7" s="728"/>
      <c r="D7" s="728"/>
      <c r="E7" s="728"/>
      <c r="F7" s="728"/>
      <c r="G7" s="728"/>
      <c r="H7" s="335" t="s">
        <v>102</v>
      </c>
      <c r="I7" s="335" t="s">
        <v>101</v>
      </c>
      <c r="J7" s="728"/>
      <c r="K7" s="728"/>
      <c r="L7" s="732"/>
      <c r="M7" s="728"/>
      <c r="N7" s="736"/>
      <c r="O7" s="735"/>
    </row>
    <row r="8" spans="1:15" ht="165" x14ac:dyDescent="0.2">
      <c r="A8" s="336" t="s">
        <v>2409</v>
      </c>
      <c r="B8" s="337" t="s">
        <v>2410</v>
      </c>
      <c r="C8" s="338" t="s">
        <v>2411</v>
      </c>
      <c r="D8" s="339" t="s">
        <v>2412</v>
      </c>
      <c r="E8" s="338" t="s">
        <v>2413</v>
      </c>
      <c r="F8" s="339" t="s">
        <v>2414</v>
      </c>
      <c r="G8" s="338" t="s">
        <v>2415</v>
      </c>
      <c r="H8" s="340">
        <v>44980</v>
      </c>
      <c r="I8" s="341">
        <v>45107</v>
      </c>
      <c r="J8" s="341">
        <v>45107</v>
      </c>
      <c r="K8" s="342">
        <v>0.5</v>
      </c>
      <c r="L8" s="339" t="s">
        <v>2416</v>
      </c>
      <c r="M8" s="343">
        <v>0.5</v>
      </c>
      <c r="N8" s="720" t="s">
        <v>1951</v>
      </c>
      <c r="O8" s="721"/>
    </row>
    <row r="9" spans="1:15" ht="120" x14ac:dyDescent="0.2">
      <c r="A9" s="344" t="s">
        <v>2417</v>
      </c>
      <c r="B9" s="344" t="s">
        <v>2418</v>
      </c>
      <c r="C9" s="338" t="s">
        <v>2419</v>
      </c>
      <c r="D9" s="339" t="s">
        <v>2420</v>
      </c>
      <c r="E9" s="338" t="s">
        <v>2421</v>
      </c>
      <c r="F9" s="339" t="s">
        <v>1107</v>
      </c>
      <c r="G9" s="338" t="s">
        <v>2422</v>
      </c>
      <c r="H9" s="345">
        <v>44980</v>
      </c>
      <c r="I9" s="345">
        <v>45046</v>
      </c>
      <c r="J9" s="341">
        <v>45107</v>
      </c>
      <c r="K9" s="342">
        <v>0.5</v>
      </c>
      <c r="L9" s="339" t="s">
        <v>2423</v>
      </c>
      <c r="M9" s="343">
        <v>0.5</v>
      </c>
      <c r="N9" s="720" t="s">
        <v>1951</v>
      </c>
      <c r="O9" s="721"/>
    </row>
    <row r="10" spans="1:15" ht="119.25" customHeight="1" x14ac:dyDescent="0.2">
      <c r="A10" s="339" t="s">
        <v>2424</v>
      </c>
      <c r="B10" s="346" t="s">
        <v>2425</v>
      </c>
      <c r="C10" s="338" t="s">
        <v>2426</v>
      </c>
      <c r="D10" s="339" t="s">
        <v>2427</v>
      </c>
      <c r="E10" s="338" t="s">
        <v>2428</v>
      </c>
      <c r="F10" s="339" t="s">
        <v>2429</v>
      </c>
      <c r="G10" s="338" t="s">
        <v>2430</v>
      </c>
      <c r="H10" s="345">
        <v>44980</v>
      </c>
      <c r="I10" s="345">
        <v>45015</v>
      </c>
      <c r="J10" s="341">
        <v>45107</v>
      </c>
      <c r="K10" s="342">
        <v>0.5</v>
      </c>
      <c r="L10" s="339" t="s">
        <v>2431</v>
      </c>
      <c r="M10" s="343">
        <v>0.5</v>
      </c>
      <c r="N10" s="720" t="s">
        <v>1951</v>
      </c>
      <c r="O10" s="721"/>
    </row>
    <row r="11" spans="1:15" ht="135" x14ac:dyDescent="0.2">
      <c r="A11" s="344" t="s">
        <v>2432</v>
      </c>
      <c r="B11" s="347" t="s">
        <v>2433</v>
      </c>
      <c r="C11" s="338" t="s">
        <v>2434</v>
      </c>
      <c r="D11" s="339" t="s">
        <v>2435</v>
      </c>
      <c r="E11" s="338" t="s">
        <v>2436</v>
      </c>
      <c r="F11" s="339" t="s">
        <v>2437</v>
      </c>
      <c r="G11" s="338" t="s">
        <v>2438</v>
      </c>
      <c r="H11" s="345">
        <v>45016</v>
      </c>
      <c r="I11" s="345">
        <v>45291</v>
      </c>
      <c r="J11" s="341">
        <v>45107</v>
      </c>
      <c r="K11" s="342">
        <v>0.5</v>
      </c>
      <c r="L11" s="339" t="s">
        <v>2439</v>
      </c>
      <c r="M11" s="343">
        <v>0.5</v>
      </c>
      <c r="N11" s="720" t="s">
        <v>1951</v>
      </c>
      <c r="O11" s="721"/>
    </row>
    <row r="12" spans="1:15" ht="90.75" x14ac:dyDescent="0.2">
      <c r="A12" s="344" t="s">
        <v>2440</v>
      </c>
      <c r="B12" s="344" t="s">
        <v>2441</v>
      </c>
      <c r="C12" s="338" t="s">
        <v>2442</v>
      </c>
      <c r="D12" s="339" t="s">
        <v>2427</v>
      </c>
      <c r="E12" s="338" t="s">
        <v>2443</v>
      </c>
      <c r="F12" s="339" t="s">
        <v>2444</v>
      </c>
      <c r="G12" s="338" t="s">
        <v>2445</v>
      </c>
      <c r="H12" s="345">
        <v>45199</v>
      </c>
      <c r="I12" s="345">
        <v>45291</v>
      </c>
      <c r="J12" s="341"/>
      <c r="K12" s="342" t="s">
        <v>1264</v>
      </c>
      <c r="L12" s="339"/>
      <c r="M12" s="343" t="s">
        <v>1264</v>
      </c>
      <c r="N12" s="720" t="s">
        <v>1951</v>
      </c>
      <c r="O12" s="721"/>
    </row>
    <row r="13" spans="1:15" ht="210" x14ac:dyDescent="0.2">
      <c r="A13" s="344" t="s">
        <v>377</v>
      </c>
      <c r="B13" s="344" t="s">
        <v>2446</v>
      </c>
      <c r="C13" s="338" t="s">
        <v>2447</v>
      </c>
      <c r="D13" s="339" t="s">
        <v>2435</v>
      </c>
      <c r="E13" s="348" t="s">
        <v>2448</v>
      </c>
      <c r="F13" s="339" t="s">
        <v>2449</v>
      </c>
      <c r="G13" s="348" t="s">
        <v>2450</v>
      </c>
      <c r="H13" s="345">
        <v>45015</v>
      </c>
      <c r="I13" s="345">
        <v>45291</v>
      </c>
      <c r="J13" s="341">
        <v>45107</v>
      </c>
      <c r="K13" s="342">
        <v>0.5</v>
      </c>
      <c r="L13" s="339" t="s">
        <v>2451</v>
      </c>
      <c r="M13" s="343">
        <v>0.5</v>
      </c>
      <c r="N13" s="720" t="s">
        <v>1951</v>
      </c>
      <c r="O13" s="721"/>
    </row>
    <row r="14" spans="1:15" ht="90" x14ac:dyDescent="0.2">
      <c r="A14" s="344" t="s">
        <v>2452</v>
      </c>
      <c r="B14" s="344" t="s">
        <v>2453</v>
      </c>
      <c r="C14" s="338" t="s">
        <v>2454</v>
      </c>
      <c r="D14" s="339" t="s">
        <v>2427</v>
      </c>
      <c r="E14" s="348" t="s">
        <v>2455</v>
      </c>
      <c r="F14" s="339" t="s">
        <v>2456</v>
      </c>
      <c r="G14" s="348" t="s">
        <v>2457</v>
      </c>
      <c r="H14" s="345">
        <v>45046</v>
      </c>
      <c r="I14" s="345">
        <v>45107</v>
      </c>
      <c r="J14" s="341">
        <v>45107</v>
      </c>
      <c r="K14" s="342">
        <v>0.5</v>
      </c>
      <c r="L14" s="339" t="s">
        <v>2458</v>
      </c>
      <c r="M14" s="343">
        <v>0.5</v>
      </c>
      <c r="N14" s="720" t="s">
        <v>1951</v>
      </c>
      <c r="O14" s="721"/>
    </row>
    <row r="15" spans="1:15" ht="120" x14ac:dyDescent="0.2">
      <c r="A15" s="725" t="s">
        <v>2459</v>
      </c>
      <c r="B15" s="725" t="s">
        <v>2460</v>
      </c>
      <c r="C15" s="338" t="s">
        <v>2461</v>
      </c>
      <c r="D15" s="339" t="s">
        <v>2435</v>
      </c>
      <c r="E15" s="725" t="s">
        <v>2462</v>
      </c>
      <c r="F15" s="339" t="s">
        <v>2463</v>
      </c>
      <c r="G15" s="348" t="s">
        <v>2464</v>
      </c>
      <c r="H15" s="345">
        <v>45015</v>
      </c>
      <c r="I15" s="345">
        <v>45290</v>
      </c>
      <c r="J15" s="341" t="s">
        <v>2465</v>
      </c>
      <c r="K15" s="342">
        <v>0.5</v>
      </c>
      <c r="L15" s="339" t="s">
        <v>2466</v>
      </c>
      <c r="M15" s="343">
        <v>0.5</v>
      </c>
      <c r="N15" s="720" t="s">
        <v>1951</v>
      </c>
      <c r="O15" s="721"/>
    </row>
    <row r="16" spans="1:15" ht="75" x14ac:dyDescent="0.2">
      <c r="A16" s="726"/>
      <c r="B16" s="726"/>
      <c r="C16" s="336" t="s">
        <v>2467</v>
      </c>
      <c r="D16" s="349" t="s">
        <v>2435</v>
      </c>
      <c r="E16" s="726"/>
      <c r="F16" s="349" t="s">
        <v>2468</v>
      </c>
      <c r="G16" s="336" t="s">
        <v>2469</v>
      </c>
      <c r="H16" s="350">
        <v>45046</v>
      </c>
      <c r="I16" s="350">
        <v>45290</v>
      </c>
      <c r="J16" s="351">
        <v>45107</v>
      </c>
      <c r="K16" s="352">
        <v>0.5</v>
      </c>
      <c r="L16" s="349" t="s">
        <v>2470</v>
      </c>
      <c r="M16" s="343">
        <v>0.5</v>
      </c>
      <c r="N16" s="720" t="s">
        <v>1951</v>
      </c>
      <c r="O16" s="721"/>
    </row>
    <row r="17" spans="1:15" ht="285" x14ac:dyDescent="0.2">
      <c r="A17" s="713" t="s">
        <v>2471</v>
      </c>
      <c r="B17" s="715" t="s">
        <v>2472</v>
      </c>
      <c r="C17" s="336" t="s">
        <v>2473</v>
      </c>
      <c r="D17" s="353" t="s">
        <v>2474</v>
      </c>
      <c r="E17" s="354" t="s">
        <v>2475</v>
      </c>
      <c r="F17" s="353" t="s">
        <v>2476</v>
      </c>
      <c r="G17" s="717" t="s">
        <v>2477</v>
      </c>
      <c r="H17" s="355">
        <v>45015</v>
      </c>
      <c r="I17" s="355">
        <v>45107</v>
      </c>
      <c r="J17" s="356">
        <v>45107</v>
      </c>
      <c r="K17" s="357">
        <v>0.5</v>
      </c>
      <c r="L17" s="353" t="s">
        <v>2478</v>
      </c>
      <c r="M17" s="343">
        <v>0.5</v>
      </c>
      <c r="N17" s="720" t="s">
        <v>1951</v>
      </c>
      <c r="O17" s="721"/>
    </row>
    <row r="18" spans="1:15" ht="105" x14ac:dyDescent="0.2">
      <c r="A18" s="714"/>
      <c r="B18" s="716"/>
      <c r="C18" s="354" t="s">
        <v>2479</v>
      </c>
      <c r="D18" s="353" t="s">
        <v>2480</v>
      </c>
      <c r="E18" s="354" t="s">
        <v>2481</v>
      </c>
      <c r="F18" s="353" t="s">
        <v>2482</v>
      </c>
      <c r="G18" s="718"/>
      <c r="H18" s="355">
        <v>45199</v>
      </c>
      <c r="I18" s="355">
        <v>45290</v>
      </c>
      <c r="J18" s="356" t="s">
        <v>1264</v>
      </c>
      <c r="K18" s="357" t="s">
        <v>1264</v>
      </c>
      <c r="L18" s="353" t="s">
        <v>2483</v>
      </c>
      <c r="M18" s="343" t="s">
        <v>1264</v>
      </c>
      <c r="N18" s="720" t="s">
        <v>1951</v>
      </c>
      <c r="O18" s="721"/>
    </row>
    <row r="19" spans="1:15" ht="105" customHeight="1" x14ac:dyDescent="0.2">
      <c r="A19" s="722" t="s">
        <v>2484</v>
      </c>
      <c r="B19" s="724" t="s">
        <v>2485</v>
      </c>
      <c r="C19" s="354" t="s">
        <v>2486</v>
      </c>
      <c r="D19" s="353" t="s">
        <v>2480</v>
      </c>
      <c r="E19" s="354" t="s">
        <v>2487</v>
      </c>
      <c r="F19" s="353" t="s">
        <v>2488</v>
      </c>
      <c r="G19" s="719"/>
      <c r="H19" s="355">
        <v>45199</v>
      </c>
      <c r="I19" s="355">
        <v>45290</v>
      </c>
      <c r="J19" s="356" t="s">
        <v>1264</v>
      </c>
      <c r="K19" s="357" t="s">
        <v>1264</v>
      </c>
      <c r="L19" s="353" t="s">
        <v>2489</v>
      </c>
      <c r="M19" s="343" t="s">
        <v>1264</v>
      </c>
      <c r="N19" s="720" t="s">
        <v>1951</v>
      </c>
      <c r="O19" s="721"/>
    </row>
    <row r="20" spans="1:15" ht="75" x14ac:dyDescent="0.2">
      <c r="A20" s="723"/>
      <c r="B20" s="719"/>
      <c r="C20" s="354" t="s">
        <v>2490</v>
      </c>
      <c r="D20" s="353" t="s">
        <v>2480</v>
      </c>
      <c r="E20" s="354" t="s">
        <v>2491</v>
      </c>
      <c r="F20" s="353" t="s">
        <v>2492</v>
      </c>
      <c r="G20" s="354" t="s">
        <v>2493</v>
      </c>
      <c r="H20" s="355">
        <v>45199</v>
      </c>
      <c r="I20" s="355">
        <v>45290</v>
      </c>
      <c r="J20" s="356" t="s">
        <v>1264</v>
      </c>
      <c r="K20" s="357" t="s">
        <v>1264</v>
      </c>
      <c r="L20" s="353" t="s">
        <v>2489</v>
      </c>
      <c r="M20" s="343" t="s">
        <v>1264</v>
      </c>
      <c r="N20" s="720" t="s">
        <v>1951</v>
      </c>
      <c r="O20" s="721"/>
    </row>
    <row r="21" spans="1:15" x14ac:dyDescent="0.2">
      <c r="A21" s="358"/>
      <c r="B21" s="358"/>
      <c r="C21" s="358"/>
      <c r="D21" s="358"/>
      <c r="E21" s="358"/>
      <c r="F21" s="358"/>
      <c r="G21" s="358"/>
      <c r="H21" s="358"/>
      <c r="I21" s="358"/>
      <c r="J21" s="333"/>
      <c r="K21" s="358"/>
      <c r="L21" s="358"/>
      <c r="M21" s="358"/>
      <c r="N21" s="358"/>
      <c r="O21" s="358"/>
    </row>
    <row r="22" spans="1:15" ht="16.5" customHeight="1" thickBot="1" x14ac:dyDescent="0.3">
      <c r="A22" s="359" t="s">
        <v>7</v>
      </c>
      <c r="B22" s="708" t="s">
        <v>2494</v>
      </c>
      <c r="C22" s="709"/>
      <c r="D22" s="709"/>
      <c r="E22" s="360"/>
      <c r="F22" s="360"/>
      <c r="G22" s="359"/>
      <c r="H22" s="359"/>
      <c r="I22" s="361"/>
      <c r="J22" s="359"/>
      <c r="K22" s="359"/>
      <c r="L22" s="360"/>
      <c r="M22" s="360"/>
      <c r="N22" s="360"/>
      <c r="O22" s="360"/>
    </row>
    <row r="23" spans="1:15" ht="15" x14ac:dyDescent="0.2">
      <c r="A23" s="360"/>
      <c r="B23" s="360"/>
      <c r="C23" s="360"/>
      <c r="D23" s="360"/>
      <c r="E23" s="360"/>
      <c r="F23" s="360"/>
      <c r="G23" s="360"/>
      <c r="H23" s="360"/>
      <c r="I23" s="362"/>
      <c r="J23" s="360"/>
      <c r="K23" s="360"/>
      <c r="L23" s="360"/>
      <c r="M23" s="360"/>
      <c r="N23" s="360"/>
      <c r="O23" s="360"/>
    </row>
    <row r="24" spans="1:15" ht="16.5" thickBot="1" x14ac:dyDescent="0.3">
      <c r="A24" s="359" t="s">
        <v>3</v>
      </c>
      <c r="B24" s="710" t="s">
        <v>2495</v>
      </c>
      <c r="C24" s="709"/>
      <c r="D24" s="709"/>
      <c r="E24" s="360"/>
      <c r="F24" s="360"/>
      <c r="G24" s="359" t="s">
        <v>2</v>
      </c>
      <c r="H24" s="360"/>
      <c r="I24" s="362"/>
      <c r="J24" s="363" t="s">
        <v>2214</v>
      </c>
      <c r="K24" s="363"/>
      <c r="L24" s="363"/>
      <c r="M24" s="360"/>
      <c r="N24" s="360"/>
      <c r="O24" s="360"/>
    </row>
    <row r="25" spans="1:15" ht="18" x14ac:dyDescent="0.2">
      <c r="A25" s="360"/>
      <c r="B25" s="360"/>
      <c r="C25" s="360"/>
      <c r="D25" s="360"/>
      <c r="E25" s="360"/>
      <c r="F25" s="360"/>
      <c r="G25" s="360"/>
      <c r="H25" s="360"/>
      <c r="I25" s="364"/>
      <c r="J25" s="711"/>
      <c r="K25" s="712"/>
      <c r="L25" s="365"/>
      <c r="M25" s="360"/>
      <c r="N25" s="360"/>
      <c r="O25" s="360"/>
    </row>
    <row r="26" spans="1:15" x14ac:dyDescent="0.2">
      <c r="A26" s="358"/>
      <c r="B26" s="358"/>
      <c r="C26" s="358"/>
      <c r="D26" s="358"/>
      <c r="E26" s="358"/>
      <c r="F26" s="358"/>
      <c r="G26" s="358"/>
      <c r="H26" s="358"/>
      <c r="I26" s="358"/>
      <c r="J26" s="333"/>
      <c r="K26" s="358"/>
      <c r="L26" s="358"/>
      <c r="M26" s="358"/>
      <c r="N26" s="358"/>
      <c r="O26" s="366" t="s">
        <v>1</v>
      </c>
    </row>
    <row r="27" spans="1:15" x14ac:dyDescent="0.2">
      <c r="A27" s="358"/>
      <c r="B27" s="358"/>
      <c r="C27" s="358"/>
      <c r="D27" s="358"/>
      <c r="E27" s="358"/>
      <c r="F27" s="358"/>
      <c r="G27" s="358"/>
      <c r="H27" s="358"/>
      <c r="I27" s="358"/>
      <c r="J27" s="333"/>
      <c r="K27" s="358"/>
      <c r="L27" s="358"/>
      <c r="M27" s="358"/>
      <c r="N27" s="358"/>
      <c r="O27" s="366" t="s">
        <v>0</v>
      </c>
    </row>
    <row r="28" spans="1:15" x14ac:dyDescent="0.2">
      <c r="A28" s="358"/>
      <c r="B28" s="358"/>
      <c r="C28" s="358"/>
      <c r="D28" s="358"/>
      <c r="E28" s="333"/>
      <c r="F28" s="358"/>
      <c r="G28" s="358"/>
      <c r="H28" s="358"/>
      <c r="I28" s="358"/>
      <c r="J28" s="358"/>
    </row>
    <row r="29" spans="1:15" x14ac:dyDescent="0.2">
      <c r="A29" s="358"/>
      <c r="B29" s="358"/>
      <c r="C29" s="358"/>
      <c r="D29" s="358"/>
      <c r="E29" s="333"/>
      <c r="F29" s="358"/>
      <c r="G29" s="358"/>
      <c r="H29" s="358"/>
      <c r="I29" s="358"/>
      <c r="J29" s="358"/>
    </row>
    <row r="30" spans="1:15" x14ac:dyDescent="0.2">
      <c r="A30" s="358"/>
      <c r="B30" s="358"/>
      <c r="C30" s="358"/>
      <c r="D30" s="358"/>
      <c r="E30" s="333"/>
      <c r="F30" s="358"/>
      <c r="G30" s="358"/>
      <c r="H30" s="358"/>
      <c r="I30" s="358"/>
      <c r="J30" s="358"/>
    </row>
    <row r="31" spans="1:15" x14ac:dyDescent="0.2">
      <c r="A31" s="358"/>
      <c r="B31" s="358"/>
      <c r="C31" s="358"/>
      <c r="D31" s="358"/>
      <c r="E31" s="333"/>
      <c r="F31" s="358"/>
      <c r="G31" s="358"/>
      <c r="H31" s="358"/>
      <c r="I31" s="358"/>
      <c r="J31" s="358"/>
    </row>
    <row r="32" spans="1:15" x14ac:dyDescent="0.2">
      <c r="A32" s="358"/>
      <c r="B32" s="358"/>
      <c r="C32" s="358"/>
      <c r="D32" s="358"/>
      <c r="E32" s="333"/>
      <c r="F32" s="358"/>
      <c r="G32" s="358"/>
      <c r="H32" s="358"/>
      <c r="I32" s="358"/>
      <c r="J32" s="358"/>
    </row>
    <row r="33" spans="1:10" x14ac:dyDescent="0.2">
      <c r="A33" s="358"/>
      <c r="B33" s="358"/>
      <c r="C33" s="358"/>
      <c r="D33" s="358"/>
      <c r="E33" s="333"/>
      <c r="F33" s="358"/>
      <c r="G33" s="358"/>
      <c r="H33" s="358"/>
      <c r="I33" s="358"/>
      <c r="J33" s="358"/>
    </row>
    <row r="34" spans="1:10" x14ac:dyDescent="0.2">
      <c r="A34" s="358"/>
      <c r="B34" s="358"/>
      <c r="C34" s="358"/>
      <c r="D34" s="358"/>
      <c r="E34" s="333"/>
      <c r="F34" s="358"/>
      <c r="G34" s="358"/>
      <c r="H34" s="358"/>
      <c r="I34" s="358"/>
      <c r="J34" s="358"/>
    </row>
    <row r="35" spans="1:10" x14ac:dyDescent="0.2">
      <c r="A35" s="358"/>
      <c r="B35" s="358"/>
      <c r="C35" s="358"/>
      <c r="D35" s="358"/>
      <c r="E35" s="333"/>
      <c r="F35" s="358"/>
      <c r="G35" s="358"/>
      <c r="H35" s="358"/>
      <c r="I35" s="358"/>
      <c r="J35" s="358"/>
    </row>
    <row r="36" spans="1:10" x14ac:dyDescent="0.2">
      <c r="A36" s="358"/>
      <c r="B36" s="358"/>
      <c r="C36" s="358"/>
      <c r="D36" s="358"/>
      <c r="E36" s="333"/>
      <c r="F36" s="358"/>
      <c r="G36" s="358"/>
      <c r="H36" s="358"/>
      <c r="I36" s="358"/>
      <c r="J36" s="358"/>
    </row>
    <row r="37" spans="1:10" x14ac:dyDescent="0.2">
      <c r="A37" s="358"/>
      <c r="B37" s="358"/>
      <c r="C37" s="358"/>
      <c r="D37" s="358"/>
      <c r="E37" s="333"/>
      <c r="F37" s="358"/>
      <c r="G37" s="358"/>
      <c r="H37" s="358"/>
      <c r="I37" s="358"/>
      <c r="J37" s="358"/>
    </row>
    <row r="38" spans="1:10" x14ac:dyDescent="0.2">
      <c r="A38" s="358"/>
      <c r="B38" s="358"/>
      <c r="C38" s="358"/>
      <c r="D38" s="358"/>
      <c r="E38" s="333"/>
      <c r="F38" s="358"/>
      <c r="G38" s="358"/>
      <c r="H38" s="358"/>
      <c r="I38" s="358"/>
      <c r="J38" s="358"/>
    </row>
    <row r="39" spans="1:10" x14ac:dyDescent="0.2">
      <c r="A39" s="358"/>
      <c r="B39" s="358"/>
      <c r="C39" s="358"/>
      <c r="D39" s="358"/>
      <c r="E39" s="333"/>
      <c r="F39" s="358"/>
      <c r="G39" s="358"/>
      <c r="H39" s="358"/>
      <c r="I39" s="358"/>
      <c r="J39" s="358"/>
    </row>
    <row r="40" spans="1:10" x14ac:dyDescent="0.2">
      <c r="A40" s="358"/>
      <c r="B40" s="358"/>
      <c r="C40" s="358"/>
      <c r="D40" s="358"/>
      <c r="E40" s="333"/>
      <c r="F40" s="358"/>
      <c r="G40" s="358"/>
      <c r="H40" s="358"/>
      <c r="I40" s="358"/>
      <c r="J40" s="358"/>
    </row>
    <row r="41" spans="1:10" x14ac:dyDescent="0.2">
      <c r="A41" s="358"/>
      <c r="B41" s="358"/>
      <c r="C41" s="358"/>
      <c r="D41" s="358"/>
      <c r="E41" s="333"/>
      <c r="F41" s="358"/>
      <c r="G41" s="358"/>
      <c r="H41" s="358"/>
      <c r="I41" s="358"/>
      <c r="J41" s="358"/>
    </row>
    <row r="42" spans="1:10" x14ac:dyDescent="0.2">
      <c r="A42" s="358"/>
      <c r="B42" s="358"/>
      <c r="C42" s="358"/>
      <c r="D42" s="358"/>
      <c r="E42" s="333"/>
      <c r="F42" s="358"/>
      <c r="G42" s="358"/>
      <c r="H42" s="358"/>
      <c r="I42" s="358"/>
      <c r="J42" s="358"/>
    </row>
    <row r="43" spans="1:10" x14ac:dyDescent="0.2">
      <c r="A43" s="358"/>
      <c r="B43" s="358"/>
      <c r="C43" s="358"/>
      <c r="D43" s="358"/>
      <c r="E43" s="333"/>
      <c r="F43" s="358"/>
      <c r="G43" s="358"/>
      <c r="H43" s="358"/>
      <c r="I43" s="358"/>
      <c r="J43" s="358"/>
    </row>
    <row r="44" spans="1:10" x14ac:dyDescent="0.2">
      <c r="A44" s="358"/>
      <c r="B44" s="358"/>
      <c r="C44" s="358"/>
      <c r="D44" s="358"/>
      <c r="E44" s="333"/>
      <c r="F44" s="358"/>
      <c r="G44" s="358"/>
      <c r="H44" s="358"/>
      <c r="I44" s="358"/>
      <c r="J44" s="358"/>
    </row>
    <row r="45" spans="1:10" x14ac:dyDescent="0.2">
      <c r="A45" s="358"/>
      <c r="B45" s="358"/>
      <c r="C45" s="358"/>
      <c r="D45" s="358"/>
      <c r="E45" s="333"/>
      <c r="F45" s="358"/>
      <c r="G45" s="358"/>
      <c r="H45" s="358"/>
      <c r="I45" s="358"/>
      <c r="J45" s="358"/>
    </row>
    <row r="46" spans="1:10" x14ac:dyDescent="0.2">
      <c r="A46" s="358"/>
      <c r="B46" s="358"/>
      <c r="C46" s="358"/>
      <c r="D46" s="358"/>
      <c r="E46" s="333"/>
      <c r="F46" s="358"/>
      <c r="G46" s="358"/>
      <c r="H46" s="358"/>
      <c r="I46" s="358"/>
      <c r="J46" s="358"/>
    </row>
    <row r="47" spans="1:10" x14ac:dyDescent="0.2">
      <c r="A47" s="358"/>
      <c r="B47" s="358"/>
      <c r="C47" s="358"/>
      <c r="D47" s="358"/>
      <c r="E47" s="333"/>
      <c r="F47" s="358"/>
      <c r="G47" s="358"/>
      <c r="H47" s="358"/>
      <c r="I47" s="358"/>
      <c r="J47" s="358"/>
    </row>
    <row r="48" spans="1:10" x14ac:dyDescent="0.2">
      <c r="A48" s="358"/>
      <c r="B48" s="358"/>
      <c r="C48" s="358"/>
      <c r="D48" s="358"/>
      <c r="E48" s="333"/>
      <c r="F48" s="358"/>
      <c r="G48" s="358"/>
      <c r="H48" s="358"/>
      <c r="I48" s="358"/>
      <c r="J48" s="358"/>
    </row>
    <row r="49" spans="1:10" x14ac:dyDescent="0.2">
      <c r="A49" s="358"/>
      <c r="B49" s="358"/>
      <c r="C49" s="358"/>
      <c r="D49" s="358"/>
      <c r="E49" s="333"/>
      <c r="F49" s="358"/>
      <c r="G49" s="358"/>
      <c r="H49" s="358"/>
      <c r="I49" s="358"/>
      <c r="J49" s="358"/>
    </row>
    <row r="50" spans="1:10" x14ac:dyDescent="0.2">
      <c r="A50" s="358"/>
      <c r="B50" s="358"/>
      <c r="C50" s="358"/>
      <c r="D50" s="358"/>
      <c r="E50" s="333"/>
      <c r="F50" s="358"/>
      <c r="G50" s="358"/>
      <c r="H50" s="358"/>
      <c r="I50" s="358"/>
      <c r="J50" s="358"/>
    </row>
    <row r="51" spans="1:10" x14ac:dyDescent="0.2">
      <c r="A51" s="358"/>
      <c r="B51" s="358"/>
      <c r="C51" s="358"/>
      <c r="D51" s="358"/>
      <c r="E51" s="333"/>
      <c r="F51" s="358"/>
      <c r="G51" s="358"/>
      <c r="H51" s="358"/>
      <c r="I51" s="358"/>
      <c r="J51" s="358"/>
    </row>
    <row r="52" spans="1:10" x14ac:dyDescent="0.2">
      <c r="A52" s="358"/>
      <c r="B52" s="358"/>
      <c r="C52" s="358"/>
      <c r="D52" s="358"/>
      <c r="E52" s="333"/>
      <c r="F52" s="358"/>
      <c r="G52" s="358"/>
      <c r="H52" s="358"/>
      <c r="I52" s="358"/>
      <c r="J52" s="358"/>
    </row>
    <row r="53" spans="1:10" x14ac:dyDescent="0.2">
      <c r="A53" s="358"/>
      <c r="B53" s="358"/>
      <c r="C53" s="358"/>
      <c r="D53" s="358"/>
      <c r="E53" s="333"/>
      <c r="F53" s="358"/>
      <c r="G53" s="358"/>
      <c r="H53" s="358"/>
      <c r="I53" s="358"/>
      <c r="J53" s="358"/>
    </row>
    <row r="54" spans="1:10" x14ac:dyDescent="0.2">
      <c r="A54" s="358"/>
      <c r="B54" s="358"/>
      <c r="C54" s="358"/>
      <c r="D54" s="358"/>
      <c r="E54" s="333"/>
      <c r="F54" s="358"/>
      <c r="G54" s="358"/>
      <c r="H54" s="358"/>
      <c r="I54" s="358"/>
      <c r="J54" s="358"/>
    </row>
    <row r="55" spans="1:10" x14ac:dyDescent="0.2">
      <c r="A55" s="358"/>
      <c r="B55" s="358"/>
      <c r="C55" s="358"/>
      <c r="D55" s="358"/>
      <c r="E55" s="333"/>
      <c r="F55" s="358"/>
      <c r="G55" s="358"/>
      <c r="H55" s="358"/>
      <c r="I55" s="358"/>
      <c r="J55" s="358"/>
    </row>
    <row r="56" spans="1:10" x14ac:dyDescent="0.2">
      <c r="A56" s="358"/>
      <c r="B56" s="358"/>
      <c r="C56" s="358"/>
      <c r="D56" s="358"/>
      <c r="E56" s="333"/>
      <c r="F56" s="358"/>
      <c r="G56" s="358"/>
      <c r="H56" s="358"/>
      <c r="I56" s="358"/>
      <c r="J56" s="358"/>
    </row>
    <row r="57" spans="1:10" x14ac:dyDescent="0.2">
      <c r="A57" s="358"/>
      <c r="B57" s="358"/>
      <c r="C57" s="358"/>
      <c r="D57" s="358"/>
      <c r="E57" s="333"/>
      <c r="F57" s="358"/>
      <c r="G57" s="358"/>
      <c r="H57" s="358"/>
      <c r="I57" s="358"/>
      <c r="J57" s="358"/>
    </row>
    <row r="58" spans="1:10" x14ac:dyDescent="0.2">
      <c r="A58" s="358"/>
      <c r="B58" s="358"/>
      <c r="C58" s="358"/>
      <c r="D58" s="358"/>
      <c r="E58" s="333"/>
      <c r="F58" s="358"/>
      <c r="G58" s="358"/>
      <c r="H58" s="358"/>
      <c r="I58" s="358"/>
      <c r="J58" s="358"/>
    </row>
    <row r="59" spans="1:10" x14ac:dyDescent="0.2">
      <c r="A59" s="358"/>
      <c r="B59" s="358"/>
      <c r="C59" s="358"/>
      <c r="D59" s="358"/>
      <c r="E59" s="333"/>
      <c r="F59" s="358"/>
      <c r="G59" s="358"/>
      <c r="H59" s="358"/>
      <c r="I59" s="358"/>
      <c r="J59" s="358"/>
    </row>
    <row r="60" spans="1:10" x14ac:dyDescent="0.2">
      <c r="A60" s="358"/>
      <c r="B60" s="358"/>
      <c r="C60" s="358"/>
      <c r="D60" s="358"/>
      <c r="E60" s="333"/>
      <c r="F60" s="358"/>
      <c r="G60" s="358"/>
      <c r="H60" s="358"/>
      <c r="I60" s="358"/>
      <c r="J60" s="358"/>
    </row>
    <row r="61" spans="1:10" x14ac:dyDescent="0.2">
      <c r="A61" s="358"/>
      <c r="B61" s="358"/>
      <c r="C61" s="358"/>
      <c r="D61" s="358"/>
      <c r="E61" s="333"/>
      <c r="F61" s="358"/>
      <c r="G61" s="358"/>
      <c r="H61" s="358"/>
      <c r="I61" s="358"/>
      <c r="J61" s="358"/>
    </row>
    <row r="62" spans="1:10" x14ac:dyDescent="0.2">
      <c r="A62" s="358"/>
      <c r="B62" s="358"/>
      <c r="C62" s="358"/>
      <c r="D62" s="358"/>
      <c r="E62" s="333"/>
      <c r="F62" s="358"/>
      <c r="G62" s="358"/>
      <c r="H62" s="358"/>
      <c r="I62" s="358"/>
      <c r="J62" s="358"/>
    </row>
    <row r="63" spans="1:10" x14ac:dyDescent="0.2">
      <c r="A63" s="358"/>
      <c r="B63" s="358"/>
      <c r="C63" s="358"/>
      <c r="D63" s="358"/>
      <c r="E63" s="333"/>
      <c r="F63" s="358"/>
      <c r="G63" s="358"/>
      <c r="H63" s="358"/>
      <c r="I63" s="358"/>
      <c r="J63" s="358"/>
    </row>
    <row r="64" spans="1:10" x14ac:dyDescent="0.2">
      <c r="A64" s="358"/>
      <c r="B64" s="358"/>
      <c r="C64" s="358"/>
      <c r="D64" s="358"/>
      <c r="E64" s="333"/>
      <c r="F64" s="358"/>
      <c r="G64" s="358"/>
      <c r="H64" s="358"/>
      <c r="I64" s="358"/>
      <c r="J64" s="358"/>
    </row>
    <row r="65" spans="1:10" x14ac:dyDescent="0.2">
      <c r="A65" s="358"/>
      <c r="B65" s="358"/>
      <c r="C65" s="358"/>
      <c r="D65" s="358"/>
      <c r="E65" s="333"/>
      <c r="F65" s="358"/>
      <c r="G65" s="358"/>
      <c r="H65" s="358"/>
      <c r="I65" s="358"/>
      <c r="J65" s="358"/>
    </row>
    <row r="66" spans="1:10" x14ac:dyDescent="0.2">
      <c r="A66" s="358"/>
      <c r="B66" s="358"/>
      <c r="C66" s="358"/>
      <c r="D66" s="358"/>
      <c r="E66" s="333"/>
      <c r="F66" s="358"/>
      <c r="G66" s="358"/>
      <c r="H66" s="358"/>
      <c r="I66" s="358"/>
      <c r="J66" s="358"/>
    </row>
    <row r="67" spans="1:10" x14ac:dyDescent="0.2">
      <c r="A67" s="358"/>
      <c r="B67" s="358"/>
      <c r="C67" s="358"/>
      <c r="D67" s="358"/>
      <c r="E67" s="333"/>
      <c r="F67" s="358"/>
      <c r="G67" s="358"/>
      <c r="H67" s="358"/>
      <c r="I67" s="358"/>
      <c r="J67" s="358"/>
    </row>
    <row r="68" spans="1:10" x14ac:dyDescent="0.2">
      <c r="A68" s="358"/>
      <c r="B68" s="358"/>
      <c r="C68" s="358"/>
      <c r="D68" s="358"/>
      <c r="E68" s="333"/>
      <c r="F68" s="358"/>
      <c r="G68" s="358"/>
      <c r="H68" s="358"/>
      <c r="I68" s="358"/>
      <c r="J68" s="358"/>
    </row>
    <row r="69" spans="1:10" x14ac:dyDescent="0.2">
      <c r="A69" s="358"/>
      <c r="B69" s="358"/>
      <c r="C69" s="358"/>
      <c r="D69" s="358"/>
      <c r="E69" s="333"/>
      <c r="F69" s="358"/>
      <c r="G69" s="358"/>
      <c r="H69" s="358"/>
      <c r="I69" s="358"/>
      <c r="J69" s="358"/>
    </row>
    <row r="70" spans="1:10" x14ac:dyDescent="0.2">
      <c r="A70" s="358"/>
      <c r="B70" s="358"/>
      <c r="C70" s="358"/>
      <c r="D70" s="358"/>
      <c r="E70" s="333"/>
      <c r="F70" s="358"/>
      <c r="G70" s="358"/>
      <c r="H70" s="358"/>
      <c r="I70" s="358"/>
      <c r="J70" s="358"/>
    </row>
    <row r="71" spans="1:10" x14ac:dyDescent="0.2">
      <c r="A71" s="358"/>
      <c r="B71" s="358"/>
      <c r="C71" s="358"/>
      <c r="D71" s="358"/>
      <c r="E71" s="333"/>
      <c r="F71" s="358"/>
      <c r="G71" s="358"/>
      <c r="H71" s="358"/>
      <c r="I71" s="358"/>
      <c r="J71" s="358"/>
    </row>
    <row r="72" spans="1:10" x14ac:dyDescent="0.2">
      <c r="A72" s="358"/>
      <c r="B72" s="358"/>
      <c r="C72" s="358"/>
      <c r="D72" s="358"/>
      <c r="E72" s="333"/>
      <c r="F72" s="358"/>
      <c r="G72" s="358"/>
      <c r="H72" s="358"/>
      <c r="I72" s="358"/>
      <c r="J72" s="358"/>
    </row>
    <row r="73" spans="1:10" x14ac:dyDescent="0.2">
      <c r="A73" s="358"/>
      <c r="B73" s="358"/>
      <c r="C73" s="358"/>
      <c r="D73" s="358"/>
      <c r="E73" s="333"/>
      <c r="F73" s="358"/>
      <c r="G73" s="358"/>
      <c r="H73" s="358"/>
      <c r="I73" s="358"/>
      <c r="J73" s="358"/>
    </row>
    <row r="74" spans="1:10" x14ac:dyDescent="0.2">
      <c r="A74" s="358"/>
      <c r="B74" s="358"/>
      <c r="C74" s="358"/>
      <c r="D74" s="358"/>
      <c r="E74" s="333"/>
      <c r="F74" s="358"/>
      <c r="G74" s="358"/>
      <c r="H74" s="358"/>
      <c r="I74" s="358"/>
      <c r="J74" s="358"/>
    </row>
    <row r="75" spans="1:10" x14ac:dyDescent="0.2">
      <c r="A75" s="358"/>
      <c r="B75" s="358"/>
      <c r="C75" s="358"/>
      <c r="D75" s="358"/>
      <c r="E75" s="333"/>
      <c r="F75" s="358"/>
      <c r="G75" s="358"/>
      <c r="H75" s="358"/>
      <c r="I75" s="358"/>
      <c r="J75" s="358"/>
    </row>
    <row r="76" spans="1:10" x14ac:dyDescent="0.2">
      <c r="A76" s="358"/>
      <c r="B76" s="358"/>
      <c r="C76" s="358"/>
      <c r="D76" s="358"/>
      <c r="E76" s="333"/>
      <c r="F76" s="358"/>
      <c r="G76" s="358"/>
      <c r="H76" s="358"/>
      <c r="I76" s="358"/>
      <c r="J76" s="358"/>
    </row>
    <row r="77" spans="1:10" x14ac:dyDescent="0.2">
      <c r="A77" s="358"/>
      <c r="B77" s="358"/>
      <c r="C77" s="358"/>
      <c r="D77" s="358"/>
      <c r="E77" s="333"/>
      <c r="F77" s="358"/>
      <c r="G77" s="358"/>
      <c r="H77" s="358"/>
      <c r="I77" s="358"/>
      <c r="J77" s="358"/>
    </row>
    <row r="78" spans="1:10" x14ac:dyDescent="0.2">
      <c r="A78" s="358"/>
      <c r="B78" s="358"/>
      <c r="C78" s="358"/>
      <c r="D78" s="358"/>
      <c r="E78" s="333"/>
      <c r="F78" s="358"/>
      <c r="G78" s="358"/>
      <c r="H78" s="358"/>
      <c r="I78" s="358"/>
      <c r="J78" s="358"/>
    </row>
    <row r="79" spans="1:10" x14ac:dyDescent="0.2">
      <c r="A79" s="358"/>
      <c r="B79" s="358"/>
      <c r="C79" s="358"/>
      <c r="D79" s="358"/>
      <c r="E79" s="333"/>
      <c r="F79" s="358"/>
      <c r="G79" s="358"/>
      <c r="H79" s="358"/>
      <c r="I79" s="358"/>
      <c r="J79" s="358"/>
    </row>
    <row r="80" spans="1:10" x14ac:dyDescent="0.2">
      <c r="A80" s="358"/>
      <c r="B80" s="358"/>
      <c r="C80" s="358"/>
      <c r="D80" s="358"/>
      <c r="E80" s="333"/>
      <c r="F80" s="358"/>
      <c r="G80" s="358"/>
      <c r="H80" s="358"/>
      <c r="I80" s="358"/>
      <c r="J80" s="358"/>
    </row>
    <row r="81" spans="1:10" x14ac:dyDescent="0.2">
      <c r="A81" s="358"/>
      <c r="B81" s="358"/>
      <c r="C81" s="358"/>
      <c r="D81" s="358"/>
      <c r="E81" s="333"/>
      <c r="F81" s="358"/>
      <c r="G81" s="358"/>
      <c r="H81" s="358"/>
      <c r="I81" s="358"/>
      <c r="J81" s="358"/>
    </row>
    <row r="82" spans="1:10" x14ac:dyDescent="0.2">
      <c r="A82" s="358"/>
      <c r="B82" s="358"/>
      <c r="C82" s="358"/>
      <c r="D82" s="358"/>
      <c r="E82" s="333"/>
      <c r="F82" s="358"/>
      <c r="G82" s="358"/>
      <c r="H82" s="358"/>
      <c r="I82" s="358"/>
      <c r="J82" s="358"/>
    </row>
    <row r="83" spans="1:10" x14ac:dyDescent="0.2">
      <c r="A83" s="358"/>
      <c r="B83" s="358"/>
      <c r="C83" s="358"/>
      <c r="D83" s="358"/>
      <c r="E83" s="333"/>
      <c r="F83" s="358"/>
      <c r="G83" s="358"/>
      <c r="H83" s="358"/>
      <c r="I83" s="358"/>
      <c r="J83" s="358"/>
    </row>
  </sheetData>
  <mergeCells count="41">
    <mergeCell ref="A3:O3"/>
    <mergeCell ref="A4:G4"/>
    <mergeCell ref="M4:O5"/>
    <mergeCell ref="A5:G5"/>
    <mergeCell ref="A6:A7"/>
    <mergeCell ref="B6:B7"/>
    <mergeCell ref="C6:C7"/>
    <mergeCell ref="D6:D7"/>
    <mergeCell ref="E6:E7"/>
    <mergeCell ref="F6:F7"/>
    <mergeCell ref="N12:O12"/>
    <mergeCell ref="G6:G7"/>
    <mergeCell ref="H6:I6"/>
    <mergeCell ref="J6:J7"/>
    <mergeCell ref="K6:K7"/>
    <mergeCell ref="L6:L7"/>
    <mergeCell ref="M6:M7"/>
    <mergeCell ref="N6:O7"/>
    <mergeCell ref="N8:O8"/>
    <mergeCell ref="N9:O9"/>
    <mergeCell ref="N10:O10"/>
    <mergeCell ref="N11:O11"/>
    <mergeCell ref="N13:O13"/>
    <mergeCell ref="N14:O14"/>
    <mergeCell ref="A15:A16"/>
    <mergeCell ref="B15:B16"/>
    <mergeCell ref="E15:E16"/>
    <mergeCell ref="N15:O15"/>
    <mergeCell ref="N16:O16"/>
    <mergeCell ref="N17:O17"/>
    <mergeCell ref="N18:O18"/>
    <mergeCell ref="A19:A20"/>
    <mergeCell ref="B19:B20"/>
    <mergeCell ref="N19:O19"/>
    <mergeCell ref="N20:O20"/>
    <mergeCell ref="B22:D22"/>
    <mergeCell ref="B24:D24"/>
    <mergeCell ref="J25:K25"/>
    <mergeCell ref="A17:A18"/>
    <mergeCell ref="B17:B18"/>
    <mergeCell ref="G17:G19"/>
  </mergeCells>
  <pageMargins left="0.7" right="0.7" top="0.75" bottom="0.75" header="0.3" footer="0.3"/>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69CD6-0087-4092-A303-4259A80D913B}">
  <dimension ref="A1:P21"/>
  <sheetViews>
    <sheetView showGridLines="0" zoomScale="61" zoomScaleNormal="61" zoomScaleSheetLayoutView="100" zoomScalePageLayoutView="98" workbookViewId="0">
      <selection activeCell="E11" sqref="E11"/>
    </sheetView>
  </sheetViews>
  <sheetFormatPr baseColWidth="10" defaultColWidth="9.140625" defaultRowHeight="12.75" x14ac:dyDescent="0.2"/>
  <cols>
    <col min="1" max="1" width="46.42578125" customWidth="1"/>
    <col min="2" max="2" width="48.42578125" customWidth="1"/>
    <col min="3" max="3" width="50.140625" customWidth="1"/>
    <col min="4" max="4" width="36.28515625" style="1" customWidth="1"/>
    <col min="5" max="5" width="34" customWidth="1"/>
    <col min="6" max="6" width="40.7109375" customWidth="1"/>
    <col min="7" max="7" width="26.140625" customWidth="1"/>
    <col min="8" max="8" width="27.85546875" style="1" customWidth="1"/>
    <col min="9" max="11" width="25.5703125" style="1" customWidth="1"/>
    <col min="12" max="12" width="50.140625" style="296" customWidth="1"/>
    <col min="13" max="13" width="14" customWidth="1"/>
    <col min="14" max="14" width="25.42578125" customWidth="1"/>
    <col min="15" max="15" width="52" customWidth="1"/>
    <col min="16" max="16" width="9.140625" style="367"/>
  </cols>
  <sheetData>
    <row r="1" spans="1:16" x14ac:dyDescent="0.2">
      <c r="A1" s="1"/>
      <c r="B1" s="1"/>
      <c r="C1" s="1"/>
      <c r="E1" s="1"/>
      <c r="F1" s="1"/>
      <c r="G1" s="1"/>
      <c r="M1" s="1"/>
      <c r="N1" s="1"/>
      <c r="O1" s="1"/>
    </row>
    <row r="2" spans="1:16" x14ac:dyDescent="0.2">
      <c r="A2" s="1"/>
      <c r="B2" s="1"/>
      <c r="C2" s="1"/>
      <c r="E2" s="1"/>
      <c r="F2" s="1"/>
      <c r="G2" s="1"/>
      <c r="M2" s="1"/>
      <c r="N2" s="1"/>
      <c r="O2" s="1"/>
    </row>
    <row r="3" spans="1:16" ht="27" customHeight="1" x14ac:dyDescent="0.25">
      <c r="A3" s="452" t="s">
        <v>119</v>
      </c>
      <c r="B3" s="452"/>
      <c r="C3" s="452"/>
      <c r="D3" s="452"/>
      <c r="E3" s="452"/>
      <c r="F3" s="452"/>
      <c r="G3" s="452"/>
      <c r="H3" s="452"/>
      <c r="I3" s="452"/>
      <c r="J3" s="452"/>
      <c r="K3" s="452"/>
      <c r="L3" s="452"/>
      <c r="M3" s="452"/>
      <c r="N3" s="452"/>
      <c r="O3" s="452"/>
    </row>
    <row r="4" spans="1:16" ht="34.5" customHeight="1" x14ac:dyDescent="0.2">
      <c r="A4" s="440" t="s">
        <v>506</v>
      </c>
      <c r="B4" s="440"/>
      <c r="C4" s="440"/>
      <c r="D4" s="440"/>
      <c r="E4" s="440"/>
      <c r="F4" s="440"/>
      <c r="G4" s="440"/>
      <c r="H4" s="440"/>
      <c r="I4" s="440"/>
      <c r="J4" s="440"/>
      <c r="K4" s="440"/>
      <c r="L4" s="440"/>
      <c r="M4" s="459" t="s">
        <v>117</v>
      </c>
      <c r="N4" s="459"/>
      <c r="O4" s="459"/>
    </row>
    <row r="5" spans="1:16" ht="38.25" customHeight="1" x14ac:dyDescent="0.2">
      <c r="A5" s="440" t="s">
        <v>2496</v>
      </c>
      <c r="B5" s="440"/>
      <c r="C5" s="440"/>
      <c r="D5" s="440"/>
      <c r="E5" s="440"/>
      <c r="F5" s="440"/>
      <c r="G5" s="440"/>
      <c r="H5" s="440"/>
      <c r="I5" s="440"/>
      <c r="J5" s="440"/>
      <c r="K5" s="440"/>
      <c r="L5" s="440"/>
      <c r="M5" s="459"/>
      <c r="N5" s="459"/>
      <c r="O5" s="459"/>
    </row>
    <row r="6" spans="1:16" s="3" customFormat="1" ht="40.5" customHeight="1" x14ac:dyDescent="0.2">
      <c r="A6" s="454" t="s">
        <v>115</v>
      </c>
      <c r="B6" s="456" t="s">
        <v>114</v>
      </c>
      <c r="C6" s="456" t="s">
        <v>113</v>
      </c>
      <c r="D6" s="456" t="s">
        <v>112</v>
      </c>
      <c r="E6" s="456" t="s">
        <v>111</v>
      </c>
      <c r="F6" s="456" t="s">
        <v>110</v>
      </c>
      <c r="G6" s="456" t="s">
        <v>109</v>
      </c>
      <c r="H6" s="457" t="s">
        <v>108</v>
      </c>
      <c r="I6" s="458"/>
      <c r="J6" s="450" t="s">
        <v>107</v>
      </c>
      <c r="K6" s="450" t="s">
        <v>106</v>
      </c>
      <c r="L6" s="748" t="s">
        <v>105</v>
      </c>
      <c r="M6" s="460" t="s">
        <v>104</v>
      </c>
      <c r="N6" s="443" t="s">
        <v>103</v>
      </c>
      <c r="O6" s="444"/>
      <c r="P6" s="6"/>
    </row>
    <row r="7" spans="1:16" s="3" customFormat="1" ht="27" customHeight="1" x14ac:dyDescent="0.2">
      <c r="A7" s="453"/>
      <c r="B7" s="455"/>
      <c r="C7" s="455"/>
      <c r="D7" s="455"/>
      <c r="E7" s="455"/>
      <c r="F7" s="455"/>
      <c r="G7" s="455"/>
      <c r="H7" s="34" t="s">
        <v>102</v>
      </c>
      <c r="I7" s="34" t="s">
        <v>101</v>
      </c>
      <c r="J7" s="450"/>
      <c r="K7" s="450"/>
      <c r="L7" s="748"/>
      <c r="M7" s="460"/>
      <c r="N7" s="443"/>
      <c r="O7" s="444"/>
      <c r="P7" s="6"/>
    </row>
    <row r="8" spans="1:16" ht="169.5" customHeight="1" x14ac:dyDescent="0.2">
      <c r="A8" s="43" t="s">
        <v>2497</v>
      </c>
      <c r="B8" s="43" t="s">
        <v>2498</v>
      </c>
      <c r="C8" s="18" t="s">
        <v>2499</v>
      </c>
      <c r="D8" s="18" t="s">
        <v>2500</v>
      </c>
      <c r="E8" s="14" t="s">
        <v>2501</v>
      </c>
      <c r="F8" s="14" t="s">
        <v>2502</v>
      </c>
      <c r="G8" s="14" t="s">
        <v>2503</v>
      </c>
      <c r="H8" s="16">
        <v>45026</v>
      </c>
      <c r="I8" s="16">
        <v>45290</v>
      </c>
      <c r="J8" s="16">
        <v>45092</v>
      </c>
      <c r="K8" s="15">
        <f>2/6</f>
        <v>0.33333333333333331</v>
      </c>
      <c r="L8" s="368" t="s">
        <v>2504</v>
      </c>
      <c r="M8" s="40">
        <v>0.33333333333333331</v>
      </c>
      <c r="N8" s="500" t="s">
        <v>1951</v>
      </c>
      <c r="O8" s="500"/>
      <c r="P8" s="367" t="s">
        <v>2505</v>
      </c>
    </row>
    <row r="9" spans="1:16" s="11" customFormat="1" ht="125.25" customHeight="1" x14ac:dyDescent="0.2">
      <c r="A9" s="43" t="s">
        <v>2506</v>
      </c>
      <c r="B9" s="43" t="s">
        <v>2507</v>
      </c>
      <c r="C9" s="18" t="s">
        <v>2508</v>
      </c>
      <c r="D9" s="18" t="s">
        <v>2509</v>
      </c>
      <c r="E9" s="14" t="s">
        <v>2510</v>
      </c>
      <c r="F9" s="14" t="s">
        <v>2511</v>
      </c>
      <c r="G9" s="14" t="s">
        <v>2512</v>
      </c>
      <c r="H9" s="17">
        <v>44992</v>
      </c>
      <c r="I9" s="17">
        <v>45657</v>
      </c>
      <c r="J9" s="16">
        <v>45092</v>
      </c>
      <c r="K9" s="13">
        <v>1</v>
      </c>
      <c r="L9" s="368" t="s">
        <v>2513</v>
      </c>
      <c r="M9" s="40">
        <v>1</v>
      </c>
      <c r="N9" s="500" t="s">
        <v>1951</v>
      </c>
      <c r="O9" s="500"/>
      <c r="P9" s="369" t="s">
        <v>2514</v>
      </c>
    </row>
    <row r="10" spans="1:16" s="11" customFormat="1" ht="102" customHeight="1" x14ac:dyDescent="0.2">
      <c r="A10" s="43" t="s">
        <v>2515</v>
      </c>
      <c r="B10" s="64" t="s">
        <v>2516</v>
      </c>
      <c r="C10" s="18" t="s">
        <v>2517</v>
      </c>
      <c r="D10" s="18" t="s">
        <v>2518</v>
      </c>
      <c r="E10" s="14" t="s">
        <v>2519</v>
      </c>
      <c r="F10" s="14" t="s">
        <v>2520</v>
      </c>
      <c r="G10" s="14" t="s">
        <v>2521</v>
      </c>
      <c r="H10" s="16">
        <v>45026</v>
      </c>
      <c r="I10" s="16">
        <v>45290</v>
      </c>
      <c r="J10" s="16">
        <v>45092</v>
      </c>
      <c r="K10" s="15">
        <v>0</v>
      </c>
      <c r="L10" s="370" t="s">
        <v>2522</v>
      </c>
      <c r="M10" s="40">
        <v>0</v>
      </c>
      <c r="N10" s="500" t="s">
        <v>1951</v>
      </c>
      <c r="O10" s="500"/>
      <c r="P10" s="369" t="s">
        <v>2523</v>
      </c>
    </row>
    <row r="11" spans="1:16" s="11" customFormat="1" ht="183" customHeight="1" x14ac:dyDescent="0.2">
      <c r="A11" s="43" t="s">
        <v>2524</v>
      </c>
      <c r="B11" s="43" t="s">
        <v>2525</v>
      </c>
      <c r="C11" s="18" t="s">
        <v>2526</v>
      </c>
      <c r="D11" s="18" t="s">
        <v>2527</v>
      </c>
      <c r="E11" s="14" t="s">
        <v>2528</v>
      </c>
      <c r="F11" s="14" t="s">
        <v>2529</v>
      </c>
      <c r="G11" s="14" t="s">
        <v>2530</v>
      </c>
      <c r="H11" s="17">
        <v>45061</v>
      </c>
      <c r="I11" s="17">
        <v>45184</v>
      </c>
      <c r="J11" s="16">
        <v>45092</v>
      </c>
      <c r="K11" s="13">
        <v>1</v>
      </c>
      <c r="L11" s="368" t="s">
        <v>2531</v>
      </c>
      <c r="M11" s="40">
        <v>1</v>
      </c>
      <c r="N11" s="500" t="s">
        <v>1951</v>
      </c>
      <c r="O11" s="500"/>
      <c r="P11" s="369" t="s">
        <v>2532</v>
      </c>
    </row>
    <row r="12" spans="1:16" s="11" customFormat="1" ht="110.25" customHeight="1" x14ac:dyDescent="0.2">
      <c r="A12" s="43" t="s">
        <v>2533</v>
      </c>
      <c r="B12" s="43" t="s">
        <v>2534</v>
      </c>
      <c r="C12" s="18" t="s">
        <v>2535</v>
      </c>
      <c r="D12" s="18" t="s">
        <v>2536</v>
      </c>
      <c r="E12" s="14" t="s">
        <v>2537</v>
      </c>
      <c r="F12" s="14" t="s">
        <v>2538</v>
      </c>
      <c r="G12" s="14" t="s">
        <v>2539</v>
      </c>
      <c r="H12" s="17">
        <v>45061</v>
      </c>
      <c r="I12" s="17">
        <v>45184</v>
      </c>
      <c r="J12" s="16">
        <v>45092</v>
      </c>
      <c r="K12" s="13">
        <v>0</v>
      </c>
      <c r="L12" s="368" t="s">
        <v>2540</v>
      </c>
      <c r="M12" s="40">
        <v>0</v>
      </c>
      <c r="N12" s="500" t="s">
        <v>1951</v>
      </c>
      <c r="O12" s="500"/>
      <c r="P12" s="369" t="s">
        <v>2541</v>
      </c>
    </row>
    <row r="13" spans="1:16" s="11" customFormat="1" ht="126.75" customHeight="1" x14ac:dyDescent="0.2">
      <c r="A13" s="43" t="s">
        <v>2542</v>
      </c>
      <c r="B13" s="43" t="s">
        <v>2543</v>
      </c>
      <c r="C13" s="18" t="s">
        <v>2544</v>
      </c>
      <c r="D13" s="18" t="s">
        <v>2500</v>
      </c>
      <c r="E13" s="13" t="s">
        <v>2545</v>
      </c>
      <c r="F13" s="14" t="s">
        <v>2546</v>
      </c>
      <c r="G13" s="13" t="s">
        <v>2547</v>
      </c>
      <c r="H13" s="17">
        <v>45000</v>
      </c>
      <c r="I13" s="17">
        <v>44941</v>
      </c>
      <c r="J13" s="16">
        <v>45092</v>
      </c>
      <c r="K13" s="371">
        <f>6/10</f>
        <v>0.6</v>
      </c>
      <c r="L13" s="372" t="s">
        <v>2548</v>
      </c>
      <c r="M13" s="40">
        <v>0.6</v>
      </c>
      <c r="N13" s="500" t="s">
        <v>1951</v>
      </c>
      <c r="O13" s="500"/>
      <c r="P13" s="369" t="s">
        <v>2549</v>
      </c>
    </row>
    <row r="14" spans="1:16" s="11" customFormat="1" ht="83.25" customHeight="1" x14ac:dyDescent="0.2">
      <c r="A14" s="43" t="s">
        <v>2550</v>
      </c>
      <c r="B14" s="43" t="s">
        <v>2551</v>
      </c>
      <c r="C14" s="18" t="s">
        <v>2552</v>
      </c>
      <c r="D14" s="18" t="s">
        <v>2553</v>
      </c>
      <c r="E14" s="13" t="s">
        <v>2554</v>
      </c>
      <c r="F14" s="13" t="s">
        <v>2555</v>
      </c>
      <c r="G14" s="13" t="s">
        <v>2556</v>
      </c>
      <c r="H14" s="17">
        <v>45061</v>
      </c>
      <c r="I14" s="17">
        <v>44941</v>
      </c>
      <c r="J14" s="16">
        <v>45092</v>
      </c>
      <c r="K14" s="13">
        <f>1/4</f>
        <v>0.25</v>
      </c>
      <c r="L14" s="373" t="s">
        <v>2557</v>
      </c>
      <c r="M14" s="40">
        <v>0.25</v>
      </c>
      <c r="N14" s="500" t="s">
        <v>1951</v>
      </c>
      <c r="O14" s="500"/>
      <c r="P14" s="369" t="s">
        <v>2532</v>
      </c>
    </row>
    <row r="15" spans="1:16" ht="15" x14ac:dyDescent="0.2">
      <c r="C15" s="25"/>
    </row>
    <row r="16" spans="1:16" s="3" customFormat="1" ht="29.25" customHeight="1" thickBot="1" x14ac:dyDescent="0.3">
      <c r="A16" s="7" t="s">
        <v>7</v>
      </c>
      <c r="B16" s="438" t="s">
        <v>2558</v>
      </c>
      <c r="C16" s="438"/>
      <c r="D16" s="438"/>
      <c r="G16" s="7"/>
      <c r="H16" s="374"/>
      <c r="I16" s="10"/>
      <c r="J16" s="10"/>
      <c r="K16" s="10"/>
      <c r="L16" s="375"/>
      <c r="P16" s="6"/>
    </row>
    <row r="17" spans="1:16" s="3" customFormat="1" ht="18.75" customHeight="1" x14ac:dyDescent="0.2">
      <c r="D17" s="5"/>
      <c r="H17" s="5"/>
      <c r="I17" s="6"/>
      <c r="J17" s="6"/>
      <c r="K17" s="6"/>
      <c r="L17" s="376"/>
      <c r="P17" s="6"/>
    </row>
    <row r="18" spans="1:16" s="3" customFormat="1" ht="32.25" customHeight="1" thickBot="1" x14ac:dyDescent="0.3">
      <c r="A18" s="7" t="s">
        <v>3</v>
      </c>
      <c r="B18" s="484" t="s">
        <v>2559</v>
      </c>
      <c r="C18" s="484"/>
      <c r="D18" s="484"/>
      <c r="G18" s="7" t="s">
        <v>2</v>
      </c>
      <c r="H18" s="5"/>
      <c r="I18" s="484" t="s">
        <v>2214</v>
      </c>
      <c r="J18" s="484"/>
      <c r="K18" s="484"/>
      <c r="L18" s="377"/>
      <c r="P18" s="6"/>
    </row>
    <row r="19" spans="1:16" s="3" customFormat="1" ht="27" customHeight="1" x14ac:dyDescent="0.2">
      <c r="D19" s="5"/>
      <c r="H19" s="5"/>
      <c r="I19" s="5"/>
      <c r="J19" s="5"/>
      <c r="K19" s="5"/>
      <c r="L19" s="296"/>
      <c r="P19" s="6"/>
    </row>
    <row r="20" spans="1:16" x14ac:dyDescent="0.2">
      <c r="O20" s="2" t="s">
        <v>1</v>
      </c>
    </row>
    <row r="21" spans="1:16" x14ac:dyDescent="0.2">
      <c r="O21" s="2" t="s">
        <v>0</v>
      </c>
    </row>
  </sheetData>
  <autoFilter ref="A7:P14" xr:uid="{61AB4D3C-8949-404F-8DAE-40248D812529}">
    <filterColumn colId="13" showButton="0"/>
  </autoFilter>
  <mergeCells count="27">
    <mergeCell ref="N13:O13"/>
    <mergeCell ref="N14:O14"/>
    <mergeCell ref="B16:D16"/>
    <mergeCell ref="B18:D18"/>
    <mergeCell ref="I18:K18"/>
    <mergeCell ref="N12:O12"/>
    <mergeCell ref="G6:G7"/>
    <mergeCell ref="H6:I6"/>
    <mergeCell ref="J6:J7"/>
    <mergeCell ref="K6:K7"/>
    <mergeCell ref="L6:L7"/>
    <mergeCell ref="M6:M7"/>
    <mergeCell ref="N6:O7"/>
    <mergeCell ref="N8:O8"/>
    <mergeCell ref="N9:O9"/>
    <mergeCell ref="N10:O10"/>
    <mergeCell ref="N11:O11"/>
    <mergeCell ref="A3:O3"/>
    <mergeCell ref="A4:L4"/>
    <mergeCell ref="M4:O5"/>
    <mergeCell ref="A5:L5"/>
    <mergeCell ref="A6:A7"/>
    <mergeCell ref="B6:B7"/>
    <mergeCell ref="C6:C7"/>
    <mergeCell ref="D6:D7"/>
    <mergeCell ref="E6:E7"/>
    <mergeCell ref="F6:F7"/>
  </mergeCells>
  <dataValidations count="11">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O14" xr:uid="{597B2D9B-FA07-4241-A427-6D73D23E8C1A}"/>
    <dataValidation allowBlank="1" showInputMessage="1" showErrorMessage="1" promptTitle="CONTROL INTERNO:" prompt="Incluir esta columna para medir el avance de las acciones por parte del auditor de acuerdo con las evidencias presentadas por la dependencia." sqref="M8:M14" xr:uid="{D8B402D1-3E1E-4982-AB36-64A04C80143E}"/>
    <dataValidation allowBlank="1" showInputMessage="1" showErrorMessage="1" promptTitle="GUÍA: " prompt="Colocar la fecha en que se realiza el seguimiento por parte de la dependencia (i, ii, ii o iv seguimiento)_x000a_" sqref="J8:J14" xr:uid="{1293FE28-2B7E-4AA0-BDBE-36B092F42F84}"/>
    <dataValidation allowBlank="1" showInputMessage="1" showErrorMessage="1" promptTitle="GUÍA:" prompt="Establecer las fechas de inicio y terminación de cada una de las actividades, según los recursos y disponibilidad de la dependencia dentro de la vigencia actual." sqref="H8:I14 K8:L14" xr:uid="{38A2AC9B-0ED8-47F2-8330-7EB996CF382C}"/>
    <dataValidation allowBlank="1" showInputMessage="1" showErrorMessage="1" promptTitle="GUÍA:" prompt="Establecer la formula matemática para medir el cumplimiento de la meta establecida a cada una de las acciones de mejoramiento definidas." sqref="G8:G13" xr:uid="{DD4C249E-C27D-4CD5-AC52-CB8591E51C52}"/>
    <dataValidation allowBlank="1" showInputMessage="1" showErrorMessage="1" promptTitle="INSERTAR NUEVA COLUMNA:" prompt="Definir el entregable que soporta el cumplimiento como evidencia (actas, contratos, lista de asistencia, procedimientos, fotografía, videos, encuestas, etc.)" sqref="F8:F13" xr:uid="{103BBF41-1B35-4867-ABC9-D5314CED36CB}"/>
    <dataValidation allowBlank="1" showInputMessage="1" showErrorMessage="1" promptTitle="GUÍA:" prompt="Describir la meta a ser alcanzada con la acción de mejoramiento planteada." sqref="E8:E14 F14:G14" xr:uid="{CA722187-5053-4192-8531-8545D686AF70}"/>
    <dataValidation allowBlank="1" showInputMessage="1" showErrorMessage="1" promptTitle="GUÍA:" prompt="Identificar la persona/cargo responsable por la ejecución de las acciones de mejoramiento." sqref="D8:D14" xr:uid="{5B0982FD-6832-48D3-8892-27BA4CB7EDCC}"/>
    <dataValidation allowBlank="1" showInputMessage="1" showErrorMessage="1" promptTitle="GUÍA:" prompt="Para cada una de las causas identificadas se deben definir las acciones de mejoramiento necesarias." sqref="C8:C14" xr:uid="{D7B82F61-8B72-42D5-A296-609F9BEC8DDC}"/>
    <dataValidation allowBlank="1" showInputMessage="1" showErrorMessage="1" promptTitle="GUÍA:" prompt="Se deben describir las causas, previamente identificadas por medio de las metodologías existentes, el número de causas varias de acuerdo a la recomendación y su complejidad." sqref="B8:B14" xr:uid="{4D599AC6-7519-45E5-A6B7-9CB5F4A9CD15}"/>
    <dataValidation allowBlank="1" showInputMessage="1" showErrorMessage="1" promptTitle="GUIA:" prompt="Redactar las recomendaciones de mejoramiento a la gestión, identificadas en la dependencia para la vigencia actual." sqref="A8" xr:uid="{56B9F665-0DCD-44F9-AE2A-FE01E0C74278}"/>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1D99A-D80B-45B1-A60B-C220D1E5FFAA}">
  <dimension ref="A1:CJ34"/>
  <sheetViews>
    <sheetView showGridLines="0" zoomScale="68" zoomScaleNormal="68" zoomScaleSheetLayoutView="100" zoomScalePageLayoutView="98" workbookViewId="0">
      <selection activeCell="G13" sqref="G13"/>
    </sheetView>
  </sheetViews>
  <sheetFormatPr baseColWidth="10" defaultColWidth="11.42578125" defaultRowHeight="12.75" x14ac:dyDescent="0.2"/>
  <cols>
    <col min="1" max="1" width="42.85546875" customWidth="1"/>
    <col min="2" max="2" width="36.5703125" customWidth="1"/>
    <col min="3" max="3" width="40.140625" customWidth="1"/>
    <col min="4" max="4" width="26.7109375" style="1" customWidth="1"/>
    <col min="5" max="5" width="24" customWidth="1"/>
    <col min="6" max="6" width="40.7109375" customWidth="1"/>
    <col min="7" max="7" width="34.85546875" customWidth="1"/>
    <col min="8" max="8" width="20.7109375" customWidth="1"/>
    <col min="9" max="10" width="29.7109375" customWidth="1"/>
    <col min="11" max="11" width="53.5703125" customWidth="1"/>
    <col min="12" max="12" width="17" customWidth="1"/>
    <col min="14" max="14" width="17.5703125" customWidth="1"/>
  </cols>
  <sheetData>
    <row r="1" spans="1:88" x14ac:dyDescent="0.2">
      <c r="A1" s="763"/>
      <c r="B1" s="764"/>
      <c r="C1" s="764"/>
      <c r="D1" s="764"/>
      <c r="E1" s="764"/>
      <c r="F1" s="764"/>
      <c r="G1" s="764"/>
      <c r="H1" s="764"/>
      <c r="I1" s="764"/>
      <c r="J1" s="764"/>
      <c r="K1" s="764"/>
      <c r="L1" s="764"/>
      <c r="M1" s="764"/>
      <c r="N1" s="764"/>
    </row>
    <row r="2" spans="1:88" x14ac:dyDescent="0.2">
      <c r="A2" s="763"/>
      <c r="B2" s="764"/>
      <c r="C2" s="764"/>
      <c r="D2" s="764"/>
      <c r="E2" s="764"/>
      <c r="F2" s="764"/>
      <c r="G2" s="764"/>
      <c r="H2" s="764"/>
      <c r="I2" s="764"/>
      <c r="J2" s="764"/>
      <c r="K2" s="764"/>
      <c r="L2" s="764"/>
      <c r="M2" s="764"/>
      <c r="N2" s="764"/>
    </row>
    <row r="3" spans="1:88" ht="27" customHeight="1" x14ac:dyDescent="0.25">
      <c r="A3" s="765" t="s">
        <v>119</v>
      </c>
      <c r="B3" s="766"/>
      <c r="C3" s="766"/>
      <c r="D3" s="766"/>
      <c r="E3" s="766"/>
      <c r="F3" s="766"/>
      <c r="G3" s="766"/>
      <c r="H3" s="766"/>
      <c r="I3" s="766"/>
      <c r="J3" s="766"/>
      <c r="K3" s="766"/>
      <c r="L3" s="766"/>
      <c r="M3" s="766"/>
      <c r="N3" s="767"/>
    </row>
    <row r="4" spans="1:88" ht="34.5" customHeight="1" x14ac:dyDescent="0.4">
      <c r="A4" s="768" t="s">
        <v>506</v>
      </c>
      <c r="B4" s="769"/>
      <c r="C4" s="769"/>
      <c r="D4" s="769"/>
      <c r="E4" s="769"/>
      <c r="F4" s="769"/>
      <c r="G4" s="769"/>
      <c r="H4" s="769"/>
      <c r="I4" s="769"/>
      <c r="J4" s="379"/>
      <c r="K4" s="379"/>
      <c r="L4" s="379"/>
      <c r="M4" s="379"/>
      <c r="N4" s="380"/>
    </row>
    <row r="5" spans="1:88" ht="34.5" customHeight="1" x14ac:dyDescent="0.4">
      <c r="A5" s="770" t="s">
        <v>2560</v>
      </c>
      <c r="B5" s="771"/>
      <c r="C5" s="771"/>
      <c r="D5" s="771"/>
      <c r="E5" s="771"/>
      <c r="F5" s="771"/>
      <c r="G5" s="771"/>
      <c r="H5" s="771"/>
      <c r="I5" s="771"/>
      <c r="J5" s="771"/>
      <c r="K5" s="772"/>
      <c r="L5" s="773" t="s">
        <v>117</v>
      </c>
      <c r="M5" s="774"/>
      <c r="N5" s="775"/>
    </row>
    <row r="6" spans="1:88" s="3" customFormat="1" ht="40.5" customHeight="1" x14ac:dyDescent="0.2">
      <c r="A6" s="762" t="s">
        <v>115</v>
      </c>
      <c r="B6" s="450" t="s">
        <v>114</v>
      </c>
      <c r="C6" s="450" t="s">
        <v>113</v>
      </c>
      <c r="D6" s="450" t="s">
        <v>112</v>
      </c>
      <c r="E6" s="450" t="s">
        <v>111</v>
      </c>
      <c r="F6" s="450" t="s">
        <v>110</v>
      </c>
      <c r="G6" s="450" t="s">
        <v>109</v>
      </c>
      <c r="H6" s="457" t="s">
        <v>108</v>
      </c>
      <c r="I6" s="458"/>
      <c r="J6" s="450" t="s">
        <v>2561</v>
      </c>
      <c r="K6" s="451" t="s">
        <v>105</v>
      </c>
      <c r="L6" s="460" t="s">
        <v>2562</v>
      </c>
      <c r="M6" s="443" t="s">
        <v>2563</v>
      </c>
      <c r="N6" s="444"/>
    </row>
    <row r="7" spans="1:88" s="3" customFormat="1" ht="47.25" customHeight="1" x14ac:dyDescent="0.2">
      <c r="A7" s="453"/>
      <c r="B7" s="455"/>
      <c r="C7" s="455"/>
      <c r="D7" s="455"/>
      <c r="E7" s="455"/>
      <c r="F7" s="455"/>
      <c r="G7" s="455"/>
      <c r="H7" s="34" t="s">
        <v>102</v>
      </c>
      <c r="I7" s="34" t="s">
        <v>101</v>
      </c>
      <c r="J7" s="455"/>
      <c r="K7" s="451"/>
      <c r="L7" s="460"/>
      <c r="M7" s="443"/>
      <c r="N7" s="444"/>
    </row>
    <row r="8" spans="1:88" ht="71.25" x14ac:dyDescent="0.2">
      <c r="A8" s="758" t="s">
        <v>2564</v>
      </c>
      <c r="B8" s="759" t="s">
        <v>2565</v>
      </c>
      <c r="C8" s="381" t="s">
        <v>2566</v>
      </c>
      <c r="D8" s="382" t="s">
        <v>2567</v>
      </c>
      <c r="E8" s="381" t="s">
        <v>2568</v>
      </c>
      <c r="F8" s="381" t="s">
        <v>2569</v>
      </c>
      <c r="G8" s="381" t="s">
        <v>2570</v>
      </c>
      <c r="H8" s="383">
        <v>44986</v>
      </c>
      <c r="I8" s="383">
        <v>45138</v>
      </c>
      <c r="J8" s="384"/>
      <c r="K8" s="385"/>
      <c r="L8" s="40">
        <v>0</v>
      </c>
      <c r="M8" s="500" t="s">
        <v>2571</v>
      </c>
      <c r="N8" s="500"/>
    </row>
    <row r="9" spans="1:88" ht="117.75" customHeight="1" x14ac:dyDescent="0.2">
      <c r="A9" s="758"/>
      <c r="B9" s="759"/>
      <c r="C9" s="381" t="s">
        <v>2572</v>
      </c>
      <c r="D9" s="382" t="s">
        <v>2573</v>
      </c>
      <c r="E9" s="381" t="s">
        <v>2574</v>
      </c>
      <c r="F9" s="381" t="s">
        <v>2575</v>
      </c>
      <c r="G9" s="381" t="s">
        <v>2576</v>
      </c>
      <c r="H9" s="383">
        <v>44986</v>
      </c>
      <c r="I9" s="383">
        <v>45138</v>
      </c>
      <c r="J9" s="386">
        <v>0.7</v>
      </c>
      <c r="K9" s="385" t="s">
        <v>2577</v>
      </c>
      <c r="L9" s="13">
        <v>0.7</v>
      </c>
      <c r="M9" s="559" t="s">
        <v>2578</v>
      </c>
      <c r="N9" s="761"/>
    </row>
    <row r="10" spans="1:88" ht="99.75" customHeight="1" x14ac:dyDescent="0.2">
      <c r="A10" s="758"/>
      <c r="B10" s="759"/>
      <c r="C10" s="381" t="s">
        <v>2579</v>
      </c>
      <c r="D10" s="382" t="s">
        <v>2580</v>
      </c>
      <c r="E10" s="381" t="s">
        <v>2581</v>
      </c>
      <c r="F10" s="381" t="s">
        <v>2582</v>
      </c>
      <c r="G10" s="381" t="s">
        <v>2583</v>
      </c>
      <c r="H10" s="383">
        <v>44986</v>
      </c>
      <c r="I10" s="383">
        <v>45138</v>
      </c>
      <c r="J10" s="386">
        <v>0.9</v>
      </c>
      <c r="K10" s="385" t="s">
        <v>2584</v>
      </c>
      <c r="L10" s="13">
        <v>0.9</v>
      </c>
      <c r="M10" s="559" t="s">
        <v>2585</v>
      </c>
      <c r="N10" s="761"/>
    </row>
    <row r="11" spans="1:88" ht="104.25" customHeight="1" x14ac:dyDescent="0.2">
      <c r="A11" s="758"/>
      <c r="B11" s="759"/>
      <c r="C11" s="381" t="s">
        <v>2586</v>
      </c>
      <c r="D11" s="382" t="s">
        <v>2587</v>
      </c>
      <c r="E11" s="381" t="s">
        <v>2588</v>
      </c>
      <c r="F11" s="381" t="s">
        <v>2589</v>
      </c>
      <c r="G11" s="381" t="s">
        <v>2590</v>
      </c>
      <c r="H11" s="383">
        <v>44986</v>
      </c>
      <c r="I11" s="383">
        <v>45138</v>
      </c>
      <c r="J11" s="384">
        <v>0</v>
      </c>
      <c r="K11" s="385"/>
      <c r="L11" s="40">
        <v>0</v>
      </c>
      <c r="M11" s="500" t="s">
        <v>2591</v>
      </c>
      <c r="N11" s="500"/>
    </row>
    <row r="12" spans="1:88" ht="103.5" customHeight="1" x14ac:dyDescent="0.2">
      <c r="A12" s="758"/>
      <c r="B12" s="759"/>
      <c r="C12" s="381" t="s">
        <v>2592</v>
      </c>
      <c r="D12" s="382" t="s">
        <v>2587</v>
      </c>
      <c r="E12" s="381" t="s">
        <v>2593</v>
      </c>
      <c r="F12" s="381" t="s">
        <v>2594</v>
      </c>
      <c r="G12" s="381" t="s">
        <v>2595</v>
      </c>
      <c r="H12" s="383">
        <v>44986</v>
      </c>
      <c r="I12" s="383">
        <v>45291</v>
      </c>
      <c r="J12" s="384">
        <v>1</v>
      </c>
      <c r="K12" s="385" t="s">
        <v>2596</v>
      </c>
      <c r="L12" s="40">
        <v>1</v>
      </c>
      <c r="M12" s="500" t="s">
        <v>2597</v>
      </c>
      <c r="N12" s="500"/>
    </row>
    <row r="13" spans="1:88" s="11" customFormat="1" ht="246.75" customHeight="1" x14ac:dyDescent="0.2">
      <c r="A13" s="758" t="s">
        <v>2598</v>
      </c>
      <c r="B13" s="760" t="s">
        <v>2599</v>
      </c>
      <c r="C13" s="387" t="s">
        <v>2600</v>
      </c>
      <c r="D13" s="388" t="s">
        <v>2601</v>
      </c>
      <c r="E13" s="387" t="s">
        <v>2602</v>
      </c>
      <c r="F13" s="387" t="s">
        <v>2603</v>
      </c>
      <c r="G13" s="387" t="s">
        <v>2604</v>
      </c>
      <c r="H13" s="385">
        <v>44986</v>
      </c>
      <c r="I13" s="385">
        <v>45138</v>
      </c>
      <c r="J13" s="389">
        <v>1</v>
      </c>
      <c r="K13" s="385" t="s">
        <v>2605</v>
      </c>
      <c r="L13" s="40">
        <v>1</v>
      </c>
      <c r="M13" s="500" t="s">
        <v>2606</v>
      </c>
      <c r="N13" s="500"/>
    </row>
    <row r="14" spans="1:88" s="11" customFormat="1" ht="148.5" customHeight="1" x14ac:dyDescent="0.2">
      <c r="A14" s="758"/>
      <c r="B14" s="760"/>
      <c r="C14" s="387" t="s">
        <v>2607</v>
      </c>
      <c r="D14" s="382" t="s">
        <v>2608</v>
      </c>
      <c r="E14" s="387" t="s">
        <v>2609</v>
      </c>
      <c r="F14" s="387" t="s">
        <v>2610</v>
      </c>
      <c r="G14" s="387" t="s">
        <v>2611</v>
      </c>
      <c r="H14" s="385">
        <v>44986</v>
      </c>
      <c r="I14" s="385">
        <v>45138</v>
      </c>
      <c r="J14" s="390">
        <v>1</v>
      </c>
      <c r="K14" s="385" t="s">
        <v>2612</v>
      </c>
      <c r="L14" s="40">
        <v>1</v>
      </c>
      <c r="M14" s="500" t="s">
        <v>2613</v>
      </c>
      <c r="N14" s="500"/>
    </row>
    <row r="15" spans="1:88" s="11" customFormat="1" ht="173.25" customHeight="1" x14ac:dyDescent="0.2">
      <c r="A15" s="758"/>
      <c r="B15" s="760"/>
      <c r="C15" s="387" t="s">
        <v>2614</v>
      </c>
      <c r="D15" s="382" t="s">
        <v>2615</v>
      </c>
      <c r="E15" s="387" t="s">
        <v>2616</v>
      </c>
      <c r="F15" s="387" t="s">
        <v>2617</v>
      </c>
      <c r="G15" s="387" t="s">
        <v>2618</v>
      </c>
      <c r="H15" s="385">
        <v>44986</v>
      </c>
      <c r="I15" s="391">
        <v>45291</v>
      </c>
      <c r="J15" s="390"/>
      <c r="K15" s="385"/>
      <c r="L15" s="40">
        <v>0</v>
      </c>
      <c r="M15" s="500" t="s">
        <v>2619</v>
      </c>
      <c r="N15" s="500"/>
    </row>
    <row r="16" spans="1:88" s="396" customFormat="1" ht="103.5" customHeight="1" x14ac:dyDescent="0.2">
      <c r="A16" s="392" t="s">
        <v>2620</v>
      </c>
      <c r="B16" s="382" t="s">
        <v>2621</v>
      </c>
      <c r="C16" s="382" t="s">
        <v>2621</v>
      </c>
      <c r="D16" s="382" t="s">
        <v>2621</v>
      </c>
      <c r="E16" s="382" t="s">
        <v>2621</v>
      </c>
      <c r="F16" s="382" t="s">
        <v>2621</v>
      </c>
      <c r="G16" s="382" t="s">
        <v>2621</v>
      </c>
      <c r="H16" s="393"/>
      <c r="I16" s="394"/>
      <c r="J16" s="390"/>
      <c r="K16" s="385"/>
      <c r="L16" s="40"/>
      <c r="M16" s="500"/>
      <c r="N16" s="500"/>
      <c r="O16" s="395"/>
      <c r="P16" s="395"/>
      <c r="Q16" s="395"/>
      <c r="R16" s="395"/>
      <c r="S16" s="395"/>
      <c r="T16" s="395"/>
      <c r="U16" s="395"/>
      <c r="V16" s="395"/>
      <c r="W16" s="395"/>
      <c r="X16" s="395"/>
      <c r="Y16" s="395"/>
      <c r="Z16" s="395"/>
      <c r="AA16" s="395"/>
      <c r="AB16" s="395"/>
      <c r="AC16" s="395"/>
      <c r="AD16" s="395"/>
      <c r="AE16" s="395"/>
      <c r="AF16" s="395"/>
      <c r="AG16" s="395"/>
      <c r="AH16" s="395"/>
      <c r="AI16" s="395"/>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row>
    <row r="17" spans="1:14" s="11" customFormat="1" ht="122.25" customHeight="1" x14ac:dyDescent="0.2">
      <c r="A17" s="758" t="s">
        <v>2622</v>
      </c>
      <c r="B17" s="760" t="s">
        <v>2623</v>
      </c>
      <c r="C17" s="381" t="s">
        <v>2624</v>
      </c>
      <c r="D17" s="382" t="s">
        <v>2625</v>
      </c>
      <c r="E17" s="381" t="s">
        <v>2626</v>
      </c>
      <c r="F17" s="381" t="s">
        <v>2627</v>
      </c>
      <c r="G17" s="387" t="s">
        <v>2628</v>
      </c>
      <c r="H17" s="385">
        <v>44986</v>
      </c>
      <c r="I17" s="397">
        <v>45138</v>
      </c>
      <c r="J17" s="389">
        <v>0.5</v>
      </c>
      <c r="K17" s="385" t="s">
        <v>2629</v>
      </c>
      <c r="L17" s="40">
        <v>0.5</v>
      </c>
      <c r="M17" s="500" t="s">
        <v>2630</v>
      </c>
      <c r="N17" s="500"/>
    </row>
    <row r="18" spans="1:14" s="11" customFormat="1" ht="98.25" customHeight="1" x14ac:dyDescent="0.2">
      <c r="A18" s="758"/>
      <c r="B18" s="760"/>
      <c r="C18" s="381" t="s">
        <v>2631</v>
      </c>
      <c r="D18" s="382" t="s">
        <v>2632</v>
      </c>
      <c r="E18" s="381" t="s">
        <v>2633</v>
      </c>
      <c r="F18" s="381" t="s">
        <v>2634</v>
      </c>
      <c r="G18" s="387" t="s">
        <v>2635</v>
      </c>
      <c r="H18" s="385">
        <v>44986</v>
      </c>
      <c r="I18" s="385">
        <v>45138</v>
      </c>
      <c r="J18" s="390">
        <v>0.5</v>
      </c>
      <c r="K18" s="385" t="s">
        <v>2636</v>
      </c>
      <c r="L18" s="40">
        <v>0.5</v>
      </c>
      <c r="M18" s="500" t="s">
        <v>2637</v>
      </c>
      <c r="N18" s="500"/>
    </row>
    <row r="19" spans="1:14" s="11" customFormat="1" ht="98.25" customHeight="1" x14ac:dyDescent="0.2">
      <c r="A19" s="758"/>
      <c r="B19" s="760"/>
      <c r="C19" s="381" t="s">
        <v>2638</v>
      </c>
      <c r="D19" s="382" t="s">
        <v>2625</v>
      </c>
      <c r="E19" s="381" t="s">
        <v>2639</v>
      </c>
      <c r="F19" s="381" t="s">
        <v>2640</v>
      </c>
      <c r="G19" s="387" t="s">
        <v>2641</v>
      </c>
      <c r="H19" s="385">
        <v>44986</v>
      </c>
      <c r="I19" s="385">
        <v>45291</v>
      </c>
      <c r="J19" s="390">
        <v>0.5</v>
      </c>
      <c r="K19" s="385" t="s">
        <v>2642</v>
      </c>
      <c r="L19" s="40">
        <v>0.5</v>
      </c>
      <c r="M19" s="500" t="s">
        <v>2643</v>
      </c>
      <c r="N19" s="500"/>
    </row>
    <row r="20" spans="1:14" s="11" customFormat="1" ht="110.25" customHeight="1" x14ac:dyDescent="0.2">
      <c r="A20" s="758" t="s">
        <v>2644</v>
      </c>
      <c r="B20" s="759" t="s">
        <v>2645</v>
      </c>
      <c r="C20" s="381" t="s">
        <v>2646</v>
      </c>
      <c r="D20" s="382" t="s">
        <v>2647</v>
      </c>
      <c r="E20" s="381" t="s">
        <v>2648</v>
      </c>
      <c r="F20" s="398" t="s">
        <v>2649</v>
      </c>
      <c r="G20" s="387" t="s">
        <v>2650</v>
      </c>
      <c r="H20" s="385">
        <v>44986</v>
      </c>
      <c r="I20" s="385">
        <v>45138</v>
      </c>
      <c r="J20" s="390">
        <v>0</v>
      </c>
      <c r="K20" s="385"/>
      <c r="L20" s="40">
        <v>0</v>
      </c>
      <c r="M20" s="500" t="s">
        <v>2651</v>
      </c>
      <c r="N20" s="500"/>
    </row>
    <row r="21" spans="1:14" s="11" customFormat="1" ht="162.75" customHeight="1" x14ac:dyDescent="0.2">
      <c r="A21" s="758"/>
      <c r="B21" s="759"/>
      <c r="C21" s="381" t="s">
        <v>2652</v>
      </c>
      <c r="D21" s="382" t="s">
        <v>2580</v>
      </c>
      <c r="E21" s="381" t="s">
        <v>2653</v>
      </c>
      <c r="F21" s="381" t="s">
        <v>2654</v>
      </c>
      <c r="G21" s="387" t="s">
        <v>2655</v>
      </c>
      <c r="H21" s="385">
        <v>44986</v>
      </c>
      <c r="I21" s="385">
        <v>45138</v>
      </c>
      <c r="J21" s="399">
        <v>1</v>
      </c>
      <c r="K21" s="385" t="s">
        <v>2656</v>
      </c>
      <c r="L21" s="13">
        <v>1</v>
      </c>
      <c r="M21" s="548" t="s">
        <v>2657</v>
      </c>
      <c r="N21" s="548"/>
    </row>
    <row r="22" spans="1:14" s="11" customFormat="1" ht="110.25" customHeight="1" x14ac:dyDescent="0.2">
      <c r="A22" s="758"/>
      <c r="B22" s="759"/>
      <c r="C22" s="381" t="s">
        <v>2658</v>
      </c>
      <c r="D22" s="382" t="s">
        <v>2659</v>
      </c>
      <c r="E22" s="381" t="s">
        <v>2660</v>
      </c>
      <c r="F22" s="381" t="s">
        <v>2661</v>
      </c>
      <c r="G22" s="387" t="s">
        <v>2662</v>
      </c>
      <c r="H22" s="385">
        <v>44986</v>
      </c>
      <c r="I22" s="385">
        <v>45138</v>
      </c>
      <c r="J22" s="390">
        <v>1</v>
      </c>
      <c r="K22" s="385" t="s">
        <v>2663</v>
      </c>
      <c r="L22" s="40">
        <v>1</v>
      </c>
      <c r="M22" s="500" t="s">
        <v>2664</v>
      </c>
      <c r="N22" s="500"/>
    </row>
    <row r="23" spans="1:14" s="11" customFormat="1" ht="110.25" customHeight="1" x14ac:dyDescent="0.2">
      <c r="A23" s="758"/>
      <c r="B23" s="759"/>
      <c r="C23" s="381" t="s">
        <v>2665</v>
      </c>
      <c r="D23" s="382" t="s">
        <v>2647</v>
      </c>
      <c r="E23" s="381" t="s">
        <v>2666</v>
      </c>
      <c r="F23" s="387" t="s">
        <v>2667</v>
      </c>
      <c r="G23" s="387" t="s">
        <v>2668</v>
      </c>
      <c r="H23" s="385">
        <v>44986</v>
      </c>
      <c r="I23" s="385">
        <v>45291</v>
      </c>
      <c r="J23" s="390"/>
      <c r="K23" s="385"/>
      <c r="L23" s="40">
        <v>0</v>
      </c>
      <c r="M23" s="500" t="s">
        <v>2669</v>
      </c>
      <c r="N23" s="500"/>
    </row>
    <row r="24" spans="1:14" s="11" customFormat="1" ht="128.25" x14ac:dyDescent="0.2">
      <c r="A24" s="749" t="s">
        <v>2670</v>
      </c>
      <c r="B24" s="755" t="s">
        <v>2671</v>
      </c>
      <c r="C24" s="381" t="s">
        <v>2672</v>
      </c>
      <c r="D24" s="382" t="s">
        <v>2673</v>
      </c>
      <c r="E24" s="381" t="s">
        <v>2674</v>
      </c>
      <c r="F24" s="381" t="s">
        <v>2675</v>
      </c>
      <c r="G24" s="381" t="s">
        <v>2676</v>
      </c>
      <c r="H24" s="385">
        <v>44986</v>
      </c>
      <c r="I24" s="385">
        <v>45138</v>
      </c>
      <c r="J24" s="390">
        <v>1</v>
      </c>
      <c r="K24" s="385" t="s">
        <v>2677</v>
      </c>
      <c r="L24" s="40">
        <v>1</v>
      </c>
      <c r="M24" s="500" t="s">
        <v>2678</v>
      </c>
      <c r="N24" s="500"/>
    </row>
    <row r="25" spans="1:14" s="11" customFormat="1" ht="85.5" x14ac:dyDescent="0.2">
      <c r="A25" s="750"/>
      <c r="B25" s="756"/>
      <c r="C25" s="381" t="s">
        <v>2679</v>
      </c>
      <c r="D25" s="382" t="s">
        <v>2680</v>
      </c>
      <c r="E25" s="381" t="s">
        <v>2681</v>
      </c>
      <c r="F25" s="381" t="s">
        <v>2682</v>
      </c>
      <c r="G25" s="381" t="s">
        <v>2683</v>
      </c>
      <c r="H25" s="385">
        <v>44986</v>
      </c>
      <c r="I25" s="385">
        <v>45138</v>
      </c>
      <c r="J25" s="390">
        <v>1</v>
      </c>
      <c r="K25" s="385" t="s">
        <v>2684</v>
      </c>
      <c r="L25" s="40">
        <v>1</v>
      </c>
      <c r="M25" s="500" t="s">
        <v>2685</v>
      </c>
      <c r="N25" s="500"/>
    </row>
    <row r="26" spans="1:14" s="11" customFormat="1" ht="71.25" x14ac:dyDescent="0.2">
      <c r="A26" s="751"/>
      <c r="B26" s="757"/>
      <c r="C26" s="381" t="s">
        <v>2686</v>
      </c>
      <c r="D26" s="382" t="s">
        <v>2673</v>
      </c>
      <c r="E26" s="381" t="s">
        <v>2687</v>
      </c>
      <c r="F26" s="381" t="s">
        <v>2688</v>
      </c>
      <c r="G26" s="381" t="s">
        <v>2689</v>
      </c>
      <c r="H26" s="385">
        <v>44986</v>
      </c>
      <c r="I26" s="385">
        <v>45291</v>
      </c>
      <c r="J26" s="390">
        <v>0.5</v>
      </c>
      <c r="K26" s="385" t="s">
        <v>2690</v>
      </c>
      <c r="L26" s="40">
        <v>0.5</v>
      </c>
      <c r="M26" s="500" t="s">
        <v>2691</v>
      </c>
      <c r="N26" s="500"/>
    </row>
    <row r="27" spans="1:14" s="11" customFormat="1" ht="126.75" customHeight="1" x14ac:dyDescent="0.2">
      <c r="A27" s="749" t="s">
        <v>2692</v>
      </c>
      <c r="B27" s="752" t="s">
        <v>2693</v>
      </c>
      <c r="C27" s="381" t="s">
        <v>2694</v>
      </c>
      <c r="D27" s="382" t="s">
        <v>2625</v>
      </c>
      <c r="E27" s="381" t="s">
        <v>2695</v>
      </c>
      <c r="F27" s="381" t="s">
        <v>2696</v>
      </c>
      <c r="G27" s="381" t="s">
        <v>2697</v>
      </c>
      <c r="H27" s="385">
        <v>45139</v>
      </c>
      <c r="I27" s="385">
        <v>45291</v>
      </c>
      <c r="J27" s="390">
        <v>0.1</v>
      </c>
      <c r="K27" s="385" t="s">
        <v>2698</v>
      </c>
      <c r="L27" s="40">
        <v>0.1</v>
      </c>
      <c r="M27" s="500" t="s">
        <v>2699</v>
      </c>
      <c r="N27" s="500"/>
    </row>
    <row r="28" spans="1:14" s="11" customFormat="1" ht="126.75" customHeight="1" x14ac:dyDescent="0.2">
      <c r="A28" s="750"/>
      <c r="B28" s="753"/>
      <c r="C28" s="381" t="s">
        <v>2700</v>
      </c>
      <c r="D28" s="382" t="s">
        <v>2625</v>
      </c>
      <c r="E28" s="381" t="s">
        <v>2701</v>
      </c>
      <c r="F28" s="381" t="s">
        <v>2702</v>
      </c>
      <c r="G28" s="381" t="s">
        <v>2703</v>
      </c>
      <c r="H28" s="385">
        <v>45139</v>
      </c>
      <c r="I28" s="385">
        <v>45291</v>
      </c>
      <c r="J28" s="390">
        <v>0.1</v>
      </c>
      <c r="K28" s="385" t="s">
        <v>2698</v>
      </c>
      <c r="L28" s="40">
        <v>0.1</v>
      </c>
      <c r="M28" s="500" t="s">
        <v>2704</v>
      </c>
      <c r="N28" s="500"/>
    </row>
    <row r="29" spans="1:14" s="11" customFormat="1" ht="126.75" customHeight="1" x14ac:dyDescent="0.2">
      <c r="A29" s="751"/>
      <c r="B29" s="754"/>
      <c r="C29" s="381" t="s">
        <v>2705</v>
      </c>
      <c r="D29" s="382" t="s">
        <v>2625</v>
      </c>
      <c r="E29" s="381" t="s">
        <v>2706</v>
      </c>
      <c r="F29" s="381" t="s">
        <v>2707</v>
      </c>
      <c r="G29" s="381" t="s">
        <v>2708</v>
      </c>
      <c r="H29" s="385">
        <v>45139</v>
      </c>
      <c r="I29" s="385">
        <v>45291</v>
      </c>
      <c r="J29" s="390">
        <v>0.1</v>
      </c>
      <c r="K29" s="385" t="s">
        <v>2709</v>
      </c>
      <c r="L29" s="40">
        <v>0.1</v>
      </c>
      <c r="M29" s="500" t="s">
        <v>2710</v>
      </c>
      <c r="N29" s="500"/>
    </row>
    <row r="30" spans="1:14" x14ac:dyDescent="0.2">
      <c r="B30" s="400"/>
      <c r="C30" s="400"/>
      <c r="D30" s="367"/>
      <c r="E30" s="400"/>
      <c r="F30" s="400"/>
      <c r="G30" s="400"/>
      <c r="H30" s="400"/>
      <c r="I30" s="400"/>
      <c r="J30" s="400"/>
    </row>
    <row r="31" spans="1:14" s="3" customFormat="1" ht="29.25" customHeight="1" thickBot="1" x14ac:dyDescent="0.3">
      <c r="A31" s="7" t="s">
        <v>7</v>
      </c>
      <c r="B31" s="438" t="s">
        <v>2711</v>
      </c>
      <c r="C31" s="438"/>
      <c r="D31" s="438"/>
      <c r="E31" s="331"/>
      <c r="F31" s="331"/>
      <c r="G31" s="401"/>
      <c r="H31" s="401"/>
      <c r="I31" s="401"/>
      <c r="J31" s="401"/>
    </row>
    <row r="32" spans="1:14" s="3" customFormat="1" ht="18.75" customHeight="1" x14ac:dyDescent="0.2">
      <c r="D32" s="5"/>
      <c r="I32" s="6"/>
      <c r="J32" s="6"/>
    </row>
    <row r="33" spans="1:10" s="3" customFormat="1" ht="32.25" customHeight="1" thickBot="1" x14ac:dyDescent="0.3">
      <c r="A33" s="7" t="s">
        <v>3</v>
      </c>
      <c r="B33" s="484" t="s">
        <v>2712</v>
      </c>
      <c r="C33" s="484"/>
      <c r="D33" s="484"/>
      <c r="G33" s="7" t="s">
        <v>2</v>
      </c>
      <c r="H33" s="402" t="s">
        <v>2713</v>
      </c>
      <c r="I33" s="6"/>
      <c r="J33" s="6"/>
    </row>
    <row r="34" spans="1:10" s="3" customFormat="1" ht="27" customHeight="1" x14ac:dyDescent="0.2">
      <c r="D34" s="5"/>
      <c r="I34" s="5"/>
      <c r="J34" s="5"/>
    </row>
  </sheetData>
  <mergeCells count="53">
    <mergeCell ref="B6:B7"/>
    <mergeCell ref="C6:C7"/>
    <mergeCell ref="D6:D7"/>
    <mergeCell ref="E6:E7"/>
    <mergeCell ref="A1:N2"/>
    <mergeCell ref="A3:N3"/>
    <mergeCell ref="A4:I4"/>
    <mergeCell ref="A5:K5"/>
    <mergeCell ref="L5:N5"/>
    <mergeCell ref="M16:N16"/>
    <mergeCell ref="M6:N7"/>
    <mergeCell ref="A8:A12"/>
    <mergeCell ref="B8:B12"/>
    <mergeCell ref="M8:N8"/>
    <mergeCell ref="M9:N9"/>
    <mergeCell ref="M10:N10"/>
    <mergeCell ref="M11:N11"/>
    <mergeCell ref="M12:N12"/>
    <mergeCell ref="F6:F7"/>
    <mergeCell ref="G6:G7"/>
    <mergeCell ref="H6:I6"/>
    <mergeCell ref="J6:J7"/>
    <mergeCell ref="K6:K7"/>
    <mergeCell ref="L6:L7"/>
    <mergeCell ref="A6:A7"/>
    <mergeCell ref="A13:A15"/>
    <mergeCell ref="B13:B15"/>
    <mergeCell ref="M13:N13"/>
    <mergeCell ref="M14:N14"/>
    <mergeCell ref="M15:N15"/>
    <mergeCell ref="A17:A19"/>
    <mergeCell ref="B17:B19"/>
    <mergeCell ref="M17:N17"/>
    <mergeCell ref="M18:N18"/>
    <mergeCell ref="M19:N19"/>
    <mergeCell ref="M23:N23"/>
    <mergeCell ref="A24:A26"/>
    <mergeCell ref="B24:B26"/>
    <mergeCell ref="M24:N24"/>
    <mergeCell ref="M25:N25"/>
    <mergeCell ref="M26:N26"/>
    <mergeCell ref="A20:A23"/>
    <mergeCell ref="B20:B23"/>
    <mergeCell ref="M20:N20"/>
    <mergeCell ref="M21:N21"/>
    <mergeCell ref="M22:N22"/>
    <mergeCell ref="B33:D33"/>
    <mergeCell ref="A27:A29"/>
    <mergeCell ref="B27:B29"/>
    <mergeCell ref="M27:N27"/>
    <mergeCell ref="M28:N28"/>
    <mergeCell ref="M29:N29"/>
    <mergeCell ref="B31:D31"/>
  </mergeCells>
  <dataValidations count="5">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K8:K29" xr:uid="{A8D0373D-D2A7-48A9-BCE1-41F64355E4D6}"/>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M8:N29" xr:uid="{5C963C9B-37B1-42B5-8A1C-97E1B99F7445}"/>
    <dataValidation allowBlank="1" showInputMessage="1" showErrorMessage="1" promptTitle="CONTROL INTERNO:" prompt="Incluir esta columna para medir el avance de las acciones por parte del auditor de acuerdo con las evidencias presentadas por la dependencia." sqref="L8:L29" xr:uid="{93BE0928-BD18-4A49-A9E6-EAFF31F0A1CF}"/>
    <dataValidation allowBlank="1" showInputMessage="1" showErrorMessage="1" promptTitle="GUÍA:" prompt="Establecer la formula matemática para medir el cumplimiento de la meta establecida a cada una de las acciones de mejoramiento definidas." sqref="G27:G29 G9:G15 G17:G23" xr:uid="{1545FA47-086B-41A5-AAE9-40C7DDFE8988}"/>
    <dataValidation allowBlank="1" showInputMessage="1" showErrorMessage="1" promptTitle="GUÍA:" prompt="Establecer las fechas de inicio y terminación de cada una de las actividades, según los recursos y disponibilidad de la dependencia dentro de la vigencia actual." sqref="H8:J29" xr:uid="{29F351B2-EEC3-4444-A0FE-4E8FCFCA2602}"/>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21E71-9153-4B9B-A107-BE3B471AFFC8}">
  <dimension ref="A1:O26"/>
  <sheetViews>
    <sheetView showGridLines="0" zoomScale="64" zoomScaleNormal="64" zoomScaleSheetLayoutView="100" zoomScalePageLayoutView="98" workbookViewId="0">
      <selection activeCell="A4" sqref="A4:L4"/>
    </sheetView>
  </sheetViews>
  <sheetFormatPr baseColWidth="10" defaultColWidth="11.42578125" defaultRowHeight="12.75" x14ac:dyDescent="0.2"/>
  <cols>
    <col min="1" max="1" width="39.7109375" customWidth="1"/>
    <col min="2" max="2" width="28.28515625"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581</v>
      </c>
      <c r="B4" s="440"/>
      <c r="C4" s="440"/>
      <c r="D4" s="440"/>
      <c r="E4" s="440"/>
      <c r="F4" s="440"/>
      <c r="G4" s="440"/>
      <c r="H4" s="440"/>
      <c r="I4" s="440"/>
      <c r="J4" s="440"/>
      <c r="K4" s="440"/>
      <c r="L4" s="440"/>
      <c r="M4" s="459" t="s">
        <v>117</v>
      </c>
      <c r="N4" s="459"/>
      <c r="O4" s="459"/>
    </row>
    <row r="5" spans="1:15" ht="38.25" customHeight="1" x14ac:dyDescent="0.2">
      <c r="A5" s="440" t="s">
        <v>2714</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ht="180" customHeight="1" x14ac:dyDescent="0.2">
      <c r="A8" s="427" t="s">
        <v>2715</v>
      </c>
      <c r="B8" s="427" t="s">
        <v>2716</v>
      </c>
      <c r="C8" s="18" t="s">
        <v>2717</v>
      </c>
      <c r="D8" s="61" t="s">
        <v>2718</v>
      </c>
      <c r="E8" s="18" t="s">
        <v>2719</v>
      </c>
      <c r="F8" s="14" t="s">
        <v>2720</v>
      </c>
      <c r="G8" s="228" t="s">
        <v>2721</v>
      </c>
      <c r="H8" s="62">
        <v>44928</v>
      </c>
      <c r="I8" s="16">
        <v>45291</v>
      </c>
      <c r="J8" s="16">
        <v>45117</v>
      </c>
      <c r="K8" s="15">
        <v>0.5</v>
      </c>
      <c r="L8" s="14" t="s">
        <v>2722</v>
      </c>
      <c r="M8" s="40">
        <v>0.5</v>
      </c>
      <c r="N8" s="500" t="s">
        <v>2723</v>
      </c>
      <c r="O8" s="500"/>
    </row>
    <row r="9" spans="1:15" s="11" customFormat="1" ht="141" customHeight="1" x14ac:dyDescent="0.2">
      <c r="A9" s="437"/>
      <c r="B9" s="437"/>
      <c r="C9" s="18" t="s">
        <v>2724</v>
      </c>
      <c r="D9" s="61" t="s">
        <v>2718</v>
      </c>
      <c r="E9" s="18" t="s">
        <v>2725</v>
      </c>
      <c r="F9" s="14" t="s">
        <v>2726</v>
      </c>
      <c r="G9" s="228" t="s">
        <v>2727</v>
      </c>
      <c r="H9" s="62">
        <v>44928</v>
      </c>
      <c r="I9" s="16">
        <v>45291</v>
      </c>
      <c r="J9" s="16">
        <v>45117</v>
      </c>
      <c r="K9" s="15">
        <v>0.5</v>
      </c>
      <c r="L9" s="14" t="s">
        <v>2722</v>
      </c>
      <c r="M9" s="40">
        <v>0.5</v>
      </c>
      <c r="N9" s="500" t="s">
        <v>2728</v>
      </c>
      <c r="O9" s="500"/>
    </row>
    <row r="10" spans="1:15" s="11" customFormat="1" ht="103.5" customHeight="1" x14ac:dyDescent="0.2">
      <c r="A10" s="428"/>
      <c r="B10" s="428"/>
      <c r="C10" s="19" t="s">
        <v>2729</v>
      </c>
      <c r="D10" s="61" t="s">
        <v>2718</v>
      </c>
      <c r="E10" s="18" t="s">
        <v>2730</v>
      </c>
      <c r="F10" s="14" t="s">
        <v>2731</v>
      </c>
      <c r="G10" s="228" t="s">
        <v>2732</v>
      </c>
      <c r="H10" s="62">
        <v>44928</v>
      </c>
      <c r="I10" s="16">
        <v>45291</v>
      </c>
      <c r="J10" s="16">
        <v>45117</v>
      </c>
      <c r="K10" s="15">
        <v>0.5</v>
      </c>
      <c r="L10" s="14" t="s">
        <v>2733</v>
      </c>
      <c r="M10" s="40">
        <v>0.5</v>
      </c>
      <c r="N10" s="500" t="s">
        <v>2734</v>
      </c>
      <c r="O10" s="500"/>
    </row>
    <row r="11" spans="1:15" s="11" customFormat="1" ht="114.75" customHeight="1" x14ac:dyDescent="0.2">
      <c r="A11" s="427" t="s">
        <v>2735</v>
      </c>
      <c r="B11" s="427" t="s">
        <v>2736</v>
      </c>
      <c r="C11" s="18" t="s">
        <v>2737</v>
      </c>
      <c r="D11" s="61" t="s">
        <v>2738</v>
      </c>
      <c r="E11" s="18" t="s">
        <v>2739</v>
      </c>
      <c r="F11" s="14" t="s">
        <v>2740</v>
      </c>
      <c r="G11" s="18" t="s">
        <v>2741</v>
      </c>
      <c r="H11" s="62">
        <v>44928</v>
      </c>
      <c r="I11" s="16">
        <v>45291</v>
      </c>
      <c r="J11" s="16">
        <v>45117</v>
      </c>
      <c r="K11" s="15">
        <v>0.5</v>
      </c>
      <c r="L11" s="14" t="s">
        <v>2742</v>
      </c>
      <c r="M11" s="40">
        <v>0.5</v>
      </c>
      <c r="N11" s="500" t="s">
        <v>2743</v>
      </c>
      <c r="O11" s="500"/>
    </row>
    <row r="12" spans="1:15" s="11" customFormat="1" ht="110.25" customHeight="1" x14ac:dyDescent="0.2">
      <c r="A12" s="428"/>
      <c r="B12" s="428"/>
      <c r="C12" s="43" t="s">
        <v>2744</v>
      </c>
      <c r="D12" s="61" t="s">
        <v>2738</v>
      </c>
      <c r="E12" s="43" t="s">
        <v>2745</v>
      </c>
      <c r="F12" s="43" t="s">
        <v>2746</v>
      </c>
      <c r="G12" s="18" t="s">
        <v>2747</v>
      </c>
      <c r="H12" s="62">
        <v>44928</v>
      </c>
      <c r="I12" s="16">
        <v>45291</v>
      </c>
      <c r="J12" s="16">
        <v>45117</v>
      </c>
      <c r="K12" s="15">
        <v>0.5</v>
      </c>
      <c r="L12" s="14" t="s">
        <v>2748</v>
      </c>
      <c r="M12" s="40">
        <v>0.5</v>
      </c>
      <c r="N12" s="500" t="s">
        <v>2749</v>
      </c>
      <c r="O12" s="500"/>
    </row>
    <row r="13" spans="1:15" s="11" customFormat="1" ht="126.75" hidden="1" customHeight="1" x14ac:dyDescent="0.2">
      <c r="A13" s="427" t="s">
        <v>2750</v>
      </c>
      <c r="B13" s="427" t="s">
        <v>2751</v>
      </c>
      <c r="C13" s="18" t="s">
        <v>2752</v>
      </c>
      <c r="D13" s="61" t="s">
        <v>2753</v>
      </c>
      <c r="E13" s="14" t="s">
        <v>2754</v>
      </c>
      <c r="F13" s="18" t="s">
        <v>2755</v>
      </c>
      <c r="G13" s="18" t="s">
        <v>2756</v>
      </c>
      <c r="H13" s="62">
        <v>44928</v>
      </c>
      <c r="I13" s="16">
        <v>45291</v>
      </c>
      <c r="J13" s="16"/>
      <c r="K13" s="15"/>
      <c r="L13" s="14"/>
      <c r="M13" s="40"/>
      <c r="N13" s="500"/>
      <c r="O13" s="500"/>
    </row>
    <row r="14" spans="1:15" s="11" customFormat="1" ht="126.75" hidden="1" customHeight="1" x14ac:dyDescent="0.2">
      <c r="A14" s="428"/>
      <c r="B14" s="428"/>
      <c r="C14" s="18" t="s">
        <v>2757</v>
      </c>
      <c r="D14" s="61" t="s">
        <v>2753</v>
      </c>
      <c r="E14" s="403" t="s">
        <v>1010</v>
      </c>
      <c r="F14" s="403" t="s">
        <v>2758</v>
      </c>
      <c r="G14" s="403" t="s">
        <v>2759</v>
      </c>
      <c r="H14" s="62">
        <v>44928</v>
      </c>
      <c r="I14" s="16">
        <v>45291</v>
      </c>
      <c r="J14" s="16"/>
      <c r="K14" s="15"/>
      <c r="L14" s="14"/>
      <c r="M14" s="40"/>
      <c r="N14" s="480"/>
      <c r="O14" s="481"/>
    </row>
    <row r="15" spans="1:15" s="11" customFormat="1" ht="126.75" customHeight="1" x14ac:dyDescent="0.2">
      <c r="A15" s="18" t="s">
        <v>2760</v>
      </c>
      <c r="B15" s="43" t="s">
        <v>2761</v>
      </c>
      <c r="C15" s="18" t="s">
        <v>2762</v>
      </c>
      <c r="D15" s="61" t="s">
        <v>2763</v>
      </c>
      <c r="E15" s="228" t="s">
        <v>2764</v>
      </c>
      <c r="F15" s="14" t="s">
        <v>2765</v>
      </c>
      <c r="G15" s="18" t="s">
        <v>2766</v>
      </c>
      <c r="H15" s="62">
        <v>44928</v>
      </c>
      <c r="I15" s="16">
        <v>45291</v>
      </c>
      <c r="J15" s="16">
        <v>45117</v>
      </c>
      <c r="K15" s="15">
        <v>0.5</v>
      </c>
      <c r="L15" s="14" t="s">
        <v>2767</v>
      </c>
      <c r="M15" s="40">
        <v>0.5</v>
      </c>
      <c r="N15" s="482" t="s">
        <v>2768</v>
      </c>
      <c r="O15" s="483"/>
    </row>
    <row r="16" spans="1:15" s="11" customFormat="1" ht="126.75" customHeight="1" x14ac:dyDescent="0.2">
      <c r="A16" s="18" t="s">
        <v>363</v>
      </c>
      <c r="B16" s="43" t="s">
        <v>2761</v>
      </c>
      <c r="C16" s="18" t="s">
        <v>2769</v>
      </c>
      <c r="D16" s="61" t="s">
        <v>2753</v>
      </c>
      <c r="E16" s="19" t="s">
        <v>2770</v>
      </c>
      <c r="F16" s="14" t="s">
        <v>2771</v>
      </c>
      <c r="G16" s="18" t="s">
        <v>2772</v>
      </c>
      <c r="H16" s="62">
        <v>44928</v>
      </c>
      <c r="I16" s="16">
        <v>45291</v>
      </c>
      <c r="J16" s="16">
        <v>45117</v>
      </c>
      <c r="K16" s="15">
        <v>0.5</v>
      </c>
      <c r="L16" s="14" t="s">
        <v>2773</v>
      </c>
      <c r="M16" s="40">
        <v>0.5</v>
      </c>
      <c r="N16" s="482" t="s">
        <v>2774</v>
      </c>
      <c r="O16" s="483"/>
    </row>
    <row r="17" spans="1:15" s="11" customFormat="1" ht="126.75" customHeight="1" x14ac:dyDescent="0.2">
      <c r="A17" s="427" t="s">
        <v>969</v>
      </c>
      <c r="B17" s="427" t="s">
        <v>2775</v>
      </c>
      <c r="C17" s="19" t="s">
        <v>2776</v>
      </c>
      <c r="D17" s="61" t="s">
        <v>2718</v>
      </c>
      <c r="E17" s="18" t="s">
        <v>2777</v>
      </c>
      <c r="F17" s="14" t="s">
        <v>2778</v>
      </c>
      <c r="G17" s="18" t="s">
        <v>2779</v>
      </c>
      <c r="H17" s="62">
        <v>44928</v>
      </c>
      <c r="I17" s="16">
        <v>45291</v>
      </c>
      <c r="J17" s="16">
        <v>45117</v>
      </c>
      <c r="K17" s="15">
        <v>0.5</v>
      </c>
      <c r="L17" s="14" t="s">
        <v>2780</v>
      </c>
      <c r="M17" s="40">
        <v>0.5</v>
      </c>
      <c r="N17" s="482" t="s">
        <v>2781</v>
      </c>
      <c r="O17" s="483"/>
    </row>
    <row r="18" spans="1:15" s="11" customFormat="1" ht="126.75" customHeight="1" x14ac:dyDescent="0.2">
      <c r="A18" s="428"/>
      <c r="B18" s="428"/>
      <c r="C18" s="18" t="s">
        <v>2782</v>
      </c>
      <c r="D18" s="61" t="s">
        <v>2718</v>
      </c>
      <c r="E18" s="19" t="s">
        <v>2783</v>
      </c>
      <c r="F18" s="91" t="s">
        <v>2784</v>
      </c>
      <c r="G18" s="18" t="s">
        <v>2785</v>
      </c>
      <c r="H18" s="62">
        <v>44928</v>
      </c>
      <c r="I18" s="16">
        <v>45291</v>
      </c>
      <c r="J18" s="16">
        <v>45117</v>
      </c>
      <c r="K18" s="15">
        <v>0.5</v>
      </c>
      <c r="L18" s="14" t="s">
        <v>2780</v>
      </c>
      <c r="M18" s="40">
        <v>0.5</v>
      </c>
      <c r="N18" s="482" t="s">
        <v>2781</v>
      </c>
      <c r="O18" s="483"/>
    </row>
    <row r="19" spans="1:15" s="11" customFormat="1" ht="135" customHeight="1" x14ac:dyDescent="0.2">
      <c r="A19" s="18" t="s">
        <v>2786</v>
      </c>
      <c r="B19" s="43" t="s">
        <v>2787</v>
      </c>
      <c r="C19" s="43" t="s">
        <v>2788</v>
      </c>
      <c r="D19" s="61" t="s">
        <v>2789</v>
      </c>
      <c r="E19" s="43" t="s">
        <v>2790</v>
      </c>
      <c r="F19" s="43" t="s">
        <v>2791</v>
      </c>
      <c r="G19" s="43" t="s">
        <v>2792</v>
      </c>
      <c r="H19" s="62">
        <v>44928</v>
      </c>
      <c r="I19" s="16">
        <v>45291</v>
      </c>
      <c r="J19" s="16">
        <v>45117</v>
      </c>
      <c r="K19" s="15">
        <v>0.5</v>
      </c>
      <c r="L19" s="14" t="s">
        <v>2793</v>
      </c>
      <c r="M19" s="40">
        <v>0.5</v>
      </c>
      <c r="N19" s="500" t="s">
        <v>2794</v>
      </c>
      <c r="O19" s="500"/>
    </row>
    <row r="21" spans="1:15" s="3" customFormat="1" ht="29.25" customHeight="1" thickBot="1" x14ac:dyDescent="0.3">
      <c r="A21" s="7" t="s">
        <v>7</v>
      </c>
      <c r="B21" s="647" t="s">
        <v>2795</v>
      </c>
      <c r="C21" s="647"/>
      <c r="D21" s="647"/>
      <c r="G21" s="7"/>
      <c r="H21" s="7"/>
      <c r="I21" s="10"/>
      <c r="J21" s="7"/>
      <c r="K21" s="7"/>
    </row>
    <row r="22" spans="1:15" s="3" customFormat="1" ht="18.75" customHeight="1" x14ac:dyDescent="0.2">
      <c r="I22" s="6"/>
    </row>
    <row r="23" spans="1:15" s="3" customFormat="1" ht="32.25" customHeight="1" thickBot="1" x14ac:dyDescent="0.3">
      <c r="A23" s="7" t="s">
        <v>3</v>
      </c>
      <c r="B23" s="776" t="s">
        <v>2796</v>
      </c>
      <c r="C23" s="776"/>
      <c r="D23" s="776"/>
      <c r="G23" s="7" t="s">
        <v>2</v>
      </c>
      <c r="I23" s="6"/>
      <c r="J23" s="776" t="s">
        <v>2797</v>
      </c>
      <c r="K23" s="776"/>
      <c r="L23" s="776"/>
    </row>
    <row r="24" spans="1:15" s="3" customFormat="1" ht="27" customHeight="1" x14ac:dyDescent="0.2">
      <c r="I24" s="5"/>
      <c r="J24" s="439"/>
      <c r="K24" s="439"/>
      <c r="L24" s="4"/>
    </row>
    <row r="25" spans="1:15" x14ac:dyDescent="0.2">
      <c r="O25" s="2" t="s">
        <v>1</v>
      </c>
    </row>
    <row r="26" spans="1:15" x14ac:dyDescent="0.2">
      <c r="O26" s="2" t="s">
        <v>0</v>
      </c>
    </row>
  </sheetData>
  <mergeCells count="41">
    <mergeCell ref="A3:O3"/>
    <mergeCell ref="A4:L4"/>
    <mergeCell ref="M4:O5"/>
    <mergeCell ref="A5:L5"/>
    <mergeCell ref="A6:A7"/>
    <mergeCell ref="B6:B7"/>
    <mergeCell ref="C6:C7"/>
    <mergeCell ref="D6:D7"/>
    <mergeCell ref="E6:E7"/>
    <mergeCell ref="F6:F7"/>
    <mergeCell ref="N6:O7"/>
    <mergeCell ref="G6:G7"/>
    <mergeCell ref="H6:I6"/>
    <mergeCell ref="J6:J7"/>
    <mergeCell ref="K6:K7"/>
    <mergeCell ref="L6:L7"/>
    <mergeCell ref="M6:M7"/>
    <mergeCell ref="A11:A12"/>
    <mergeCell ref="B11:B12"/>
    <mergeCell ref="N11:O11"/>
    <mergeCell ref="N12:O12"/>
    <mergeCell ref="A8:A10"/>
    <mergeCell ref="B8:B10"/>
    <mergeCell ref="N8:O8"/>
    <mergeCell ref="N9:O9"/>
    <mergeCell ref="N10:O10"/>
    <mergeCell ref="A13:A14"/>
    <mergeCell ref="B13:B14"/>
    <mergeCell ref="N13:O13"/>
    <mergeCell ref="N14:O14"/>
    <mergeCell ref="N15:O15"/>
    <mergeCell ref="N16:O16"/>
    <mergeCell ref="A17:A18"/>
    <mergeCell ref="B17:B18"/>
    <mergeCell ref="N17:O17"/>
    <mergeCell ref="N18:O18"/>
    <mergeCell ref="N19:O19"/>
    <mergeCell ref="B21:D21"/>
    <mergeCell ref="B23:D23"/>
    <mergeCell ref="J23:L23"/>
    <mergeCell ref="J24:K24"/>
  </mergeCells>
  <dataValidations count="13">
    <dataValidation allowBlank="1" showInputMessage="1" showErrorMessage="1" promptTitle="GUIA:" prompt="Redactar las recomendaciones de mejoramiento a la gestión, identificadas en la dependencia para la vigencia actual." sqref="A8" xr:uid="{E7B39108-C545-4BB4-8440-852349262C8E}"/>
    <dataValidation allowBlank="1" showInputMessage="1" showErrorMessage="1" promptTitle="GUÍA:" prompt="Se deben describir las causas, previamente identificadas por medio de las metodologías existentes, el número de causas varias de acuerdo a la recomendación y su complejidad." sqref="B8 B11 B13 B15:B17 B19" xr:uid="{E90FB344-8365-4B7C-80B1-AF102B227574}"/>
    <dataValidation allowBlank="1" showInputMessage="1" showErrorMessage="1" promptTitle="GUÍA:" prompt="Para cada una de las causas identificadas se deben definir las acciones de mejoramiento necesarias." sqref="C8:C19" xr:uid="{D397EC83-E07D-4F16-8E0A-F4892F4B34FE}"/>
    <dataValidation allowBlank="1" showInputMessage="1" showErrorMessage="1" promptTitle="GUÍA:" prompt="Identificar la persona/cargo responsable por la ejecución de las acciones de mejoramiento." sqref="D8:D19 E19" xr:uid="{819C8348-F2E3-4D85-8815-EDF7E8B0383D}"/>
    <dataValidation allowBlank="1" showInputMessage="1" showErrorMessage="1" promptTitle="GUÍA:" prompt="Describir la meta a ser alcanzada con la acción de mejoramiento planteada." sqref="C12 E8:E11 E16:E18 F19" xr:uid="{D3ED3A34-8E4F-4846-80CB-B07EB931DC1E}"/>
    <dataValidation allowBlank="1" showInputMessage="1" showErrorMessage="1" promptTitle="INSERTAR NUEVA COLUMNA:" prompt="Definir el entregable que soporta el cumplimiento como evidencia (actas, contratos, lista de asistencia, procedimientos, fotografía, videos, encuestas, etc.)" sqref="F8:F11 E13 F14:F18 G19" xr:uid="{FA26DDD5-E475-48B7-B28D-E59FCE9019E3}"/>
    <dataValidation allowBlank="1" showInputMessage="1" showErrorMessage="1" promptTitle="GUÍA:" prompt="Establecer la formula matemática para medir el cumplimiento de la meta establecida a cada una de las acciones de mejoramiento definidas." sqref="F13 G8:G13 E15 G15:G18" xr:uid="{665014B2-11FA-4BF8-9283-B7303A8B36C6}"/>
    <dataValidation allowBlank="1" showInputMessage="1" showErrorMessage="1" promptTitle="GUÍA:" prompt="Establecer las fechas de inicio y terminación de cada una de las actividades, según los recursos y disponibilidad de la dependencia dentro de la vigencia actual." sqref="H8:I19" xr:uid="{35939425-0416-46C4-8AC7-65B81246AB8E}"/>
    <dataValidation allowBlank="1" showInputMessage="1" showErrorMessage="1" promptTitle="GUÍA: " prompt="Colocar la fecha en que se realiza el seguimiento por parte de la dependencia (i, ii, ii o iv seguimiento)_x000a_" sqref="J8:J19" xr:uid="{4A9DE5AB-8101-44DD-8072-2F7AF582C724}"/>
    <dataValidation allowBlank="1" showInputMessage="1" showErrorMessage="1" promptTitle="GUÍA:" prompt="Asignar el porcentaje de avance de la meta establecida de acuerdo con la formula del indicador con corte a la fecha del seguimiento." sqref="K8:K19" xr:uid="{ABF4F87E-03BE-4933-B4A5-1ADF980DD56B}"/>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9" xr:uid="{AE5151E4-BF41-41BF-9FA6-82FD4A15ECD8}"/>
    <dataValidation allowBlank="1" showInputMessage="1" showErrorMessage="1" promptTitle="CONTROL INTERNO:" prompt="Incluir esta columna para medir el avance de las acciones por parte del auditor de acuerdo con las evidencias presentadas por la dependencia." sqref="M8:M19" xr:uid="{5A6AD19D-4D22-4DAE-813F-FEAA76DB4A5D}"/>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N19 O8:O13 O19" xr:uid="{FD25E8F3-04B2-4159-82C4-6F6C241269D8}"/>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FD3FD-C2E6-48DE-A7AD-108AF970CFA5}">
  <dimension ref="A1:O22"/>
  <sheetViews>
    <sheetView showGridLines="0" zoomScale="70" zoomScaleNormal="70" zoomScaleSheetLayoutView="100" zoomScalePageLayoutView="98" workbookViewId="0">
      <selection activeCell="A4" sqref="A4:L4"/>
    </sheetView>
  </sheetViews>
  <sheetFormatPr baseColWidth="10" defaultColWidth="11.42578125" defaultRowHeight="12.75" x14ac:dyDescent="0.2"/>
  <cols>
    <col min="1" max="1" width="39.7109375" customWidth="1"/>
    <col min="2" max="2" width="28.28515625" customWidth="1"/>
    <col min="3" max="3" width="66"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9" customWidth="1"/>
    <col min="12" max="12" width="50.85546875" customWidth="1"/>
    <col min="13" max="13" width="20.140625"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2798</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s="11" customFormat="1" ht="145.5" customHeight="1" x14ac:dyDescent="0.2">
      <c r="A8" s="43" t="s">
        <v>2799</v>
      </c>
      <c r="B8" s="43" t="s">
        <v>2800</v>
      </c>
      <c r="C8" s="18" t="s">
        <v>2801</v>
      </c>
      <c r="D8" s="61" t="s">
        <v>2802</v>
      </c>
      <c r="E8" s="18" t="s">
        <v>2803</v>
      </c>
      <c r="F8" s="14" t="s">
        <v>2804</v>
      </c>
      <c r="G8" s="18" t="s">
        <v>2805</v>
      </c>
      <c r="H8" s="62">
        <v>44986</v>
      </c>
      <c r="I8" s="16">
        <v>45291</v>
      </c>
      <c r="J8" s="16">
        <v>45107</v>
      </c>
      <c r="K8" s="15">
        <f>624/1600</f>
        <v>0.39</v>
      </c>
      <c r="L8" s="14" t="s">
        <v>2806</v>
      </c>
      <c r="M8" s="40">
        <v>0.39</v>
      </c>
      <c r="N8" s="500" t="s">
        <v>2807</v>
      </c>
      <c r="O8" s="500"/>
    </row>
    <row r="9" spans="1:15" s="11" customFormat="1" ht="86.25" customHeight="1" x14ac:dyDescent="0.2">
      <c r="A9" s="43" t="s">
        <v>2808</v>
      </c>
      <c r="B9" s="43" t="s">
        <v>2800</v>
      </c>
      <c r="C9" s="18" t="s">
        <v>2809</v>
      </c>
      <c r="D9" s="61" t="s">
        <v>2802</v>
      </c>
      <c r="E9" s="18" t="s">
        <v>2810</v>
      </c>
      <c r="F9" s="14" t="s">
        <v>2811</v>
      </c>
      <c r="G9" s="18" t="s">
        <v>2812</v>
      </c>
      <c r="H9" s="62">
        <v>44986</v>
      </c>
      <c r="I9" s="16">
        <v>45291</v>
      </c>
      <c r="J9" s="16">
        <v>45107</v>
      </c>
      <c r="K9" s="15">
        <f>1/3</f>
        <v>0.33333333333333331</v>
      </c>
      <c r="L9" s="14" t="s">
        <v>2813</v>
      </c>
      <c r="M9" s="40">
        <v>0.33</v>
      </c>
      <c r="N9" s="500" t="s">
        <v>2814</v>
      </c>
      <c r="O9" s="500"/>
    </row>
    <row r="10" spans="1:15" s="11" customFormat="1" ht="108" customHeight="1" x14ac:dyDescent="0.2">
      <c r="A10" s="43" t="s">
        <v>2815</v>
      </c>
      <c r="B10" s="43" t="s">
        <v>2816</v>
      </c>
      <c r="C10" s="18" t="s">
        <v>2817</v>
      </c>
      <c r="D10" s="61" t="s">
        <v>2802</v>
      </c>
      <c r="E10" s="18" t="s">
        <v>2818</v>
      </c>
      <c r="F10" s="14" t="s">
        <v>2819</v>
      </c>
      <c r="G10" s="18" t="s">
        <v>2819</v>
      </c>
      <c r="H10" s="62">
        <v>44986</v>
      </c>
      <c r="I10" s="16">
        <v>45291</v>
      </c>
      <c r="J10" s="16">
        <v>45107</v>
      </c>
      <c r="K10" s="15">
        <v>0.5</v>
      </c>
      <c r="L10" s="14" t="s">
        <v>2820</v>
      </c>
      <c r="M10" s="40">
        <v>0.5</v>
      </c>
      <c r="N10" s="500" t="s">
        <v>2821</v>
      </c>
      <c r="O10" s="500"/>
    </row>
    <row r="11" spans="1:15" s="11" customFormat="1" ht="105" customHeight="1" x14ac:dyDescent="0.2">
      <c r="A11" s="43" t="s">
        <v>2822</v>
      </c>
      <c r="B11" s="43" t="s">
        <v>2823</v>
      </c>
      <c r="C11" s="18" t="s">
        <v>2824</v>
      </c>
      <c r="D11" s="61" t="s">
        <v>2802</v>
      </c>
      <c r="E11" s="13" t="s">
        <v>2825</v>
      </c>
      <c r="F11" s="14" t="s">
        <v>2811</v>
      </c>
      <c r="G11" s="13" t="s">
        <v>2826</v>
      </c>
      <c r="H11" s="62">
        <v>44986</v>
      </c>
      <c r="I11" s="16">
        <v>45291</v>
      </c>
      <c r="J11" s="16">
        <v>45107</v>
      </c>
      <c r="K11" s="15">
        <v>0</v>
      </c>
      <c r="L11" s="14" t="s">
        <v>2827</v>
      </c>
      <c r="M11" s="40">
        <v>0</v>
      </c>
      <c r="N11" s="500" t="s">
        <v>2828</v>
      </c>
      <c r="O11" s="500"/>
    </row>
    <row r="12" spans="1:15" s="11" customFormat="1" ht="105" customHeight="1" x14ac:dyDescent="0.2">
      <c r="A12" s="43" t="s">
        <v>2829</v>
      </c>
      <c r="B12" s="43" t="s">
        <v>2830</v>
      </c>
      <c r="C12" s="18" t="s">
        <v>2831</v>
      </c>
      <c r="D12" s="61" t="s">
        <v>2802</v>
      </c>
      <c r="E12" s="19" t="s">
        <v>2832</v>
      </c>
      <c r="F12" s="14" t="s">
        <v>2811</v>
      </c>
      <c r="G12" s="18" t="s">
        <v>2812</v>
      </c>
      <c r="H12" s="62">
        <v>44986</v>
      </c>
      <c r="I12" s="16">
        <v>45291</v>
      </c>
      <c r="J12" s="16">
        <v>45107</v>
      </c>
      <c r="K12" s="15">
        <v>0.5</v>
      </c>
      <c r="L12" s="14" t="s">
        <v>2833</v>
      </c>
      <c r="M12" s="40">
        <v>0.5</v>
      </c>
      <c r="N12" s="482" t="s">
        <v>2834</v>
      </c>
      <c r="O12" s="483"/>
    </row>
    <row r="13" spans="1:15" s="11" customFormat="1" ht="105" customHeight="1" x14ac:dyDescent="0.2">
      <c r="A13" s="43" t="s">
        <v>2835</v>
      </c>
      <c r="B13" s="404" t="s">
        <v>2836</v>
      </c>
      <c r="C13" s="378" t="s">
        <v>2837</v>
      </c>
      <c r="D13" s="254" t="s">
        <v>2838</v>
      </c>
      <c r="E13" s="378" t="s">
        <v>2839</v>
      </c>
      <c r="F13" s="253" t="s">
        <v>2840</v>
      </c>
      <c r="G13" s="378" t="s">
        <v>2841</v>
      </c>
      <c r="H13" s="62">
        <v>44986</v>
      </c>
      <c r="I13" s="16">
        <v>45291</v>
      </c>
      <c r="J13" s="16">
        <v>45107</v>
      </c>
      <c r="K13" s="15">
        <f>1/3</f>
        <v>0.33333333333333331</v>
      </c>
      <c r="L13" s="14" t="s">
        <v>2842</v>
      </c>
      <c r="M13" s="40">
        <v>0.33</v>
      </c>
      <c r="N13" s="482" t="s">
        <v>2843</v>
      </c>
      <c r="O13" s="483"/>
    </row>
    <row r="14" spans="1:15" s="11" customFormat="1" ht="129.75" customHeight="1" x14ac:dyDescent="0.2">
      <c r="A14" s="43" t="s">
        <v>2844</v>
      </c>
      <c r="B14" s="404" t="s">
        <v>2845</v>
      </c>
      <c r="C14" s="378" t="s">
        <v>2846</v>
      </c>
      <c r="D14" s="254" t="s">
        <v>2847</v>
      </c>
      <c r="E14" s="378" t="s">
        <v>2848</v>
      </c>
      <c r="F14" s="253" t="s">
        <v>2849</v>
      </c>
      <c r="G14" s="378" t="s">
        <v>2850</v>
      </c>
      <c r="H14" s="62">
        <v>44986</v>
      </c>
      <c r="I14" s="16">
        <v>45291</v>
      </c>
      <c r="J14" s="16">
        <v>45107</v>
      </c>
      <c r="K14" s="15">
        <v>1</v>
      </c>
      <c r="L14" s="14" t="s">
        <v>2851</v>
      </c>
      <c r="M14" s="40">
        <v>1</v>
      </c>
      <c r="N14" s="482" t="s">
        <v>2852</v>
      </c>
      <c r="O14" s="483"/>
    </row>
    <row r="15" spans="1:15" s="11" customFormat="1" ht="86.25" customHeight="1" x14ac:dyDescent="0.2">
      <c r="A15" s="43" t="s">
        <v>2853</v>
      </c>
      <c r="B15" s="43" t="s">
        <v>2854</v>
      </c>
      <c r="C15" s="18" t="s">
        <v>2855</v>
      </c>
      <c r="D15" s="61" t="s">
        <v>2802</v>
      </c>
      <c r="E15" s="18" t="s">
        <v>2856</v>
      </c>
      <c r="F15" s="14" t="s">
        <v>2857</v>
      </c>
      <c r="G15" s="18" t="s">
        <v>2858</v>
      </c>
      <c r="H15" s="62">
        <v>44986</v>
      </c>
      <c r="I15" s="16">
        <v>45291</v>
      </c>
      <c r="J15" s="16">
        <v>45107</v>
      </c>
      <c r="K15" s="15">
        <v>1</v>
      </c>
      <c r="L15" s="14" t="s">
        <v>2859</v>
      </c>
      <c r="M15" s="40">
        <v>1</v>
      </c>
      <c r="N15" s="482" t="s">
        <v>2860</v>
      </c>
      <c r="O15" s="483"/>
    </row>
    <row r="17" spans="1:15" s="3" customFormat="1" ht="29.25" customHeight="1" thickBot="1" x14ac:dyDescent="0.3">
      <c r="A17" s="7" t="s">
        <v>7</v>
      </c>
      <c r="B17" s="438" t="s">
        <v>2861</v>
      </c>
      <c r="C17" s="438"/>
      <c r="D17" s="438"/>
      <c r="G17" s="7"/>
      <c r="H17" s="7"/>
      <c r="I17" s="10"/>
      <c r="J17" s="7"/>
      <c r="K17" s="7"/>
    </row>
    <row r="18" spans="1:15" s="3" customFormat="1" ht="18.75" customHeight="1" x14ac:dyDescent="0.2">
      <c r="I18" s="6"/>
    </row>
    <row r="19" spans="1:15" s="3" customFormat="1" ht="32.25" customHeight="1" thickBot="1" x14ac:dyDescent="0.3">
      <c r="A19" s="7" t="s">
        <v>3</v>
      </c>
      <c r="B19" s="484" t="s">
        <v>2862</v>
      </c>
      <c r="C19" s="484"/>
      <c r="D19" s="484"/>
      <c r="G19" s="7" t="s">
        <v>2</v>
      </c>
      <c r="I19" s="6"/>
      <c r="J19" s="35"/>
      <c r="K19" s="35" t="s">
        <v>2863</v>
      </c>
      <c r="L19" s="35"/>
    </row>
    <row r="20" spans="1:15" s="3" customFormat="1" ht="27" customHeight="1" x14ac:dyDescent="0.2">
      <c r="D20"/>
      <c r="I20" s="5"/>
      <c r="J20" s="439"/>
      <c r="K20" s="439"/>
      <c r="L20" s="4"/>
    </row>
    <row r="21" spans="1:15" x14ac:dyDescent="0.2">
      <c r="O21" s="2" t="s">
        <v>1</v>
      </c>
    </row>
    <row r="22" spans="1:15" x14ac:dyDescent="0.2">
      <c r="O22" s="2" t="s">
        <v>0</v>
      </c>
    </row>
  </sheetData>
  <mergeCells count="28">
    <mergeCell ref="B17:D17"/>
    <mergeCell ref="B19:D19"/>
    <mergeCell ref="J20:K20"/>
    <mergeCell ref="N6:O7"/>
    <mergeCell ref="N8:O8"/>
    <mergeCell ref="N9:O9"/>
    <mergeCell ref="N10:O10"/>
    <mergeCell ref="N11:O11"/>
    <mergeCell ref="N12:O12"/>
    <mergeCell ref="M6:M7"/>
    <mergeCell ref="N13:O13"/>
    <mergeCell ref="N14:O14"/>
    <mergeCell ref="N15:O15"/>
    <mergeCell ref="A3:O3"/>
    <mergeCell ref="A4:L4"/>
    <mergeCell ref="M4:O5"/>
    <mergeCell ref="A5:L5"/>
    <mergeCell ref="A6:A7"/>
    <mergeCell ref="B6:B7"/>
    <mergeCell ref="C6:C7"/>
    <mergeCell ref="D6:D7"/>
    <mergeCell ref="E6:E7"/>
    <mergeCell ref="F6:F7"/>
    <mergeCell ref="G6:G7"/>
    <mergeCell ref="H6:I6"/>
    <mergeCell ref="J6:J7"/>
    <mergeCell ref="K6:K7"/>
    <mergeCell ref="L6:L7"/>
  </mergeCells>
  <dataValidations count="12">
    <dataValidation allowBlank="1" showInputMessage="1" showErrorMessage="1" promptTitle="GUÍA:" prompt="Se deben describir las causas, previamente identificadas por medio de las metodologías existentes, el número de causas varias de acuerdo a la recomendación y su complejidad." sqref="B8:B15" xr:uid="{7EDC98A8-2935-4574-ADD8-3317D52D9B17}"/>
    <dataValidation allowBlank="1" showInputMessage="1" showErrorMessage="1" promptTitle="GUÍA:" prompt="Para cada una de las causas identificadas se deben definir las acciones de mejoramiento necesarias." sqref="C8:C15" xr:uid="{FA696F70-0609-4D08-AB0E-BF8590404BA2}"/>
    <dataValidation allowBlank="1" showInputMessage="1" showErrorMessage="1" promptTitle="GUÍA:" prompt="Identificar la persona/cargo responsable por la ejecución de las acciones de mejoramiento." sqref="D8:D15" xr:uid="{FFA01529-1AFA-4934-8560-71B1602B1642}"/>
    <dataValidation allowBlank="1" showInputMessage="1" showErrorMessage="1" promptTitle="GUÍA:" prompt="Describir la meta a ser alcanzada con la acción de mejoramiento planteada." sqref="E8:E15" xr:uid="{9BD36CBF-5F78-473A-A0B3-7CD9728541A2}"/>
    <dataValidation allowBlank="1" showInputMessage="1" showErrorMessage="1" promptTitle="INSERTAR NUEVA COLUMNA:" prompt="Definir el entregable que soporta el cumplimiento como evidencia (actas, contratos, lista de asistencia, procedimientos, fotografía, videos, encuestas, etc.)" sqref="F8:F15" xr:uid="{0F5D2ADE-FE16-469A-B03D-98892A6EA230}"/>
    <dataValidation allowBlank="1" showInputMessage="1" showErrorMessage="1" promptTitle="GUÍA:" prompt="Establecer la formula matemática para medir el cumplimiento de la meta establecida a cada una de las acciones de mejoramiento definidas." sqref="G8:G15" xr:uid="{20DF96B4-AB52-439B-8858-A2CCB90B80D9}"/>
    <dataValidation allowBlank="1" showInputMessage="1" showErrorMessage="1" promptTitle="GUÍA:" prompt="Establecer las fechas de inicio y terminación de cada una de las actividades, según los recursos y disponibilidad de la dependencia dentro de la vigencia actual." sqref="H8:I15" xr:uid="{5BB32B33-BD43-4575-A5A5-E42E0DE7DDEF}"/>
    <dataValidation allowBlank="1" showInputMessage="1" showErrorMessage="1" promptTitle="GUÍA: " prompt="Colocar la fecha en que se realiza el seguimiento por parte de la dependencia (i, ii, ii o iv seguimiento)_x000a_" sqref="J8:J15" xr:uid="{6832FAA4-E5DB-4698-B7FF-1EDF65253447}"/>
    <dataValidation allowBlank="1" showInputMessage="1" showErrorMessage="1" promptTitle="GUÍA:" prompt="Asignar el porcentaje de avance de la meta establecida de acuerdo con la formula del indicador con corte a la fecha del seguimiento." sqref="K8:K15" xr:uid="{E325EBB3-36B5-4428-8AF7-C3FBF273D62D}"/>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5" xr:uid="{F1DA0E47-F33E-4DBD-A5CB-049217EDFE57}"/>
    <dataValidation allowBlank="1" showInputMessage="1" showErrorMessage="1" promptTitle="CONTROL INTERNO:" prompt="Incluir esta columna para medir el avance de las acciones por parte del auditor de acuerdo con las evidencias presentadas por la dependencia." sqref="M8:M15" xr:uid="{7E7228FF-FE6F-4B4E-86A6-B398BAE48174}"/>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N15 O8:O11" xr:uid="{4F55DA75-7CCB-4BAF-B468-2D3D97FDFAE9}"/>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2DC9-8440-4977-8232-19AD18B2CB29}">
  <dimension ref="A1:P29"/>
  <sheetViews>
    <sheetView showGridLines="0" zoomScale="62" zoomScaleNormal="62" zoomScaleSheetLayoutView="100" zoomScalePageLayoutView="98" workbookViewId="0">
      <selection activeCell="L31" sqref="L31"/>
    </sheetView>
  </sheetViews>
  <sheetFormatPr baseColWidth="10" defaultColWidth="11.42578125" defaultRowHeight="12.75" x14ac:dyDescent="0.2"/>
  <cols>
    <col min="1" max="1" width="64.42578125" customWidth="1"/>
    <col min="2" max="2" width="28.28515625" customWidth="1"/>
    <col min="3" max="3" width="29.42578125" customWidth="1"/>
    <col min="4" max="4" width="26.7109375" customWidth="1"/>
    <col min="5" max="5" width="33"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4" customWidth="1"/>
    <col min="14" max="14" width="25.42578125" customWidth="1"/>
    <col min="15" max="15" width="52" customWidth="1"/>
  </cols>
  <sheetData>
    <row r="1" spans="1:16" x14ac:dyDescent="0.2">
      <c r="A1" s="1"/>
      <c r="B1" s="1"/>
      <c r="C1" s="1"/>
      <c r="D1" s="1"/>
      <c r="E1" s="1"/>
      <c r="F1" s="1"/>
      <c r="G1" s="1"/>
      <c r="H1" s="1"/>
      <c r="I1" s="1"/>
      <c r="K1" s="1"/>
      <c r="L1" s="1"/>
      <c r="M1" s="1"/>
      <c r="N1" s="1"/>
      <c r="O1" s="1"/>
    </row>
    <row r="2" spans="1:16" x14ac:dyDescent="0.2">
      <c r="A2" s="1"/>
      <c r="B2" s="1"/>
      <c r="C2" s="1"/>
      <c r="D2" s="1"/>
      <c r="E2" s="1"/>
      <c r="F2" s="1"/>
      <c r="G2" s="1"/>
      <c r="H2" s="1"/>
      <c r="I2" s="1"/>
      <c r="K2" s="1"/>
      <c r="L2" s="1"/>
      <c r="M2" s="1"/>
      <c r="N2" s="1"/>
      <c r="O2" s="1"/>
    </row>
    <row r="3" spans="1:16" ht="27" customHeight="1" x14ac:dyDescent="0.25">
      <c r="A3" s="452" t="s">
        <v>119</v>
      </c>
      <c r="B3" s="452"/>
      <c r="C3" s="452"/>
      <c r="D3" s="452"/>
      <c r="E3" s="452"/>
      <c r="F3" s="452"/>
      <c r="G3" s="452"/>
      <c r="H3" s="452"/>
      <c r="I3" s="452"/>
      <c r="J3" s="452"/>
      <c r="K3" s="452"/>
      <c r="L3" s="452"/>
      <c r="M3" s="452"/>
      <c r="N3" s="452"/>
      <c r="O3" s="452"/>
    </row>
    <row r="4" spans="1:16" ht="34.5" customHeight="1" x14ac:dyDescent="0.2">
      <c r="A4" s="440" t="s">
        <v>506</v>
      </c>
      <c r="B4" s="440"/>
      <c r="C4" s="440"/>
      <c r="D4" s="440"/>
      <c r="E4" s="440"/>
      <c r="F4" s="440"/>
      <c r="G4" s="440"/>
      <c r="H4" s="440"/>
      <c r="I4" s="440"/>
      <c r="J4" s="440"/>
      <c r="K4" s="440"/>
      <c r="L4" s="440"/>
      <c r="M4" s="459" t="s">
        <v>117</v>
      </c>
      <c r="N4" s="459"/>
      <c r="O4" s="459"/>
    </row>
    <row r="5" spans="1:16" ht="38.25" customHeight="1" x14ac:dyDescent="0.2">
      <c r="A5" s="440" t="s">
        <v>116</v>
      </c>
      <c r="B5" s="440"/>
      <c r="C5" s="440"/>
      <c r="D5" s="440"/>
      <c r="E5" s="440"/>
      <c r="F5" s="440"/>
      <c r="G5" s="440"/>
      <c r="H5" s="440"/>
      <c r="I5" s="440"/>
      <c r="J5" s="440"/>
      <c r="K5" s="440"/>
      <c r="L5" s="440"/>
      <c r="M5" s="459"/>
      <c r="N5" s="459"/>
      <c r="O5" s="459"/>
    </row>
    <row r="6" spans="1:16"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6" s="3" customFormat="1" ht="47.25" x14ac:dyDescent="0.2">
      <c r="A7" s="454"/>
      <c r="B7" s="456"/>
      <c r="C7" s="456"/>
      <c r="D7" s="456"/>
      <c r="E7" s="450"/>
      <c r="F7" s="450"/>
      <c r="G7" s="450"/>
      <c r="H7" s="34" t="s">
        <v>102</v>
      </c>
      <c r="I7" s="34" t="s">
        <v>101</v>
      </c>
      <c r="J7" s="450"/>
      <c r="K7" s="450"/>
      <c r="L7" s="451"/>
      <c r="M7" s="460"/>
      <c r="N7" s="443"/>
      <c r="O7" s="444"/>
    </row>
    <row r="8" spans="1:16" ht="339.75" customHeight="1" x14ac:dyDescent="0.2">
      <c r="A8" s="18" t="s">
        <v>100</v>
      </c>
      <c r="B8" s="436" t="s">
        <v>99</v>
      </c>
      <c r="C8" s="33" t="s">
        <v>98</v>
      </c>
      <c r="D8" s="436" t="s">
        <v>22</v>
      </c>
      <c r="E8" s="18" t="s">
        <v>12</v>
      </c>
      <c r="F8" s="18" t="s">
        <v>97</v>
      </c>
      <c r="G8" s="18" t="s">
        <v>10</v>
      </c>
      <c r="H8" s="435">
        <v>44973</v>
      </c>
      <c r="I8" s="435">
        <v>45291</v>
      </c>
      <c r="J8" s="31"/>
      <c r="K8" s="30">
        <v>1</v>
      </c>
      <c r="L8" s="529" t="s">
        <v>96</v>
      </c>
      <c r="M8" s="44">
        <v>1</v>
      </c>
      <c r="N8" s="464" t="s">
        <v>95</v>
      </c>
      <c r="O8" s="465"/>
    </row>
    <row r="9" spans="1:16" ht="239.25" customHeight="1" x14ac:dyDescent="0.2">
      <c r="A9" s="436" t="s">
        <v>94</v>
      </c>
      <c r="B9" s="436"/>
      <c r="C9" s="19" t="s">
        <v>93</v>
      </c>
      <c r="D9" s="436"/>
      <c r="E9" s="18" t="s">
        <v>92</v>
      </c>
      <c r="F9" s="18" t="s">
        <v>75</v>
      </c>
      <c r="G9" s="18" t="s">
        <v>91</v>
      </c>
      <c r="H9" s="435"/>
      <c r="I9" s="435"/>
      <c r="J9" s="31"/>
      <c r="K9" s="32" t="s">
        <v>90</v>
      </c>
      <c r="L9" s="437"/>
      <c r="M9" s="46">
        <v>0.2</v>
      </c>
      <c r="N9" s="466"/>
      <c r="O9" s="467"/>
    </row>
    <row r="10" spans="1:16" ht="239.25" customHeight="1" x14ac:dyDescent="0.2">
      <c r="A10" s="436"/>
      <c r="B10" s="436"/>
      <c r="C10" s="19" t="s">
        <v>89</v>
      </c>
      <c r="D10" s="436"/>
      <c r="E10" s="18" t="s">
        <v>88</v>
      </c>
      <c r="F10" s="18" t="s">
        <v>87</v>
      </c>
      <c r="G10" s="18" t="s">
        <v>68</v>
      </c>
      <c r="H10" s="435"/>
      <c r="I10" s="435"/>
      <c r="J10" s="31"/>
      <c r="K10" s="30">
        <v>0</v>
      </c>
      <c r="L10" s="437"/>
      <c r="M10" s="46">
        <v>0</v>
      </c>
      <c r="N10" s="468"/>
      <c r="O10" s="469"/>
      <c r="P10" s="29">
        <v>0.4</v>
      </c>
    </row>
    <row r="11" spans="1:16" ht="239.25" customHeight="1" x14ac:dyDescent="0.2">
      <c r="A11" s="436" t="s">
        <v>86</v>
      </c>
      <c r="B11" s="436" t="s">
        <v>85</v>
      </c>
      <c r="C11" s="19" t="s">
        <v>84</v>
      </c>
      <c r="D11" s="436" t="s">
        <v>83</v>
      </c>
      <c r="E11" s="18" t="s">
        <v>82</v>
      </c>
      <c r="F11" s="18" t="s">
        <v>81</v>
      </c>
      <c r="G11" s="18" t="s">
        <v>80</v>
      </c>
      <c r="H11" s="431">
        <v>44973</v>
      </c>
      <c r="I11" s="431">
        <v>45291</v>
      </c>
      <c r="J11" s="16"/>
      <c r="K11" s="15">
        <v>1</v>
      </c>
      <c r="L11" s="18" t="s">
        <v>79</v>
      </c>
      <c r="M11" s="44">
        <v>1</v>
      </c>
      <c r="N11" s="445" t="s">
        <v>78</v>
      </c>
      <c r="O11" s="446"/>
    </row>
    <row r="12" spans="1:16" ht="239.25" customHeight="1" x14ac:dyDescent="0.2">
      <c r="A12" s="436"/>
      <c r="B12" s="436"/>
      <c r="C12" s="19" t="s">
        <v>77</v>
      </c>
      <c r="D12" s="436"/>
      <c r="E12" s="18" t="s">
        <v>76</v>
      </c>
      <c r="F12" s="18" t="s">
        <v>75</v>
      </c>
      <c r="G12" s="18" t="s">
        <v>74</v>
      </c>
      <c r="H12" s="432"/>
      <c r="I12" s="432"/>
      <c r="J12" s="28"/>
      <c r="K12" s="27">
        <v>0.5</v>
      </c>
      <c r="L12" s="25" t="s">
        <v>73</v>
      </c>
      <c r="M12" s="48">
        <v>0.5</v>
      </c>
      <c r="N12" s="525" t="s">
        <v>72</v>
      </c>
      <c r="O12" s="526"/>
    </row>
    <row r="13" spans="1:16" s="11" customFormat="1" ht="103.5" customHeight="1" x14ac:dyDescent="0.2">
      <c r="A13" s="436"/>
      <c r="B13" s="436"/>
      <c r="C13" s="19" t="s">
        <v>71</v>
      </c>
      <c r="D13" s="436"/>
      <c r="E13" s="18" t="s">
        <v>70</v>
      </c>
      <c r="F13" s="18" t="s">
        <v>69</v>
      </c>
      <c r="G13" s="18" t="s">
        <v>68</v>
      </c>
      <c r="H13" s="433"/>
      <c r="I13" s="433"/>
      <c r="J13" s="16"/>
      <c r="K13" s="15" t="s">
        <v>67</v>
      </c>
      <c r="L13" s="14" t="s">
        <v>66</v>
      </c>
      <c r="M13" s="50">
        <v>0.5</v>
      </c>
      <c r="N13" s="523" t="s">
        <v>65</v>
      </c>
      <c r="O13" s="524"/>
      <c r="P13" s="12">
        <v>0.67</v>
      </c>
    </row>
    <row r="14" spans="1:16" s="11" customFormat="1" ht="157.5" customHeight="1" x14ac:dyDescent="0.2">
      <c r="A14" s="22" t="s">
        <v>64</v>
      </c>
      <c r="B14" s="22" t="s">
        <v>63</v>
      </c>
      <c r="C14" s="19" t="s">
        <v>62</v>
      </c>
      <c r="D14" s="18" t="s">
        <v>22</v>
      </c>
      <c r="E14" s="18" t="s">
        <v>61</v>
      </c>
      <c r="F14" s="18" t="s">
        <v>60</v>
      </c>
      <c r="G14" s="18" t="s">
        <v>10</v>
      </c>
      <c r="H14" s="17">
        <v>44973</v>
      </c>
      <c r="I14" s="17">
        <v>45291</v>
      </c>
      <c r="J14" s="16"/>
      <c r="K14" s="15">
        <v>1</v>
      </c>
      <c r="L14" s="14" t="s">
        <v>59</v>
      </c>
      <c r="M14" s="49">
        <v>1</v>
      </c>
      <c r="N14" s="527" t="s">
        <v>58</v>
      </c>
      <c r="O14" s="528"/>
      <c r="P14" s="12">
        <v>1</v>
      </c>
    </row>
    <row r="15" spans="1:16" s="11" customFormat="1" ht="171" customHeight="1" x14ac:dyDescent="0.2">
      <c r="A15" s="427" t="s">
        <v>57</v>
      </c>
      <c r="B15" s="427" t="s">
        <v>56</v>
      </c>
      <c r="C15" s="19" t="s">
        <v>55</v>
      </c>
      <c r="D15" s="427" t="s">
        <v>54</v>
      </c>
      <c r="E15" s="18" t="s">
        <v>53</v>
      </c>
      <c r="F15" s="18" t="s">
        <v>52</v>
      </c>
      <c r="G15" s="18" t="s">
        <v>51</v>
      </c>
      <c r="H15" s="429">
        <v>44973</v>
      </c>
      <c r="I15" s="429">
        <v>45291</v>
      </c>
      <c r="J15" s="16"/>
      <c r="K15" s="15">
        <v>1</v>
      </c>
      <c r="L15" s="14" t="s">
        <v>50</v>
      </c>
      <c r="M15" s="49">
        <v>0.5</v>
      </c>
      <c r="N15" s="445" t="s">
        <v>49</v>
      </c>
      <c r="O15" s="446"/>
    </row>
    <row r="16" spans="1:16" s="11" customFormat="1" ht="103.5" customHeight="1" x14ac:dyDescent="0.2">
      <c r="A16" s="437"/>
      <c r="B16" s="437"/>
      <c r="C16" s="473" t="s">
        <v>48</v>
      </c>
      <c r="D16" s="437"/>
      <c r="E16" s="18" t="s">
        <v>47</v>
      </c>
      <c r="F16" s="427" t="s">
        <v>46</v>
      </c>
      <c r="G16" s="427" t="s">
        <v>45</v>
      </c>
      <c r="H16" s="434"/>
      <c r="I16" s="434"/>
      <c r="J16" s="16"/>
      <c r="K16" s="15">
        <v>0</v>
      </c>
      <c r="L16" s="14" t="s">
        <v>44</v>
      </c>
      <c r="M16" s="49">
        <v>0</v>
      </c>
      <c r="N16" s="445" t="s">
        <v>43</v>
      </c>
      <c r="O16" s="446"/>
    </row>
    <row r="17" spans="1:16" s="11" customFormat="1" ht="129" customHeight="1" x14ac:dyDescent="0.2">
      <c r="A17" s="428"/>
      <c r="B17" s="428"/>
      <c r="C17" s="474"/>
      <c r="D17" s="428"/>
      <c r="E17" s="18" t="s">
        <v>42</v>
      </c>
      <c r="F17" s="428"/>
      <c r="G17" s="428"/>
      <c r="H17" s="430"/>
      <c r="I17" s="430"/>
      <c r="J17" s="16"/>
      <c r="K17" s="15">
        <v>0</v>
      </c>
      <c r="L17" s="14"/>
      <c r="M17" s="49">
        <v>0</v>
      </c>
      <c r="N17" s="445" t="s">
        <v>41</v>
      </c>
      <c r="O17" s="446"/>
      <c r="P17" s="12">
        <v>0.17</v>
      </c>
    </row>
    <row r="18" spans="1:16" s="11" customFormat="1" ht="129" customHeight="1" x14ac:dyDescent="0.2">
      <c r="A18" s="427" t="s">
        <v>40</v>
      </c>
      <c r="B18" s="427" t="s">
        <v>39</v>
      </c>
      <c r="C18" s="19" t="s">
        <v>38</v>
      </c>
      <c r="D18" s="427" t="s">
        <v>37</v>
      </c>
      <c r="E18" s="18" t="s">
        <v>36</v>
      </c>
      <c r="F18" s="18" t="s">
        <v>35</v>
      </c>
      <c r="G18" s="18" t="s">
        <v>10</v>
      </c>
      <c r="H18" s="17">
        <v>44973</v>
      </c>
      <c r="I18" s="17">
        <v>45291</v>
      </c>
      <c r="J18" s="16"/>
      <c r="K18" s="15">
        <v>1</v>
      </c>
      <c r="L18" s="14" t="s">
        <v>34</v>
      </c>
      <c r="M18" s="49">
        <v>1</v>
      </c>
      <c r="N18" s="445" t="s">
        <v>33</v>
      </c>
      <c r="O18" s="446"/>
    </row>
    <row r="19" spans="1:16" s="11" customFormat="1" ht="110.25" customHeight="1" x14ac:dyDescent="0.2">
      <c r="A19" s="428"/>
      <c r="B19" s="437"/>
      <c r="C19" s="473" t="s">
        <v>32</v>
      </c>
      <c r="D19" s="437"/>
      <c r="E19" s="427" t="s">
        <v>31</v>
      </c>
      <c r="F19" s="427" t="s">
        <v>30</v>
      </c>
      <c r="G19" s="427" t="s">
        <v>29</v>
      </c>
      <c r="H19" s="429">
        <v>44973</v>
      </c>
      <c r="I19" s="429">
        <v>45016</v>
      </c>
      <c r="J19" s="431"/>
      <c r="K19" s="447">
        <v>1</v>
      </c>
      <c r="L19" s="427" t="s">
        <v>28</v>
      </c>
      <c r="M19" s="461">
        <v>1</v>
      </c>
      <c r="N19" s="464" t="s">
        <v>27</v>
      </c>
      <c r="O19" s="465"/>
    </row>
    <row r="20" spans="1:16" s="11" customFormat="1" ht="126.75" customHeight="1" x14ac:dyDescent="0.2">
      <c r="A20" s="18" t="s">
        <v>26</v>
      </c>
      <c r="B20" s="428"/>
      <c r="C20" s="474"/>
      <c r="D20" s="428"/>
      <c r="E20" s="428"/>
      <c r="F20" s="428"/>
      <c r="G20" s="428"/>
      <c r="H20" s="430"/>
      <c r="I20" s="430"/>
      <c r="J20" s="433"/>
      <c r="K20" s="449"/>
      <c r="L20" s="428"/>
      <c r="M20" s="462"/>
      <c r="N20" s="468"/>
      <c r="O20" s="469"/>
      <c r="P20" s="12">
        <v>1</v>
      </c>
    </row>
    <row r="21" spans="1:16" s="11" customFormat="1" ht="126.75" customHeight="1" x14ac:dyDescent="0.2">
      <c r="A21" s="18" t="s">
        <v>25</v>
      </c>
      <c r="B21" s="18" t="s">
        <v>24</v>
      </c>
      <c r="C21" s="19" t="s">
        <v>23</v>
      </c>
      <c r="D21" s="18" t="s">
        <v>22</v>
      </c>
      <c r="E21" s="13" t="s">
        <v>21</v>
      </c>
      <c r="F21" s="18" t="s">
        <v>20</v>
      </c>
      <c r="G21" s="13" t="s">
        <v>19</v>
      </c>
      <c r="H21" s="17">
        <v>44973</v>
      </c>
      <c r="I21" s="17">
        <v>45291</v>
      </c>
      <c r="J21" s="16"/>
      <c r="K21" s="15">
        <v>0.5</v>
      </c>
      <c r="L21" s="14" t="s">
        <v>18</v>
      </c>
      <c r="M21" s="49">
        <v>0.5</v>
      </c>
      <c r="N21" s="445" t="s">
        <v>17</v>
      </c>
      <c r="O21" s="446"/>
      <c r="P21" s="12">
        <v>0.5</v>
      </c>
    </row>
    <row r="22" spans="1:16" s="11" customFormat="1" ht="126.75" customHeight="1" x14ac:dyDescent="0.2">
      <c r="A22" s="18" t="s">
        <v>16</v>
      </c>
      <c r="B22" s="18" t="s">
        <v>15</v>
      </c>
      <c r="C22" s="19" t="s">
        <v>14</v>
      </c>
      <c r="D22" s="18" t="s">
        <v>13</v>
      </c>
      <c r="E22" s="13" t="s">
        <v>12</v>
      </c>
      <c r="F22" s="18" t="s">
        <v>11</v>
      </c>
      <c r="G22" s="13" t="s">
        <v>10</v>
      </c>
      <c r="H22" s="17">
        <v>44973</v>
      </c>
      <c r="I22" s="17">
        <v>45291</v>
      </c>
      <c r="J22" s="16"/>
      <c r="K22" s="15">
        <v>0.5</v>
      </c>
      <c r="L22" s="14" t="s">
        <v>9</v>
      </c>
      <c r="M22" s="49">
        <v>0</v>
      </c>
      <c r="N22" s="445" t="s">
        <v>8</v>
      </c>
      <c r="O22" s="446"/>
      <c r="P22" s="12">
        <v>0</v>
      </c>
    </row>
    <row r="24" spans="1:16" s="3" customFormat="1" ht="29.25" customHeight="1" thickBot="1" x14ac:dyDescent="0.3">
      <c r="A24" s="7" t="s">
        <v>7</v>
      </c>
      <c r="B24" s="438" t="s">
        <v>6</v>
      </c>
      <c r="C24" s="438"/>
      <c r="D24" s="438"/>
      <c r="G24" s="7"/>
      <c r="H24" s="7"/>
      <c r="I24" s="10"/>
      <c r="J24" s="7"/>
      <c r="K24" s="7"/>
      <c r="L24" s="3" t="s">
        <v>5</v>
      </c>
      <c r="M24" s="9" t="s">
        <v>4</v>
      </c>
      <c r="P24" s="3">
        <f>SUM(P8:P22)/7</f>
        <v>0.53428571428571436</v>
      </c>
    </row>
    <row r="25" spans="1:16" s="3" customFormat="1" ht="18.75" customHeight="1" x14ac:dyDescent="0.2">
      <c r="I25" s="6"/>
    </row>
    <row r="26" spans="1:16" s="3" customFormat="1" ht="32.25" customHeight="1" thickBot="1" x14ac:dyDescent="0.3">
      <c r="A26" s="7" t="s">
        <v>3</v>
      </c>
      <c r="B26" s="484" t="s">
        <v>586</v>
      </c>
      <c r="C26" s="484"/>
      <c r="D26" s="484"/>
      <c r="G26" s="7" t="s">
        <v>2</v>
      </c>
      <c r="I26" s="6"/>
      <c r="J26" s="35" t="s">
        <v>120</v>
      </c>
      <c r="K26" s="35"/>
      <c r="L26" s="35" t="s">
        <v>584</v>
      </c>
    </row>
    <row r="27" spans="1:16" s="3" customFormat="1" ht="27" customHeight="1" x14ac:dyDescent="0.2">
      <c r="I27" s="5"/>
      <c r="J27" s="439"/>
      <c r="K27" s="439"/>
      <c r="L27" s="4"/>
    </row>
    <row r="28" spans="1:16" x14ac:dyDescent="0.2">
      <c r="O28" s="2" t="s">
        <v>1</v>
      </c>
    </row>
    <row r="29" spans="1:16" x14ac:dyDescent="0.2">
      <c r="O29" s="2" t="s">
        <v>0</v>
      </c>
    </row>
  </sheetData>
  <mergeCells count="64">
    <mergeCell ref="B24:D24"/>
    <mergeCell ref="B26:D26"/>
    <mergeCell ref="J27:K27"/>
    <mergeCell ref="A4:L4"/>
    <mergeCell ref="I8:I10"/>
    <mergeCell ref="L8:L10"/>
    <mergeCell ref="A18:A19"/>
    <mergeCell ref="B18:B20"/>
    <mergeCell ref="C19:C20"/>
    <mergeCell ref="H15:H17"/>
    <mergeCell ref="I15:I17"/>
    <mergeCell ref="A15:A17"/>
    <mergeCell ref="B15:B17"/>
    <mergeCell ref="D15:D17"/>
    <mergeCell ref="C16:C17"/>
    <mergeCell ref="F16:F17"/>
    <mergeCell ref="A9:A10"/>
    <mergeCell ref="H11:H13"/>
    <mergeCell ref="B8:B10"/>
    <mergeCell ref="E19:E20"/>
    <mergeCell ref="G16:G17"/>
    <mergeCell ref="A11:A13"/>
    <mergeCell ref="B11:B13"/>
    <mergeCell ref="F19:F20"/>
    <mergeCell ref="G19:G20"/>
    <mergeCell ref="H19:H20"/>
    <mergeCell ref="A3:O3"/>
    <mergeCell ref="A6:A7"/>
    <mergeCell ref="B6:B7"/>
    <mergeCell ref="C6:C7"/>
    <mergeCell ref="D6:D7"/>
    <mergeCell ref="E6:E7"/>
    <mergeCell ref="F6:F7"/>
    <mergeCell ref="G6:G7"/>
    <mergeCell ref="H6:I6"/>
    <mergeCell ref="J6:J7"/>
    <mergeCell ref="N6:O7"/>
    <mergeCell ref="K6:K7"/>
    <mergeCell ref="L6:L7"/>
    <mergeCell ref="M4:O5"/>
    <mergeCell ref="A5:L5"/>
    <mergeCell ref="M6:M7"/>
    <mergeCell ref="N21:O21"/>
    <mergeCell ref="N22:O22"/>
    <mergeCell ref="N14:O14"/>
    <mergeCell ref="N15:O15"/>
    <mergeCell ref="N16:O16"/>
    <mergeCell ref="N18:O18"/>
    <mergeCell ref="N19:O20"/>
    <mergeCell ref="N17:O17"/>
    <mergeCell ref="M19:M20"/>
    <mergeCell ref="N13:O13"/>
    <mergeCell ref="H8:H10"/>
    <mergeCell ref="I11:I13"/>
    <mergeCell ref="D8:D10"/>
    <mergeCell ref="N8:O10"/>
    <mergeCell ref="N11:O11"/>
    <mergeCell ref="N12:O12"/>
    <mergeCell ref="D18:D20"/>
    <mergeCell ref="D11:D13"/>
    <mergeCell ref="J19:J20"/>
    <mergeCell ref="K19:K20"/>
    <mergeCell ref="L19:L20"/>
    <mergeCell ref="I19:I20"/>
  </mergeCells>
  <dataValidations count="1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 M13 N11:N19 N21:N22 O14" xr:uid="{00000000-0002-0000-0000-000000000000}"/>
    <dataValidation allowBlank="1" showInputMessage="1" showErrorMessage="1" promptTitle="GUIA:" prompt="Redactar las recomendaciones de mejoramiento a la gestión, identificadas en la dependencia para la vigencia actual." sqref="A8" xr:uid="{00000000-0002-0000-0000-00000C000000}"/>
    <dataValidation allowBlank="1" showInputMessage="1" showErrorMessage="1" promptTitle="GUÍA:" prompt="Se deben describir las causas, previamente identificadas por medio de las metodologías existentes, el número de causas varias de acuerdo a la recomendación y su complejidad." sqref="B8:B12 B18 B21:B22" xr:uid="{00000000-0002-0000-0000-00000B000000}"/>
    <dataValidation allowBlank="1" showInputMessage="1" showErrorMessage="1" promptTitle="GUÍA:" prompt="Para cada una de las causas identificadas se deben definir las acciones de mejoramiento necesarias." sqref="C21:C22 C8:C16 C18:C19" xr:uid="{00000000-0002-0000-0000-00000A000000}"/>
    <dataValidation allowBlank="1" showInputMessage="1" showErrorMessage="1" promptTitle="GUÍA:" prompt="Identificar la persona/cargo responsable por la ejecución de las acciones de mejoramiento." sqref="D8 D14:D16 D18 D21:D22" xr:uid="{00000000-0002-0000-0000-000009000000}"/>
    <dataValidation allowBlank="1" showInputMessage="1" showErrorMessage="1" promptTitle="GUÍA:" prompt="Describir la meta a ser alcanzada con la acción de mejoramiento planteada." sqref="E8:E19 E21:E22" xr:uid="{00000000-0002-0000-0000-000008000000}"/>
    <dataValidation allowBlank="1" showInputMessage="1" showErrorMessage="1" promptTitle="INSERTAR NUEVA COLUMNA:" prompt="Definir el entregable que soporta el cumplimiento como evidencia (actas, contratos, lista de asistencia, procedimientos, fotografía, videos, encuestas, etc.)" sqref="F21:F22 F8:F16 F18:F19" xr:uid="{00000000-0002-0000-0000-000007000000}"/>
    <dataValidation allowBlank="1" showInputMessage="1" showErrorMessage="1" promptTitle="GUÍA:" prompt="Establecer la formula matemática para medir el cumplimiento de la meta establecida a cada una de las acciones de mejoramiento definidas." sqref="G21:G22 G8:G16 G18:G19" xr:uid="{00000000-0002-0000-0000-000006000000}"/>
    <dataValidation allowBlank="1" showInputMessage="1" showErrorMessage="1" promptTitle="GUÍA:" prompt="Establecer las fechas de inicio y terminación de cada una de las actividades, según los recursos y disponibilidad de la dependencia dentro de la vigencia actual." sqref="H21:I22 H8:I11 H14:I16 H18:I19" xr:uid="{00000000-0002-0000-0000-000005000000}"/>
    <dataValidation allowBlank="1" showInputMessage="1" showErrorMessage="1" promptTitle="GUÍA: " prompt="Colocar la fecha en que se realiza el seguimiento por parte de la dependencia (i, ii, ii o iv seguimiento)_x000a_" sqref="J8:J19 J21:J22" xr:uid="{00000000-0002-0000-0000-000004000000}"/>
    <dataValidation allowBlank="1" showInputMessage="1" showErrorMessage="1" promptTitle="GUÍA:" prompt="Asignar el porcentaje de avance de la meta establecida de acuerdo con la formula del indicador con corte a la fecha del seguimiento." sqref="K8:K19 K21:K22" xr:uid="{00000000-0002-0000-0000-000003000000}"/>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9 L21:L22" xr:uid="{00000000-0002-0000-0000-000002000000}"/>
    <dataValidation allowBlank="1" showInputMessage="1" showErrorMessage="1" promptTitle="CONTROL INTERNO:" prompt="Incluir esta columna para medir el avance de las acciones por parte del auditor de acuerdo con las evidencias presentadas por la dependencia." sqref="M8:M11 M13:M19 M21:M22" xr:uid="{00000000-0002-0000-0000-000001000000}"/>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431C9-E9C6-4763-8747-234696D6B7AB}">
  <dimension ref="A3:O41"/>
  <sheetViews>
    <sheetView tabSelected="1" zoomScale="80" zoomScaleNormal="80" workbookViewId="0">
      <selection activeCell="H10" sqref="H10:H11"/>
    </sheetView>
  </sheetViews>
  <sheetFormatPr baseColWidth="10" defaultColWidth="11.42578125" defaultRowHeight="12.75" x14ac:dyDescent="0.2"/>
  <cols>
    <col min="1" max="1" width="68" customWidth="1"/>
    <col min="2" max="2" width="49.140625" style="1" customWidth="1"/>
    <col min="3" max="3" width="57.5703125" style="426" customWidth="1"/>
    <col min="4" max="4" width="19.7109375" customWidth="1"/>
    <col min="5" max="5" width="24" customWidth="1"/>
    <col min="6" max="6" width="39.28515625" customWidth="1"/>
    <col min="7" max="7" width="28.42578125" customWidth="1"/>
    <col min="8" max="8" width="15" customWidth="1"/>
    <col min="9" max="9" width="17.5703125" customWidth="1"/>
    <col min="10" max="10" width="15.7109375" style="1" customWidth="1"/>
    <col min="11" max="11" width="16.42578125" customWidth="1"/>
    <col min="12" max="12" width="74.42578125" customWidth="1"/>
    <col min="13" max="13" width="22.5703125" customWidth="1"/>
    <col min="14" max="14" width="25.42578125" customWidth="1"/>
    <col min="15" max="15" width="52" customWidth="1"/>
  </cols>
  <sheetData>
    <row r="3" spans="1:15" ht="26.25" customHeight="1" x14ac:dyDescent="0.25">
      <c r="A3" s="452" t="s">
        <v>119</v>
      </c>
      <c r="B3" s="452"/>
      <c r="C3" s="452"/>
      <c r="D3" s="452"/>
      <c r="E3" s="452"/>
      <c r="F3" s="452"/>
      <c r="G3" s="452"/>
      <c r="H3" s="452"/>
      <c r="I3" s="452"/>
      <c r="J3" s="452"/>
      <c r="K3" s="452"/>
      <c r="L3" s="452"/>
      <c r="M3" s="452"/>
      <c r="N3" s="452"/>
      <c r="O3" s="452"/>
    </row>
    <row r="4" spans="1:15" s="405" customFormat="1" ht="23.25" x14ac:dyDescent="0.35">
      <c r="A4" s="793" t="s">
        <v>506</v>
      </c>
      <c r="B4" s="793"/>
      <c r="C4" s="793"/>
      <c r="D4" s="793"/>
      <c r="E4" s="793"/>
      <c r="F4" s="793"/>
      <c r="G4" s="793"/>
      <c r="H4" s="793"/>
      <c r="I4" s="793"/>
      <c r="J4" s="793"/>
      <c r="K4" s="793"/>
      <c r="L4" s="793"/>
      <c r="M4" s="794" t="s">
        <v>117</v>
      </c>
      <c r="N4" s="794"/>
      <c r="O4" s="794"/>
    </row>
    <row r="5" spans="1:15" s="405" customFormat="1" ht="23.25" x14ac:dyDescent="0.35">
      <c r="A5" s="793" t="s">
        <v>2864</v>
      </c>
      <c r="B5" s="793"/>
      <c r="C5" s="793"/>
      <c r="D5" s="793"/>
      <c r="E5" s="793"/>
      <c r="F5" s="793"/>
      <c r="G5" s="793"/>
      <c r="H5" s="793"/>
      <c r="I5" s="793"/>
      <c r="J5" s="793"/>
      <c r="K5" s="793"/>
      <c r="L5" s="793"/>
      <c r="M5" s="794"/>
      <c r="N5" s="794"/>
      <c r="O5" s="794"/>
    </row>
    <row r="6" spans="1:15" s="3" customFormat="1" ht="38.25" customHeight="1" x14ac:dyDescent="0.2">
      <c r="A6" s="792" t="s">
        <v>115</v>
      </c>
      <c r="B6" s="792" t="s">
        <v>114</v>
      </c>
      <c r="C6" s="792" t="s">
        <v>113</v>
      </c>
      <c r="D6" s="792" t="s">
        <v>112</v>
      </c>
      <c r="E6" s="792" t="s">
        <v>111</v>
      </c>
      <c r="F6" s="792" t="s">
        <v>110</v>
      </c>
      <c r="G6" s="792" t="s">
        <v>109</v>
      </c>
      <c r="H6" s="792" t="s">
        <v>108</v>
      </c>
      <c r="I6" s="792"/>
      <c r="J6" s="792" t="s">
        <v>107</v>
      </c>
      <c r="K6" s="792" t="s">
        <v>106</v>
      </c>
      <c r="L6" s="792" t="s">
        <v>105</v>
      </c>
      <c r="M6" s="788" t="s">
        <v>104</v>
      </c>
      <c r="N6" s="788" t="s">
        <v>103</v>
      </c>
      <c r="O6" s="788"/>
    </row>
    <row r="7" spans="1:15" s="3" customFormat="1" ht="31.5" x14ac:dyDescent="0.2">
      <c r="A7" s="792"/>
      <c r="B7" s="792"/>
      <c r="C7" s="792"/>
      <c r="D7" s="792"/>
      <c r="E7" s="792"/>
      <c r="F7" s="792"/>
      <c r="G7" s="792"/>
      <c r="H7" s="406" t="s">
        <v>102</v>
      </c>
      <c r="I7" s="406" t="s">
        <v>101</v>
      </c>
      <c r="J7" s="792"/>
      <c r="K7" s="792"/>
      <c r="L7" s="792"/>
      <c r="M7" s="788"/>
      <c r="N7" s="788"/>
      <c r="O7" s="788"/>
    </row>
    <row r="8" spans="1:15" s="410" customFormat="1" ht="18" x14ac:dyDescent="0.2">
      <c r="A8" s="407" t="s">
        <v>2865</v>
      </c>
      <c r="B8" s="408"/>
      <c r="C8" s="408"/>
      <c r="D8" s="408"/>
      <c r="E8" s="408"/>
      <c r="F8" s="408"/>
      <c r="G8" s="408"/>
      <c r="H8" s="408"/>
      <c r="I8" s="408"/>
      <c r="J8" s="408"/>
      <c r="K8" s="408"/>
      <c r="L8" s="408"/>
      <c r="M8" s="409"/>
      <c r="N8" s="409"/>
      <c r="O8" s="409"/>
    </row>
    <row r="9" spans="1:15" ht="116.25" customHeight="1" x14ac:dyDescent="0.2">
      <c r="A9" s="411" t="s">
        <v>2866</v>
      </c>
      <c r="B9" s="412" t="s">
        <v>2867</v>
      </c>
      <c r="C9" s="413" t="s">
        <v>2868</v>
      </c>
      <c r="D9" s="414" t="s">
        <v>2869</v>
      </c>
      <c r="E9" s="414" t="s">
        <v>2870</v>
      </c>
      <c r="F9" s="415" t="s">
        <v>2871</v>
      </c>
      <c r="G9" s="414" t="s">
        <v>2872</v>
      </c>
      <c r="H9" s="416">
        <v>44973</v>
      </c>
      <c r="I9" s="416">
        <v>45291</v>
      </c>
      <c r="J9" s="416">
        <v>45291</v>
      </c>
      <c r="K9" s="417">
        <v>1</v>
      </c>
      <c r="L9" s="415" t="s">
        <v>2873</v>
      </c>
      <c r="M9" s="418">
        <v>100</v>
      </c>
      <c r="N9" s="789" t="s">
        <v>2874</v>
      </c>
      <c r="O9" s="789"/>
    </row>
    <row r="10" spans="1:15" ht="94.5" customHeight="1" x14ac:dyDescent="0.2">
      <c r="A10" s="411" t="s">
        <v>2875</v>
      </c>
      <c r="B10" s="779" t="s">
        <v>2876</v>
      </c>
      <c r="C10" s="790" t="s">
        <v>2877</v>
      </c>
      <c r="D10" s="414" t="s">
        <v>2878</v>
      </c>
      <c r="E10" s="790" t="s">
        <v>2879</v>
      </c>
      <c r="F10" s="790" t="s">
        <v>2880</v>
      </c>
      <c r="G10" s="790" t="s">
        <v>2881</v>
      </c>
      <c r="H10" s="791">
        <v>44973</v>
      </c>
      <c r="I10" s="791">
        <v>45291</v>
      </c>
      <c r="J10" s="791">
        <v>45291</v>
      </c>
      <c r="K10" s="780">
        <v>0.2</v>
      </c>
      <c r="L10" s="415" t="s">
        <v>2882</v>
      </c>
      <c r="M10" s="782">
        <v>20</v>
      </c>
      <c r="N10" s="784" t="s">
        <v>2883</v>
      </c>
      <c r="O10" s="785"/>
    </row>
    <row r="11" spans="1:15" ht="47.25" x14ac:dyDescent="0.2">
      <c r="A11" s="411" t="s">
        <v>2884</v>
      </c>
      <c r="B11" s="779"/>
      <c r="C11" s="790"/>
      <c r="D11" s="414" t="s">
        <v>2885</v>
      </c>
      <c r="E11" s="790"/>
      <c r="F11" s="790"/>
      <c r="G11" s="790"/>
      <c r="H11" s="791"/>
      <c r="I11" s="791"/>
      <c r="J11" s="791"/>
      <c r="K11" s="781"/>
      <c r="L11" s="415"/>
      <c r="M11" s="783"/>
      <c r="N11" s="786"/>
      <c r="O11" s="787"/>
    </row>
    <row r="12" spans="1:15" ht="141.75" x14ac:dyDescent="0.2">
      <c r="A12" s="411" t="s">
        <v>2886</v>
      </c>
      <c r="B12" s="413" t="s">
        <v>2887</v>
      </c>
      <c r="C12" s="413" t="s">
        <v>2888</v>
      </c>
      <c r="D12" s="414" t="s">
        <v>2889</v>
      </c>
      <c r="E12" s="414" t="s">
        <v>2890</v>
      </c>
      <c r="F12" s="415" t="s">
        <v>2891</v>
      </c>
      <c r="G12" s="414" t="s">
        <v>2892</v>
      </c>
      <c r="H12" s="416">
        <v>44973</v>
      </c>
      <c r="I12" s="416">
        <v>45291</v>
      </c>
      <c r="J12" s="420">
        <v>45291</v>
      </c>
      <c r="K12" s="417">
        <v>1</v>
      </c>
      <c r="L12" s="415" t="s">
        <v>2893</v>
      </c>
      <c r="M12" s="418">
        <v>100</v>
      </c>
      <c r="N12" s="777" t="s">
        <v>2894</v>
      </c>
      <c r="O12" s="778"/>
    </row>
    <row r="13" spans="1:15" s="11" customFormat="1" ht="141.75" x14ac:dyDescent="0.2">
      <c r="A13" s="411" t="s">
        <v>2895</v>
      </c>
      <c r="B13" s="412" t="s">
        <v>2896</v>
      </c>
      <c r="C13" s="411" t="s">
        <v>2897</v>
      </c>
      <c r="D13" s="414" t="s">
        <v>2889</v>
      </c>
      <c r="E13" s="412" t="s">
        <v>2898</v>
      </c>
      <c r="F13" s="412" t="s">
        <v>2871</v>
      </c>
      <c r="G13" s="412" t="s">
        <v>2899</v>
      </c>
      <c r="H13" s="422">
        <v>44973</v>
      </c>
      <c r="I13" s="422">
        <v>45291</v>
      </c>
      <c r="J13" s="420">
        <v>45291</v>
      </c>
      <c r="K13" s="417">
        <v>1</v>
      </c>
      <c r="L13" s="415" t="s">
        <v>2900</v>
      </c>
      <c r="M13" s="418">
        <v>100</v>
      </c>
      <c r="N13" s="777" t="s">
        <v>2901</v>
      </c>
      <c r="O13" s="778"/>
    </row>
    <row r="14" spans="1:15" s="11" customFormat="1" ht="18" x14ac:dyDescent="0.2">
      <c r="A14" s="407" t="s">
        <v>2902</v>
      </c>
      <c r="B14" s="412"/>
      <c r="C14" s="423"/>
      <c r="D14" s="414"/>
      <c r="E14" s="412"/>
      <c r="F14" s="412"/>
      <c r="G14" s="412"/>
      <c r="H14" s="422"/>
      <c r="I14" s="422"/>
      <c r="J14" s="416"/>
      <c r="K14" s="421"/>
      <c r="L14" s="415"/>
      <c r="M14" s="418"/>
      <c r="N14" s="777"/>
      <c r="O14" s="778"/>
    </row>
    <row r="15" spans="1:15" s="11" customFormat="1" ht="47.25" x14ac:dyDescent="0.2">
      <c r="A15" s="411" t="s">
        <v>2903</v>
      </c>
      <c r="B15" s="412" t="s">
        <v>2904</v>
      </c>
      <c r="C15" s="411" t="s">
        <v>2905</v>
      </c>
      <c r="D15" s="414" t="s">
        <v>2906</v>
      </c>
      <c r="E15" s="412" t="s">
        <v>2907</v>
      </c>
      <c r="F15" s="412" t="s">
        <v>2880</v>
      </c>
      <c r="G15" s="412" t="s">
        <v>2881</v>
      </c>
      <c r="H15" s="422">
        <v>44973</v>
      </c>
      <c r="I15" s="422">
        <v>45291</v>
      </c>
      <c r="J15" s="420">
        <v>45291</v>
      </c>
      <c r="K15" s="421">
        <v>0</v>
      </c>
      <c r="L15" s="415"/>
      <c r="M15" s="418">
        <v>0</v>
      </c>
      <c r="N15" s="777" t="s">
        <v>2908</v>
      </c>
      <c r="O15" s="778"/>
    </row>
    <row r="16" spans="1:15" s="11" customFormat="1" ht="47.25" x14ac:dyDescent="0.2">
      <c r="A16" s="411" t="s">
        <v>2909</v>
      </c>
      <c r="B16" s="414" t="s">
        <v>2910</v>
      </c>
      <c r="C16" s="414" t="s">
        <v>2911</v>
      </c>
      <c r="D16" s="414" t="s">
        <v>2906</v>
      </c>
      <c r="E16" s="414" t="s">
        <v>2912</v>
      </c>
      <c r="F16" s="412" t="s">
        <v>2913</v>
      </c>
      <c r="G16" s="412" t="s">
        <v>2914</v>
      </c>
      <c r="H16" s="420">
        <v>44928</v>
      </c>
      <c r="I16" s="420">
        <v>45107</v>
      </c>
      <c r="J16" s="420">
        <v>45107</v>
      </c>
      <c r="K16" s="417">
        <v>1</v>
      </c>
      <c r="L16" s="415" t="s">
        <v>2915</v>
      </c>
      <c r="M16" s="418">
        <v>100</v>
      </c>
      <c r="N16" s="777" t="s">
        <v>2916</v>
      </c>
      <c r="O16" s="778"/>
    </row>
    <row r="17" spans="1:15" s="11" customFormat="1" ht="63" x14ac:dyDescent="0.2">
      <c r="A17" s="411" t="s">
        <v>2917</v>
      </c>
      <c r="B17" s="414" t="s">
        <v>2918</v>
      </c>
      <c r="C17" s="411" t="s">
        <v>2919</v>
      </c>
      <c r="D17" s="414" t="s">
        <v>2906</v>
      </c>
      <c r="E17" s="414" t="s">
        <v>2920</v>
      </c>
      <c r="F17" s="414" t="s">
        <v>2921</v>
      </c>
      <c r="G17" s="412" t="s">
        <v>2922</v>
      </c>
      <c r="H17" s="420">
        <v>44932</v>
      </c>
      <c r="I17" s="420">
        <v>45138</v>
      </c>
      <c r="J17" s="420">
        <v>45291</v>
      </c>
      <c r="K17" s="417">
        <v>1</v>
      </c>
      <c r="L17" s="415" t="s">
        <v>2923</v>
      </c>
      <c r="M17" s="418">
        <v>100</v>
      </c>
      <c r="N17" s="777" t="s">
        <v>2924</v>
      </c>
      <c r="O17" s="778"/>
    </row>
    <row r="18" spans="1:15" s="11" customFormat="1" ht="18" x14ac:dyDescent="0.2">
      <c r="A18" s="407" t="s">
        <v>2925</v>
      </c>
      <c r="B18" s="412"/>
      <c r="C18" s="423"/>
      <c r="D18" s="414"/>
      <c r="E18" s="412"/>
      <c r="F18" s="412"/>
      <c r="G18" s="412"/>
      <c r="H18" s="422"/>
      <c r="I18" s="422"/>
      <c r="J18" s="416"/>
      <c r="K18" s="421"/>
      <c r="L18" s="415"/>
      <c r="M18" s="418"/>
      <c r="N18" s="419"/>
      <c r="O18" s="419"/>
    </row>
    <row r="19" spans="1:15" s="11" customFormat="1" ht="63" x14ac:dyDescent="0.2">
      <c r="A19" s="411" t="s">
        <v>2926</v>
      </c>
      <c r="B19" s="412" t="s">
        <v>2927</v>
      </c>
      <c r="C19" s="413" t="s">
        <v>2928</v>
      </c>
      <c r="D19" s="414" t="s">
        <v>2929</v>
      </c>
      <c r="E19" s="412" t="s">
        <v>2930</v>
      </c>
      <c r="F19" s="412" t="s">
        <v>2880</v>
      </c>
      <c r="G19" s="412" t="s">
        <v>2881</v>
      </c>
      <c r="H19" s="422">
        <v>44973</v>
      </c>
      <c r="I19" s="422">
        <v>45291</v>
      </c>
      <c r="J19" s="420">
        <v>45291</v>
      </c>
      <c r="K19" s="417">
        <v>1</v>
      </c>
      <c r="L19" s="415" t="s">
        <v>2931</v>
      </c>
      <c r="M19" s="418">
        <v>100</v>
      </c>
      <c r="N19" s="777" t="s">
        <v>2932</v>
      </c>
      <c r="O19" s="778"/>
    </row>
    <row r="20" spans="1:15" s="11" customFormat="1" ht="18" x14ac:dyDescent="0.2">
      <c r="A20" s="407" t="s">
        <v>2933</v>
      </c>
      <c r="B20" s="412"/>
      <c r="C20" s="423"/>
      <c r="D20" s="414"/>
      <c r="E20" s="412"/>
      <c r="F20" s="412"/>
      <c r="G20" s="412"/>
      <c r="H20" s="422"/>
      <c r="I20" s="422"/>
      <c r="J20" s="416"/>
      <c r="K20" s="421"/>
      <c r="L20" s="415"/>
      <c r="M20" s="418"/>
      <c r="N20" s="419"/>
      <c r="O20" s="419"/>
    </row>
    <row r="21" spans="1:15" s="11" customFormat="1" ht="141.75" x14ac:dyDescent="0.2">
      <c r="A21" s="411" t="s">
        <v>2934</v>
      </c>
      <c r="B21" s="412" t="s">
        <v>2935</v>
      </c>
      <c r="C21" s="413" t="s">
        <v>2936</v>
      </c>
      <c r="D21" s="414" t="s">
        <v>2889</v>
      </c>
      <c r="E21" s="412" t="s">
        <v>2937</v>
      </c>
      <c r="F21" s="412" t="s">
        <v>2938</v>
      </c>
      <c r="G21" s="412" t="s">
        <v>2939</v>
      </c>
      <c r="H21" s="422">
        <v>44973</v>
      </c>
      <c r="I21" s="422">
        <v>45291</v>
      </c>
      <c r="J21" s="420">
        <v>45291</v>
      </c>
      <c r="K21" s="417">
        <v>0.1</v>
      </c>
      <c r="L21" s="415" t="s">
        <v>2940</v>
      </c>
      <c r="M21" s="418">
        <v>10</v>
      </c>
      <c r="N21" s="777" t="s">
        <v>2941</v>
      </c>
      <c r="O21" s="778"/>
    </row>
    <row r="22" spans="1:15" s="11" customFormat="1" ht="36" x14ac:dyDescent="0.2">
      <c r="A22" s="407" t="s">
        <v>2942</v>
      </c>
      <c r="B22" s="412"/>
      <c r="C22" s="423"/>
      <c r="D22" s="414"/>
      <c r="E22" s="412"/>
      <c r="F22" s="412"/>
      <c r="G22" s="412"/>
      <c r="H22" s="422"/>
      <c r="I22" s="422"/>
      <c r="J22" s="416"/>
      <c r="K22" s="421"/>
      <c r="L22" s="415"/>
      <c r="M22" s="418"/>
      <c r="N22" s="419"/>
      <c r="O22" s="419"/>
    </row>
    <row r="23" spans="1:15" s="11" customFormat="1" ht="63" x14ac:dyDescent="0.2">
      <c r="A23" s="411" t="s">
        <v>2943</v>
      </c>
      <c r="B23" s="779" t="s">
        <v>2944</v>
      </c>
      <c r="C23" s="413" t="s">
        <v>2945</v>
      </c>
      <c r="D23" s="414" t="s">
        <v>2946</v>
      </c>
      <c r="E23" s="412" t="s">
        <v>2947</v>
      </c>
      <c r="F23" s="412" t="s">
        <v>2871</v>
      </c>
      <c r="G23" s="412" t="s">
        <v>2948</v>
      </c>
      <c r="H23" s="422">
        <v>44973</v>
      </c>
      <c r="I23" s="422">
        <v>45291</v>
      </c>
      <c r="J23" s="420">
        <v>45291</v>
      </c>
      <c r="K23" s="421">
        <v>0</v>
      </c>
      <c r="L23" s="415"/>
      <c r="M23" s="418">
        <v>0</v>
      </c>
      <c r="N23" s="777" t="s">
        <v>2908</v>
      </c>
      <c r="O23" s="778"/>
    </row>
    <row r="24" spans="1:15" s="11" customFormat="1" ht="63" x14ac:dyDescent="0.2">
      <c r="A24" s="411" t="s">
        <v>2949</v>
      </c>
      <c r="B24" s="779"/>
      <c r="C24" s="413" t="s">
        <v>2950</v>
      </c>
      <c r="D24" s="414" t="s">
        <v>2946</v>
      </c>
      <c r="E24" s="412" t="s">
        <v>2951</v>
      </c>
      <c r="F24" s="412" t="s">
        <v>2952</v>
      </c>
      <c r="G24" s="412" t="s">
        <v>2953</v>
      </c>
      <c r="H24" s="422">
        <v>44973</v>
      </c>
      <c r="I24" s="422">
        <v>45291</v>
      </c>
      <c r="J24" s="420">
        <v>45291</v>
      </c>
      <c r="K24" s="417">
        <v>0.11</v>
      </c>
      <c r="L24" s="415" t="s">
        <v>2954</v>
      </c>
      <c r="M24" s="418">
        <v>0</v>
      </c>
      <c r="N24" s="777" t="s">
        <v>2908</v>
      </c>
      <c r="O24" s="778"/>
    </row>
    <row r="25" spans="1:15" s="11" customFormat="1" ht="18" x14ac:dyDescent="0.2">
      <c r="A25" s="407" t="s">
        <v>2955</v>
      </c>
      <c r="B25" s="414"/>
      <c r="C25" s="423"/>
      <c r="D25" s="414"/>
      <c r="E25" s="412"/>
      <c r="F25" s="412"/>
      <c r="G25" s="412"/>
      <c r="H25" s="422"/>
      <c r="I25" s="422"/>
      <c r="J25" s="416"/>
      <c r="K25" s="421"/>
      <c r="L25" s="415"/>
      <c r="M25" s="418"/>
      <c r="N25" s="419"/>
      <c r="O25" s="419"/>
    </row>
    <row r="26" spans="1:15" s="11" customFormat="1" ht="78.75" x14ac:dyDescent="0.2">
      <c r="A26" s="411" t="s">
        <v>2956</v>
      </c>
      <c r="B26" s="413" t="s">
        <v>2957</v>
      </c>
      <c r="C26" s="413" t="s">
        <v>2958</v>
      </c>
      <c r="D26" s="414" t="s">
        <v>2929</v>
      </c>
      <c r="E26" s="414" t="s">
        <v>2959</v>
      </c>
      <c r="F26" s="414" t="s">
        <v>2960</v>
      </c>
      <c r="G26" s="412" t="s">
        <v>2961</v>
      </c>
      <c r="H26" s="422">
        <v>44973</v>
      </c>
      <c r="I26" s="422">
        <v>45291</v>
      </c>
      <c r="J26" s="420">
        <v>45291</v>
      </c>
      <c r="K26" s="417">
        <v>1</v>
      </c>
      <c r="L26" s="415" t="s">
        <v>2962</v>
      </c>
      <c r="M26" s="418">
        <v>100</v>
      </c>
      <c r="N26" s="777" t="s">
        <v>2963</v>
      </c>
      <c r="O26" s="778"/>
    </row>
    <row r="27" spans="1:15" s="11" customFormat="1" ht="63" x14ac:dyDescent="0.2">
      <c r="A27" s="411" t="s">
        <v>2964</v>
      </c>
      <c r="B27" s="414" t="s">
        <v>2965</v>
      </c>
      <c r="C27" s="414" t="s">
        <v>2966</v>
      </c>
      <c r="D27" s="414" t="s">
        <v>2906</v>
      </c>
      <c r="E27" s="414" t="s">
        <v>2967</v>
      </c>
      <c r="F27" s="414" t="s">
        <v>1974</v>
      </c>
      <c r="G27" s="414" t="s">
        <v>2968</v>
      </c>
      <c r="H27" s="420">
        <v>44928</v>
      </c>
      <c r="I27" s="420">
        <v>45016</v>
      </c>
      <c r="J27" s="422">
        <v>45016</v>
      </c>
      <c r="K27" s="417">
        <v>1</v>
      </c>
      <c r="L27" s="415" t="s">
        <v>2969</v>
      </c>
      <c r="M27" s="418">
        <v>100</v>
      </c>
      <c r="N27" s="777" t="s">
        <v>2970</v>
      </c>
      <c r="O27" s="778"/>
    </row>
    <row r="28" spans="1:15" s="11" customFormat="1" ht="18" x14ac:dyDescent="0.2">
      <c r="A28" s="407" t="s">
        <v>2971</v>
      </c>
      <c r="B28" s="414"/>
      <c r="C28" s="423"/>
      <c r="D28" s="414"/>
      <c r="E28" s="414"/>
      <c r="F28" s="413"/>
      <c r="G28" s="414"/>
      <c r="H28" s="422"/>
      <c r="I28" s="422"/>
      <c r="J28" s="416"/>
      <c r="K28" s="421"/>
      <c r="L28" s="415"/>
      <c r="M28" s="418"/>
      <c r="N28" s="419"/>
      <c r="O28" s="419"/>
    </row>
    <row r="29" spans="1:15" s="11" customFormat="1" ht="78.75" x14ac:dyDescent="0.2">
      <c r="A29" s="411" t="s">
        <v>2972</v>
      </c>
      <c r="B29" s="414" t="s">
        <v>2973</v>
      </c>
      <c r="C29" s="413" t="s">
        <v>2974</v>
      </c>
      <c r="D29" s="414" t="s">
        <v>2975</v>
      </c>
      <c r="E29" s="414" t="s">
        <v>2976</v>
      </c>
      <c r="F29" s="412" t="s">
        <v>2871</v>
      </c>
      <c r="G29" s="414" t="s">
        <v>2977</v>
      </c>
      <c r="H29" s="422">
        <v>44973</v>
      </c>
      <c r="I29" s="420">
        <v>45291</v>
      </c>
      <c r="J29" s="420">
        <v>45291</v>
      </c>
      <c r="K29" s="421">
        <v>0</v>
      </c>
      <c r="L29" s="415" t="s">
        <v>2978</v>
      </c>
      <c r="M29" s="418">
        <v>0</v>
      </c>
      <c r="N29" s="777" t="s">
        <v>2979</v>
      </c>
      <c r="O29" s="778"/>
    </row>
    <row r="30" spans="1:15" s="11" customFormat="1" ht="141.75" x14ac:dyDescent="0.2">
      <c r="A30" s="411" t="s">
        <v>2980</v>
      </c>
      <c r="B30" s="414" t="s">
        <v>2981</v>
      </c>
      <c r="C30" s="413" t="s">
        <v>2982</v>
      </c>
      <c r="D30" s="414" t="s">
        <v>2889</v>
      </c>
      <c r="E30" s="414" t="s">
        <v>2157</v>
      </c>
      <c r="F30" s="413" t="s">
        <v>2983</v>
      </c>
      <c r="G30" s="414" t="s">
        <v>2984</v>
      </c>
      <c r="H30" s="422">
        <v>44973</v>
      </c>
      <c r="I30" s="422">
        <v>45291</v>
      </c>
      <c r="J30" s="420">
        <v>45291</v>
      </c>
      <c r="K30" s="421">
        <v>0</v>
      </c>
      <c r="L30" s="415"/>
      <c r="M30" s="418">
        <v>0</v>
      </c>
      <c r="N30" s="777" t="s">
        <v>2908</v>
      </c>
      <c r="O30" s="778"/>
    </row>
    <row r="31" spans="1:15" s="11" customFormat="1" ht="18" x14ac:dyDescent="0.2">
      <c r="A31" s="407" t="s">
        <v>2985</v>
      </c>
      <c r="B31" s="414"/>
      <c r="C31" s="423"/>
      <c r="D31" s="414"/>
      <c r="E31" s="414"/>
      <c r="F31" s="413"/>
      <c r="G31" s="414"/>
      <c r="H31" s="422"/>
      <c r="I31" s="422"/>
      <c r="J31" s="416"/>
      <c r="K31" s="421"/>
      <c r="L31" s="415"/>
      <c r="M31" s="418"/>
      <c r="N31" s="419"/>
      <c r="O31" s="419"/>
    </row>
    <row r="32" spans="1:15" s="11" customFormat="1" ht="110.25" x14ac:dyDescent="0.2">
      <c r="A32" s="411" t="s">
        <v>2986</v>
      </c>
      <c r="B32" s="414" t="s">
        <v>2987</v>
      </c>
      <c r="C32" s="414" t="s">
        <v>2988</v>
      </c>
      <c r="D32" s="414" t="s">
        <v>2906</v>
      </c>
      <c r="E32" s="414" t="s">
        <v>2989</v>
      </c>
      <c r="F32" s="414" t="s">
        <v>2778</v>
      </c>
      <c r="G32" s="414" t="s">
        <v>2990</v>
      </c>
      <c r="H32" s="422">
        <v>44927</v>
      </c>
      <c r="I32" s="422">
        <v>45016</v>
      </c>
      <c r="J32" s="422">
        <v>45016</v>
      </c>
      <c r="K32" s="424">
        <v>1</v>
      </c>
      <c r="L32" s="415" t="s">
        <v>2991</v>
      </c>
      <c r="M32" s="418">
        <v>100</v>
      </c>
      <c r="N32" s="777" t="s">
        <v>2992</v>
      </c>
      <c r="O32" s="778"/>
    </row>
    <row r="33" spans="1:15" s="11" customFormat="1" ht="110.25" x14ac:dyDescent="0.2">
      <c r="A33" s="411" t="s">
        <v>2993</v>
      </c>
      <c r="B33" s="414" t="s">
        <v>2994</v>
      </c>
      <c r="C33" s="413" t="s">
        <v>2995</v>
      </c>
      <c r="D33" s="414" t="s">
        <v>2906</v>
      </c>
      <c r="E33" s="414" t="s">
        <v>2996</v>
      </c>
      <c r="F33" s="414" t="s">
        <v>2997</v>
      </c>
      <c r="G33" s="414" t="s">
        <v>2998</v>
      </c>
      <c r="H33" s="422">
        <v>44973</v>
      </c>
      <c r="I33" s="420">
        <v>45107</v>
      </c>
      <c r="J33" s="420">
        <v>45107</v>
      </c>
      <c r="K33" s="425">
        <v>1</v>
      </c>
      <c r="L33" s="415" t="s">
        <v>2999</v>
      </c>
      <c r="M33" s="418">
        <v>0</v>
      </c>
      <c r="N33" s="777" t="s">
        <v>3000</v>
      </c>
      <c r="O33" s="778"/>
    </row>
    <row r="34" spans="1:15" s="11" customFormat="1" ht="141.75" x14ac:dyDescent="0.2">
      <c r="A34" s="411" t="s">
        <v>3001</v>
      </c>
      <c r="B34" s="414" t="s">
        <v>3002</v>
      </c>
      <c r="C34" s="413" t="s">
        <v>3003</v>
      </c>
      <c r="D34" s="414" t="s">
        <v>2889</v>
      </c>
      <c r="E34" s="414" t="s">
        <v>3004</v>
      </c>
      <c r="F34" s="414" t="s">
        <v>3005</v>
      </c>
      <c r="G34" s="414" t="s">
        <v>3006</v>
      </c>
      <c r="H34" s="422">
        <v>44973</v>
      </c>
      <c r="I34" s="422">
        <v>45291</v>
      </c>
      <c r="J34" s="420">
        <v>45291</v>
      </c>
      <c r="K34" s="417">
        <v>1</v>
      </c>
      <c r="L34" s="415" t="s">
        <v>3007</v>
      </c>
      <c r="M34" s="418">
        <v>100</v>
      </c>
      <c r="N34" s="777" t="s">
        <v>3008</v>
      </c>
      <c r="O34" s="778"/>
    </row>
    <row r="35" spans="1:15" x14ac:dyDescent="0.2">
      <c r="B35"/>
      <c r="C35"/>
    </row>
    <row r="36" spans="1:15" s="3" customFormat="1" ht="16.5" thickBot="1" x14ac:dyDescent="0.3">
      <c r="A36" s="7" t="s">
        <v>7</v>
      </c>
      <c r="B36" s="438" t="s">
        <v>3009</v>
      </c>
      <c r="C36" s="438"/>
      <c r="D36" s="438"/>
      <c r="G36" s="7"/>
      <c r="H36" s="7"/>
      <c r="I36" s="10"/>
      <c r="J36" s="7"/>
      <c r="K36" s="7"/>
    </row>
    <row r="37" spans="1:15" s="3" customFormat="1" ht="15" x14ac:dyDescent="0.2">
      <c r="I37" s="6"/>
    </row>
    <row r="38" spans="1:15" s="3" customFormat="1" ht="16.5" thickBot="1" x14ac:dyDescent="0.3">
      <c r="A38" s="7" t="s">
        <v>3</v>
      </c>
      <c r="B38" s="484"/>
      <c r="C38" s="484"/>
      <c r="D38" s="484"/>
      <c r="G38" s="7" t="s">
        <v>2</v>
      </c>
      <c r="I38" s="6"/>
      <c r="J38" s="35"/>
      <c r="K38" s="35"/>
      <c r="L38" s="35"/>
    </row>
    <row r="39" spans="1:15" s="3" customFormat="1" ht="18" x14ac:dyDescent="0.2">
      <c r="I39" s="5"/>
      <c r="J39" s="439"/>
      <c r="K39" s="439"/>
      <c r="L39" s="4"/>
    </row>
    <row r="40" spans="1:15" x14ac:dyDescent="0.2">
      <c r="B40"/>
      <c r="C40"/>
      <c r="O40" s="2" t="s">
        <v>1</v>
      </c>
    </row>
    <row r="41" spans="1:15" x14ac:dyDescent="0.2">
      <c r="B41"/>
      <c r="C41"/>
      <c r="O41" s="2" t="s">
        <v>0</v>
      </c>
    </row>
  </sheetData>
  <autoFilter ref="A7:O34" xr:uid="{00000000-0009-0000-0000-000003000000}">
    <filterColumn colId="13" showButton="0"/>
  </autoFilter>
  <mergeCells count="50">
    <mergeCell ref="A3:O3"/>
    <mergeCell ref="A4:L4"/>
    <mergeCell ref="M4:O5"/>
    <mergeCell ref="A5:L5"/>
    <mergeCell ref="A6:A7"/>
    <mergeCell ref="B6:B7"/>
    <mergeCell ref="C6:C7"/>
    <mergeCell ref="D6:D7"/>
    <mergeCell ref="E6:E7"/>
    <mergeCell ref="F6:F7"/>
    <mergeCell ref="N6:O7"/>
    <mergeCell ref="N9:O9"/>
    <mergeCell ref="B10:B11"/>
    <mergeCell ref="C10:C11"/>
    <mergeCell ref="E10:E11"/>
    <mergeCell ref="F10:F11"/>
    <mergeCell ref="G10:G11"/>
    <mergeCell ref="H10:H11"/>
    <mergeCell ref="I10:I11"/>
    <mergeCell ref="J10:J11"/>
    <mergeCell ref="G6:G7"/>
    <mergeCell ref="H6:I6"/>
    <mergeCell ref="J6:J7"/>
    <mergeCell ref="K6:K7"/>
    <mergeCell ref="L6:L7"/>
    <mergeCell ref="M6:M7"/>
    <mergeCell ref="B23:B24"/>
    <mergeCell ref="N23:O23"/>
    <mergeCell ref="N24:O24"/>
    <mergeCell ref="K10:K11"/>
    <mergeCell ref="M10:M11"/>
    <mergeCell ref="N10:O11"/>
    <mergeCell ref="N12:O12"/>
    <mergeCell ref="N13:O13"/>
    <mergeCell ref="N14:O14"/>
    <mergeCell ref="N15:O15"/>
    <mergeCell ref="N16:O16"/>
    <mergeCell ref="N17:O17"/>
    <mergeCell ref="N19:O19"/>
    <mergeCell ref="N21:O21"/>
    <mergeCell ref="N34:O34"/>
    <mergeCell ref="B36:D36"/>
    <mergeCell ref="B38:D38"/>
    <mergeCell ref="J39:K39"/>
    <mergeCell ref="N26:O26"/>
    <mergeCell ref="N27:O27"/>
    <mergeCell ref="N29:O29"/>
    <mergeCell ref="N30:O30"/>
    <mergeCell ref="N32:O32"/>
    <mergeCell ref="N33:O33"/>
  </mergeCells>
  <dataValidations count="13">
    <dataValidation allowBlank="1" showInputMessage="1" showErrorMessage="1" promptTitle="GUÍA:" prompt="Establecer la formula matemática para medir el cumplimiento de la meta establecida a cada una de las acciones de mejoramiento definidas." sqref="G14:G16 G12 G9:G10 G27:G34 G19" xr:uid="{6E599DC2-381F-46A4-BC32-60F0A3F00750}"/>
    <dataValidation allowBlank="1" showInputMessage="1" showErrorMessage="1" promptTitle="INSERTAR NUEVA COLUMNA:" prompt="Definir el entregable que soporta el cumplimiento como evidencia (actas, contratos, lista de asistencia, procedimientos, fotografía, videos, encuestas, etc.)" sqref="F14:F16 F12 F9:F10 F27:F28 F30:F34 E32 F19" xr:uid="{B2492B52-3145-4839-8405-A308C0954FA7}"/>
    <dataValidation allowBlank="1" showInputMessage="1" showErrorMessage="1" promptTitle="GUÍA:" prompt="Describir la meta a ser alcanzada con la acción de mejoramiento planteada." sqref="E14:E16 E12 E9:E10 E27:E31 E33:E34" xr:uid="{B2BA9712-E683-49EE-B448-EB7B67195EF5}"/>
    <dataValidation allowBlank="1" showInputMessage="1" showErrorMessage="1" promptTitle="GUÍA:" prompt="Identificar la persona/cargo responsable por la ejecución de las acciones de mejoramiento." sqref="D9:D17 D27:D34" xr:uid="{1C141DEB-C738-41D3-83F8-70E0BCDC5099}"/>
    <dataValidation allowBlank="1" showInputMessage="1" showErrorMessage="1" promptTitle="GUÍA:" prompt="Para cada una de las causas identificadas se deben definir las acciones de mejoramiento necesarias." sqref="C14:C16 C12 A14 C9:C10 C27:C34" xr:uid="{B9A0A0D8-8602-4893-8EE4-FF7AD2C5AE29}"/>
    <dataValidation allowBlank="1" showInputMessage="1" showErrorMessage="1" promptTitle="GUIA:" prompt="Redactar las recomendaciones de mejoramiento a la gestión, identificadas en la dependencia para la vigencia actual." sqref="A9" xr:uid="{6BB8AA31-4368-48DC-B7D5-DBE4291E6629}"/>
    <dataValidation allowBlank="1" showInputMessage="1" showErrorMessage="1" promptTitle="GUÍA:" prompt="Se deben describir las causas, previamente identificadas por medio de las metodologías existentes, el número de causas varias de acuerdo a la recomendación y su complejidad." sqref="B9:B10 B12" xr:uid="{466E0829-E963-4D84-8EB4-162541117F97}"/>
    <dataValidation allowBlank="1" showInputMessage="1" showErrorMessage="1" promptTitle="GUÍA:" prompt="Establecer las fechas de inicio y terminación de cada una de las actividades, según los recursos y disponibilidad de la dependencia dentro de la vigencia actual." sqref="H9:I10 H28:H34 I28 I30:I34 H12:I27 J32:J33 J27 J16" xr:uid="{95721AEE-D2C8-43FF-92ED-D60BBF2184F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9 O31 O18 O20 O22 O25 O28 N9:N10 N12:N34" xr:uid="{7CCAE2D9-3007-4E42-90BD-BEFD214FACE9}"/>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9:L34" xr:uid="{00B0A231-F85F-4C9C-8A3B-2D8A7915D6E8}"/>
    <dataValidation allowBlank="1" showInputMessage="1" showErrorMessage="1" promptTitle="GUÍA:" prompt="Asignar el porcentaje de avance de la meta establecida de acuerdo con la formula del indicador con corte a la fecha del seguimiento." sqref="K9:K10 K12:K34" xr:uid="{D1FDB183-A790-45BC-AD9A-0C6895053BC9}"/>
    <dataValidation allowBlank="1" showInputMessage="1" showErrorMessage="1" promptTitle="GUÍA: " prompt="Colocar la fecha en que se realiza el seguimiento por parte de la dependencia (i, ii, ii o iv seguimiento)_x000a_" sqref="J9:J10 J17:J26 J28:J31 J12:J15 J34" xr:uid="{B5BE6963-76E8-4A7F-B5E6-7BEC56A82CB5}"/>
    <dataValidation allowBlank="1" showInputMessage="1" showErrorMessage="1" promptTitle="CONTROL INTERNO:" prompt="Incluir esta columna para medir el avance de las acciones por parte del auditor de acuerdo con las evidencias presentadas por la dependencia." sqref="M9:M10 M12:M34" xr:uid="{6977AEC0-61EE-45A3-92E1-A8D37EB3F8DB}"/>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2E1CE-3185-4F58-83A9-C76F9EB57571}">
  <dimension ref="A1:Q32"/>
  <sheetViews>
    <sheetView showGridLines="0" zoomScale="69" zoomScaleNormal="69" zoomScaleSheetLayoutView="100" zoomScalePageLayoutView="98" workbookViewId="0">
      <selection activeCell="K17" sqref="K17"/>
    </sheetView>
  </sheetViews>
  <sheetFormatPr baseColWidth="10" defaultColWidth="11.42578125" defaultRowHeight="12.75" x14ac:dyDescent="0.2"/>
  <cols>
    <col min="1" max="1" width="64.42578125" customWidth="1"/>
    <col min="2" max="2" width="28.28515625"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6.85546875" customWidth="1"/>
    <col min="12" max="12" width="50.85546875" customWidth="1"/>
    <col min="13" max="13" width="14" customWidth="1"/>
    <col min="14" max="14" width="25.42578125" customWidth="1"/>
    <col min="15" max="15" width="52" customWidth="1"/>
  </cols>
  <sheetData>
    <row r="1" spans="1:17" x14ac:dyDescent="0.2">
      <c r="A1" s="1"/>
      <c r="B1" s="1"/>
      <c r="C1" s="1"/>
      <c r="D1" s="1"/>
      <c r="E1" s="1"/>
      <c r="F1" s="1"/>
      <c r="G1" s="1"/>
      <c r="H1" s="1"/>
      <c r="I1" s="1"/>
      <c r="K1" s="1"/>
      <c r="L1" s="1"/>
      <c r="M1" s="1"/>
      <c r="N1" s="1"/>
      <c r="O1" s="1"/>
    </row>
    <row r="2" spans="1:17" x14ac:dyDescent="0.2">
      <c r="A2" s="1"/>
      <c r="B2" s="1"/>
      <c r="C2" s="1"/>
      <c r="D2" s="1"/>
      <c r="E2" s="1"/>
      <c r="F2" s="1"/>
      <c r="G2" s="1"/>
      <c r="H2" s="1"/>
      <c r="I2" s="1"/>
      <c r="K2" s="1"/>
      <c r="L2" s="1"/>
      <c r="M2" s="1"/>
      <c r="N2" s="1"/>
      <c r="O2" s="1"/>
    </row>
    <row r="3" spans="1:17" ht="27" customHeight="1" x14ac:dyDescent="0.25">
      <c r="A3" s="452" t="s">
        <v>119</v>
      </c>
      <c r="B3" s="452"/>
      <c r="C3" s="452"/>
      <c r="D3" s="452"/>
      <c r="E3" s="452"/>
      <c r="F3" s="452"/>
      <c r="G3" s="452"/>
      <c r="H3" s="452"/>
      <c r="I3" s="452"/>
      <c r="J3" s="452"/>
      <c r="K3" s="452"/>
      <c r="L3" s="452"/>
      <c r="M3" s="452"/>
      <c r="N3" s="452"/>
      <c r="O3" s="452"/>
    </row>
    <row r="4" spans="1:17" ht="34.5" customHeight="1" x14ac:dyDescent="0.2">
      <c r="A4" s="440" t="s">
        <v>506</v>
      </c>
      <c r="B4" s="440"/>
      <c r="C4" s="440"/>
      <c r="D4" s="440"/>
      <c r="E4" s="440"/>
      <c r="F4" s="440"/>
      <c r="G4" s="440"/>
      <c r="H4" s="440"/>
      <c r="I4" s="440"/>
      <c r="J4" s="440"/>
      <c r="K4" s="440"/>
      <c r="L4" s="440"/>
      <c r="M4" s="459" t="s">
        <v>117</v>
      </c>
      <c r="N4" s="459"/>
      <c r="O4" s="459"/>
    </row>
    <row r="5" spans="1:17" ht="38.25" customHeight="1" x14ac:dyDescent="0.2">
      <c r="A5" s="440" t="s">
        <v>194</v>
      </c>
      <c r="B5" s="440"/>
      <c r="C5" s="440"/>
      <c r="D5" s="440"/>
      <c r="E5" s="440"/>
      <c r="F5" s="440"/>
      <c r="G5" s="440"/>
      <c r="H5" s="440"/>
      <c r="I5" s="440"/>
      <c r="J5" s="440"/>
      <c r="K5" s="440"/>
      <c r="L5" s="440"/>
      <c r="M5" s="459"/>
      <c r="N5" s="459"/>
      <c r="O5" s="459"/>
    </row>
    <row r="6" spans="1:17"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7" s="3" customFormat="1" ht="47.25" x14ac:dyDescent="0.2">
      <c r="A7" s="454"/>
      <c r="B7" s="456"/>
      <c r="C7" s="456"/>
      <c r="D7" s="456"/>
      <c r="E7" s="450"/>
      <c r="F7" s="450"/>
      <c r="G7" s="450"/>
      <c r="H7" s="34" t="s">
        <v>102</v>
      </c>
      <c r="I7" s="34" t="s">
        <v>101</v>
      </c>
      <c r="J7" s="450"/>
      <c r="K7" s="450"/>
      <c r="L7" s="451"/>
      <c r="M7" s="460"/>
      <c r="N7" s="443"/>
      <c r="O7" s="444"/>
    </row>
    <row r="8" spans="1:17" ht="270.75" customHeight="1" x14ac:dyDescent="0.2">
      <c r="A8" s="51" t="s">
        <v>195</v>
      </c>
      <c r="B8" s="427" t="s">
        <v>196</v>
      </c>
      <c r="C8" s="18" t="s">
        <v>197</v>
      </c>
      <c r="D8" s="427" t="s">
        <v>198</v>
      </c>
      <c r="E8" s="18" t="s">
        <v>12</v>
      </c>
      <c r="F8" s="18" t="s">
        <v>97</v>
      </c>
      <c r="G8" s="18" t="s">
        <v>10</v>
      </c>
      <c r="H8" s="431">
        <v>44973</v>
      </c>
      <c r="I8" s="431">
        <v>45291</v>
      </c>
      <c r="J8" s="31">
        <v>45107</v>
      </c>
      <c r="K8" s="32">
        <v>1</v>
      </c>
      <c r="L8" s="52" t="s">
        <v>199</v>
      </c>
      <c r="M8" s="53">
        <v>1</v>
      </c>
      <c r="N8" s="543" t="s">
        <v>200</v>
      </c>
      <c r="O8" s="540"/>
    </row>
    <row r="9" spans="1:17" ht="239.25" customHeight="1" x14ac:dyDescent="0.2">
      <c r="A9" s="436" t="s">
        <v>201</v>
      </c>
      <c r="B9" s="437"/>
      <c r="C9" s="18" t="s">
        <v>93</v>
      </c>
      <c r="D9" s="437"/>
      <c r="E9" s="18" t="s">
        <v>92</v>
      </c>
      <c r="F9" s="18" t="s">
        <v>75</v>
      </c>
      <c r="G9" s="25" t="s">
        <v>91</v>
      </c>
      <c r="H9" s="432"/>
      <c r="I9" s="432"/>
      <c r="J9" s="31">
        <v>45107</v>
      </c>
      <c r="K9" s="32">
        <v>0.5</v>
      </c>
      <c r="L9" s="427" t="s">
        <v>202</v>
      </c>
      <c r="M9" s="54">
        <v>0</v>
      </c>
      <c r="N9" s="530" t="s">
        <v>203</v>
      </c>
      <c r="O9" s="531"/>
    </row>
    <row r="10" spans="1:17" ht="239.25" customHeight="1" x14ac:dyDescent="0.2">
      <c r="A10" s="436"/>
      <c r="B10" s="437"/>
      <c r="C10" s="25" t="s">
        <v>204</v>
      </c>
      <c r="D10" s="428"/>
      <c r="E10" s="25" t="s">
        <v>88</v>
      </c>
      <c r="F10" s="25" t="s">
        <v>87</v>
      </c>
      <c r="G10" s="25" t="s">
        <v>68</v>
      </c>
      <c r="H10" s="432"/>
      <c r="I10" s="432"/>
      <c r="J10" s="31">
        <v>45107</v>
      </c>
      <c r="K10" s="26">
        <v>0</v>
      </c>
      <c r="L10" s="541"/>
      <c r="M10" s="53">
        <v>0</v>
      </c>
      <c r="N10" s="542" t="s">
        <v>205</v>
      </c>
      <c r="O10" s="531"/>
      <c r="Q10" s="29">
        <v>0.33</v>
      </c>
    </row>
    <row r="11" spans="1:17" ht="239.25" customHeight="1" x14ac:dyDescent="0.2">
      <c r="A11" s="427" t="s">
        <v>206</v>
      </c>
      <c r="B11" s="427" t="s">
        <v>207</v>
      </c>
      <c r="C11" s="18" t="s">
        <v>208</v>
      </c>
      <c r="D11" s="25" t="s">
        <v>209</v>
      </c>
      <c r="E11" s="18" t="s">
        <v>210</v>
      </c>
      <c r="F11" s="18" t="s">
        <v>211</v>
      </c>
      <c r="G11" s="18" t="s">
        <v>212</v>
      </c>
      <c r="H11" s="16">
        <v>44973</v>
      </c>
      <c r="I11" s="16">
        <v>45016</v>
      </c>
      <c r="J11" s="16">
        <v>45015</v>
      </c>
      <c r="K11" s="15">
        <v>1</v>
      </c>
      <c r="L11" s="18" t="s">
        <v>213</v>
      </c>
      <c r="M11" s="55">
        <v>1</v>
      </c>
      <c r="N11" s="530" t="s">
        <v>214</v>
      </c>
      <c r="O11" s="531"/>
    </row>
    <row r="12" spans="1:17" ht="239.25" customHeight="1" x14ac:dyDescent="0.2">
      <c r="A12" s="428"/>
      <c r="B12" s="428"/>
      <c r="C12" s="18" t="s">
        <v>215</v>
      </c>
      <c r="D12" s="18" t="s">
        <v>209</v>
      </c>
      <c r="E12" s="18" t="s">
        <v>70</v>
      </c>
      <c r="F12" s="18" t="s">
        <v>69</v>
      </c>
      <c r="G12" s="18" t="s">
        <v>68</v>
      </c>
      <c r="H12" s="16">
        <v>44973</v>
      </c>
      <c r="I12" s="16">
        <v>45291</v>
      </c>
      <c r="J12" s="16">
        <v>45107</v>
      </c>
      <c r="K12" s="15">
        <v>0.5</v>
      </c>
      <c r="L12" s="18" t="s">
        <v>216</v>
      </c>
      <c r="M12" s="56" t="s">
        <v>217</v>
      </c>
      <c r="N12" s="530" t="s">
        <v>218</v>
      </c>
      <c r="O12" s="531"/>
      <c r="Q12" s="29">
        <v>0.75</v>
      </c>
    </row>
    <row r="13" spans="1:17" ht="239.25" customHeight="1" x14ac:dyDescent="0.2">
      <c r="A13" s="427" t="s">
        <v>219</v>
      </c>
      <c r="B13" s="427" t="s">
        <v>220</v>
      </c>
      <c r="C13" s="18" t="s">
        <v>84</v>
      </c>
      <c r="D13" s="427" t="s">
        <v>221</v>
      </c>
      <c r="E13" s="18" t="s">
        <v>82</v>
      </c>
      <c r="F13" s="18" t="s">
        <v>81</v>
      </c>
      <c r="G13" s="18" t="s">
        <v>80</v>
      </c>
      <c r="H13" s="16">
        <v>44973</v>
      </c>
      <c r="I13" s="16">
        <v>45291</v>
      </c>
      <c r="J13" s="16">
        <v>45107</v>
      </c>
      <c r="K13" s="15">
        <v>1</v>
      </c>
      <c r="L13" s="18" t="s">
        <v>222</v>
      </c>
      <c r="M13" s="56">
        <v>1</v>
      </c>
      <c r="N13" s="530" t="s">
        <v>223</v>
      </c>
      <c r="O13" s="531"/>
    </row>
    <row r="14" spans="1:17" ht="239.25" customHeight="1" x14ac:dyDescent="0.2">
      <c r="A14" s="437"/>
      <c r="B14" s="437"/>
      <c r="C14" s="25" t="s">
        <v>77</v>
      </c>
      <c r="D14" s="437"/>
      <c r="E14" s="25" t="s">
        <v>76</v>
      </c>
      <c r="F14" s="25" t="s">
        <v>75</v>
      </c>
      <c r="G14" s="25" t="s">
        <v>74</v>
      </c>
      <c r="H14" s="28">
        <v>44973</v>
      </c>
      <c r="I14" s="28">
        <v>45291</v>
      </c>
      <c r="J14" s="16">
        <v>45107</v>
      </c>
      <c r="K14" s="27">
        <v>0.5</v>
      </c>
      <c r="L14" s="25" t="s">
        <v>224</v>
      </c>
      <c r="M14" s="57">
        <v>0.5</v>
      </c>
      <c r="N14" s="530" t="s">
        <v>225</v>
      </c>
      <c r="O14" s="531"/>
    </row>
    <row r="15" spans="1:17" s="11" customFormat="1" ht="103.5" customHeight="1" x14ac:dyDescent="0.2">
      <c r="A15" s="428"/>
      <c r="B15" s="428"/>
      <c r="C15" s="18" t="s">
        <v>71</v>
      </c>
      <c r="D15" s="428"/>
      <c r="E15" s="18" t="s">
        <v>70</v>
      </c>
      <c r="F15" s="18" t="s">
        <v>69</v>
      </c>
      <c r="G15" s="18" t="s">
        <v>68</v>
      </c>
      <c r="H15" s="17">
        <v>44973</v>
      </c>
      <c r="I15" s="17">
        <v>45291</v>
      </c>
      <c r="J15" s="16">
        <v>45107</v>
      </c>
      <c r="K15" s="15">
        <v>0.34</v>
      </c>
      <c r="L15" s="14" t="s">
        <v>66</v>
      </c>
      <c r="M15" s="58">
        <v>0.5</v>
      </c>
      <c r="N15" s="540" t="s">
        <v>226</v>
      </c>
      <c r="O15" s="540"/>
      <c r="Q15" s="12">
        <v>0.67</v>
      </c>
    </row>
    <row r="16" spans="1:17" s="11" customFormat="1" ht="103.5" customHeight="1" x14ac:dyDescent="0.2">
      <c r="A16" s="22" t="s">
        <v>227</v>
      </c>
      <c r="B16" s="22" t="s">
        <v>63</v>
      </c>
      <c r="C16" s="18" t="s">
        <v>62</v>
      </c>
      <c r="D16" s="18" t="s">
        <v>209</v>
      </c>
      <c r="E16" s="18" t="s">
        <v>228</v>
      </c>
      <c r="F16" s="18" t="s">
        <v>229</v>
      </c>
      <c r="G16" s="18" t="s">
        <v>230</v>
      </c>
      <c r="H16" s="17">
        <v>44973</v>
      </c>
      <c r="I16" s="17">
        <v>45291</v>
      </c>
      <c r="J16" s="16">
        <v>45107</v>
      </c>
      <c r="K16" s="15">
        <v>1</v>
      </c>
      <c r="L16" s="18" t="s">
        <v>213</v>
      </c>
      <c r="M16" s="58">
        <v>1</v>
      </c>
      <c r="N16" s="530" t="s">
        <v>231</v>
      </c>
      <c r="O16" s="531"/>
      <c r="Q16" s="12">
        <v>1</v>
      </c>
    </row>
    <row r="17" spans="1:17" s="11" customFormat="1" ht="103.5" customHeight="1" x14ac:dyDescent="0.2">
      <c r="A17" s="427" t="s">
        <v>232</v>
      </c>
      <c r="B17" s="427" t="s">
        <v>56</v>
      </c>
      <c r="C17" s="18" t="s">
        <v>55</v>
      </c>
      <c r="D17" s="427" t="s">
        <v>233</v>
      </c>
      <c r="E17" s="18" t="s">
        <v>53</v>
      </c>
      <c r="F17" s="18" t="s">
        <v>52</v>
      </c>
      <c r="G17" s="18" t="s">
        <v>51</v>
      </c>
      <c r="H17" s="17">
        <v>44973</v>
      </c>
      <c r="I17" s="17">
        <v>45291</v>
      </c>
      <c r="J17" s="16">
        <v>45107</v>
      </c>
      <c r="K17" s="15">
        <v>1</v>
      </c>
      <c r="L17" s="14" t="s">
        <v>50</v>
      </c>
      <c r="M17" s="58">
        <v>0.5</v>
      </c>
      <c r="N17" s="538" t="s">
        <v>234</v>
      </c>
      <c r="O17" s="539"/>
    </row>
    <row r="18" spans="1:17" s="11" customFormat="1" ht="129" customHeight="1" x14ac:dyDescent="0.2">
      <c r="A18" s="428"/>
      <c r="B18" s="428"/>
      <c r="C18" s="18" t="s">
        <v>48</v>
      </c>
      <c r="D18" s="428"/>
      <c r="E18" s="18" t="s">
        <v>47</v>
      </c>
      <c r="F18" s="18" t="s">
        <v>47</v>
      </c>
      <c r="G18" s="18" t="s">
        <v>235</v>
      </c>
      <c r="H18" s="17">
        <v>44973</v>
      </c>
      <c r="I18" s="17">
        <v>45291</v>
      </c>
      <c r="J18" s="16">
        <v>45107</v>
      </c>
      <c r="K18" s="15">
        <v>0</v>
      </c>
      <c r="L18" s="14" t="s">
        <v>236</v>
      </c>
      <c r="M18" s="58">
        <v>0</v>
      </c>
      <c r="N18" s="540" t="s">
        <v>237</v>
      </c>
      <c r="O18" s="540"/>
      <c r="Q18" s="12">
        <v>0.25</v>
      </c>
    </row>
    <row r="19" spans="1:17" s="11" customFormat="1" ht="129" customHeight="1" x14ac:dyDescent="0.2">
      <c r="A19" s="427" t="s">
        <v>238</v>
      </c>
      <c r="B19" s="427" t="s">
        <v>239</v>
      </c>
      <c r="C19" s="18" t="s">
        <v>240</v>
      </c>
      <c r="D19" s="427" t="s">
        <v>209</v>
      </c>
      <c r="E19" s="18" t="s">
        <v>36</v>
      </c>
      <c r="F19" s="18" t="s">
        <v>35</v>
      </c>
      <c r="G19" s="18" t="s">
        <v>241</v>
      </c>
      <c r="H19" s="17">
        <v>44973</v>
      </c>
      <c r="I19" s="17">
        <v>45291</v>
      </c>
      <c r="J19" s="16">
        <v>45107</v>
      </c>
      <c r="K19" s="15">
        <v>1</v>
      </c>
      <c r="L19" s="14" t="s">
        <v>242</v>
      </c>
      <c r="M19" s="58">
        <v>1</v>
      </c>
      <c r="N19" s="530" t="s">
        <v>243</v>
      </c>
      <c r="O19" s="531"/>
    </row>
    <row r="20" spans="1:17" s="11" customFormat="1" ht="110.25" customHeight="1" x14ac:dyDescent="0.2">
      <c r="A20" s="428"/>
      <c r="B20" s="437"/>
      <c r="C20" s="427" t="s">
        <v>244</v>
      </c>
      <c r="D20" s="437"/>
      <c r="E20" s="427" t="s">
        <v>31</v>
      </c>
      <c r="F20" s="427" t="s">
        <v>30</v>
      </c>
      <c r="G20" s="427" t="s">
        <v>29</v>
      </c>
      <c r="H20" s="429">
        <v>44973</v>
      </c>
      <c r="I20" s="429">
        <v>45291</v>
      </c>
      <c r="J20" s="16">
        <v>45107</v>
      </c>
      <c r="K20" s="447">
        <v>0.5</v>
      </c>
      <c r="L20" s="427" t="s">
        <v>245</v>
      </c>
      <c r="M20" s="532">
        <v>0.5</v>
      </c>
      <c r="N20" s="534" t="s">
        <v>246</v>
      </c>
      <c r="O20" s="535"/>
    </row>
    <row r="21" spans="1:17" s="11" customFormat="1" ht="126.75" customHeight="1" x14ac:dyDescent="0.2">
      <c r="A21" s="43" t="s">
        <v>26</v>
      </c>
      <c r="B21" s="428"/>
      <c r="C21" s="428"/>
      <c r="D21" s="428"/>
      <c r="E21" s="428"/>
      <c r="F21" s="428"/>
      <c r="G21" s="428"/>
      <c r="H21" s="430"/>
      <c r="I21" s="430"/>
      <c r="J21" s="16">
        <v>45107</v>
      </c>
      <c r="K21" s="449"/>
      <c r="L21" s="428"/>
      <c r="M21" s="533"/>
      <c r="N21" s="536"/>
      <c r="O21" s="537"/>
      <c r="Q21" s="12">
        <v>0.75</v>
      </c>
    </row>
    <row r="22" spans="1:17" s="11" customFormat="1" ht="126.75" customHeight="1" x14ac:dyDescent="0.2">
      <c r="A22" s="43" t="s">
        <v>25</v>
      </c>
      <c r="B22" s="18" t="s">
        <v>24</v>
      </c>
      <c r="C22" s="18" t="s">
        <v>247</v>
      </c>
      <c r="D22" s="18" t="s">
        <v>248</v>
      </c>
      <c r="E22" s="13" t="s">
        <v>21</v>
      </c>
      <c r="F22" s="18" t="s">
        <v>20</v>
      </c>
      <c r="G22" s="13" t="s">
        <v>19</v>
      </c>
      <c r="H22" s="17">
        <v>44973</v>
      </c>
      <c r="I22" s="17">
        <v>45291</v>
      </c>
      <c r="J22" s="16">
        <v>45107</v>
      </c>
      <c r="K22" s="15">
        <v>0.5</v>
      </c>
      <c r="L22" s="14" t="s">
        <v>249</v>
      </c>
      <c r="M22" s="58">
        <v>0.5</v>
      </c>
      <c r="N22" s="530" t="s">
        <v>250</v>
      </c>
      <c r="O22" s="531"/>
      <c r="Q22" s="12">
        <v>0.5</v>
      </c>
    </row>
    <row r="23" spans="1:17" s="11" customFormat="1" ht="126.75" customHeight="1" x14ac:dyDescent="0.2">
      <c r="A23" s="427" t="s">
        <v>251</v>
      </c>
      <c r="B23" s="427" t="s">
        <v>252</v>
      </c>
      <c r="C23" s="18" t="s">
        <v>253</v>
      </c>
      <c r="D23" s="18" t="s">
        <v>254</v>
      </c>
      <c r="E23" s="13" t="s">
        <v>255</v>
      </c>
      <c r="F23" s="18" t="s">
        <v>256</v>
      </c>
      <c r="G23" s="13" t="s">
        <v>257</v>
      </c>
      <c r="H23" s="17">
        <v>44973</v>
      </c>
      <c r="I23" s="17">
        <v>45291</v>
      </c>
      <c r="J23" s="16">
        <v>45107</v>
      </c>
      <c r="K23" s="15">
        <v>1</v>
      </c>
      <c r="L23" s="14" t="s">
        <v>258</v>
      </c>
      <c r="M23" s="58">
        <v>0.5</v>
      </c>
      <c r="N23" s="530" t="s">
        <v>259</v>
      </c>
      <c r="O23" s="531"/>
    </row>
    <row r="24" spans="1:17" s="11" customFormat="1" ht="126.75" customHeight="1" x14ac:dyDescent="0.2">
      <c r="A24" s="428"/>
      <c r="B24" s="428"/>
      <c r="C24" s="18" t="s">
        <v>260</v>
      </c>
      <c r="D24" s="18" t="s">
        <v>254</v>
      </c>
      <c r="E24" s="13" t="s">
        <v>261</v>
      </c>
      <c r="F24" s="18" t="s">
        <v>69</v>
      </c>
      <c r="G24" s="13" t="s">
        <v>68</v>
      </c>
      <c r="H24" s="17">
        <v>44973</v>
      </c>
      <c r="I24" s="17">
        <v>45291</v>
      </c>
      <c r="J24" s="16">
        <v>45107</v>
      </c>
      <c r="K24" s="15">
        <v>0.5</v>
      </c>
      <c r="L24" s="14" t="s">
        <v>262</v>
      </c>
      <c r="M24" s="58">
        <v>0.5</v>
      </c>
      <c r="N24" s="530" t="s">
        <v>263</v>
      </c>
      <c r="O24" s="531"/>
      <c r="Q24" s="12">
        <v>0.5</v>
      </c>
    </row>
    <row r="25" spans="1:17" s="11" customFormat="1" ht="126.75" customHeight="1" x14ac:dyDescent="0.2">
      <c r="A25" s="43" t="s">
        <v>264</v>
      </c>
      <c r="B25" s="18" t="s">
        <v>15</v>
      </c>
      <c r="C25" s="18" t="s">
        <v>14</v>
      </c>
      <c r="D25" s="18" t="s">
        <v>265</v>
      </c>
      <c r="E25" s="13" t="s">
        <v>12</v>
      </c>
      <c r="F25" s="18" t="s">
        <v>266</v>
      </c>
      <c r="G25" s="13" t="s">
        <v>10</v>
      </c>
      <c r="H25" s="17">
        <v>44973</v>
      </c>
      <c r="I25" s="17">
        <v>45291</v>
      </c>
      <c r="J25" s="16">
        <v>45107</v>
      </c>
      <c r="K25" s="15">
        <v>1</v>
      </c>
      <c r="L25" s="14" t="s">
        <v>9</v>
      </c>
      <c r="M25" s="58">
        <v>0</v>
      </c>
      <c r="N25" s="530" t="s">
        <v>267</v>
      </c>
      <c r="O25" s="531"/>
      <c r="Q25" s="12">
        <v>0</v>
      </c>
    </row>
    <row r="27" spans="1:17" s="3" customFormat="1" ht="29.25" customHeight="1" thickBot="1" x14ac:dyDescent="0.3">
      <c r="A27" s="7" t="s">
        <v>7</v>
      </c>
      <c r="B27" s="438" t="s">
        <v>268</v>
      </c>
      <c r="C27" s="438"/>
      <c r="D27" s="438"/>
      <c r="G27" s="7"/>
      <c r="H27" s="7"/>
      <c r="I27" s="10"/>
      <c r="J27" s="7"/>
      <c r="K27" s="7"/>
      <c r="L27" s="7" t="s">
        <v>269</v>
      </c>
      <c r="M27" s="9">
        <v>0.53</v>
      </c>
      <c r="Q27" s="59">
        <f>(SUM(Q8:Q25))/9</f>
        <v>0.52777777777777779</v>
      </c>
    </row>
    <row r="28" spans="1:17" s="3" customFormat="1" ht="18.75" customHeight="1" x14ac:dyDescent="0.2">
      <c r="I28" s="6"/>
    </row>
    <row r="29" spans="1:17" s="3" customFormat="1" ht="32.25" customHeight="1" thickBot="1" x14ac:dyDescent="0.3">
      <c r="A29" s="7" t="s">
        <v>3</v>
      </c>
      <c r="B29" s="484" t="s">
        <v>587</v>
      </c>
      <c r="C29" s="484"/>
      <c r="D29" s="484"/>
      <c r="G29" s="7" t="s">
        <v>2</v>
      </c>
      <c r="I29" s="6"/>
      <c r="J29" s="35" t="s">
        <v>270</v>
      </c>
      <c r="K29" s="35"/>
      <c r="L29" s="35"/>
    </row>
    <row r="30" spans="1:17" s="3" customFormat="1" ht="27" customHeight="1" x14ac:dyDescent="0.2">
      <c r="I30" s="5"/>
      <c r="J30" s="439"/>
      <c r="K30" s="439"/>
      <c r="L30" s="4"/>
    </row>
    <row r="31" spans="1:17" x14ac:dyDescent="0.2">
      <c r="O31" s="2" t="s">
        <v>1</v>
      </c>
    </row>
    <row r="32" spans="1:17" x14ac:dyDescent="0.2">
      <c r="O32" s="2" t="s">
        <v>0</v>
      </c>
    </row>
  </sheetData>
  <mergeCells count="65">
    <mergeCell ref="A3:O3"/>
    <mergeCell ref="A4:L4"/>
    <mergeCell ref="M4:O5"/>
    <mergeCell ref="A5:L5"/>
    <mergeCell ref="A6:A7"/>
    <mergeCell ref="B6:B7"/>
    <mergeCell ref="C6:C7"/>
    <mergeCell ref="D6:D7"/>
    <mergeCell ref="E6:E7"/>
    <mergeCell ref="F6:F7"/>
    <mergeCell ref="N6:O7"/>
    <mergeCell ref="G6:G7"/>
    <mergeCell ref="H6:I6"/>
    <mergeCell ref="J6:J7"/>
    <mergeCell ref="K6:K7"/>
    <mergeCell ref="L6:L7"/>
    <mergeCell ref="M6:M7"/>
    <mergeCell ref="A9:A10"/>
    <mergeCell ref="L9:L10"/>
    <mergeCell ref="N9:O9"/>
    <mergeCell ref="N10:O10"/>
    <mergeCell ref="B8:B10"/>
    <mergeCell ref="D8:D10"/>
    <mergeCell ref="H8:H10"/>
    <mergeCell ref="I8:I10"/>
    <mergeCell ref="N8:O8"/>
    <mergeCell ref="A11:A12"/>
    <mergeCell ref="B11:B12"/>
    <mergeCell ref="N11:O11"/>
    <mergeCell ref="N12:O12"/>
    <mergeCell ref="A13:A15"/>
    <mergeCell ref="B13:B15"/>
    <mergeCell ref="D13:D15"/>
    <mergeCell ref="N13:O13"/>
    <mergeCell ref="N14:O14"/>
    <mergeCell ref="N15:O15"/>
    <mergeCell ref="N16:O16"/>
    <mergeCell ref="A17:A18"/>
    <mergeCell ref="B17:B18"/>
    <mergeCell ref="D17:D18"/>
    <mergeCell ref="N17:O17"/>
    <mergeCell ref="N18:O18"/>
    <mergeCell ref="A23:A24"/>
    <mergeCell ref="B23:B24"/>
    <mergeCell ref="N23:O23"/>
    <mergeCell ref="N24:O24"/>
    <mergeCell ref="A19:A20"/>
    <mergeCell ref="B19:B21"/>
    <mergeCell ref="D19:D21"/>
    <mergeCell ref="N19:O19"/>
    <mergeCell ref="C20:C21"/>
    <mergeCell ref="E20:E21"/>
    <mergeCell ref="F20:F21"/>
    <mergeCell ref="G20:G21"/>
    <mergeCell ref="H20:H21"/>
    <mergeCell ref="I20:I21"/>
    <mergeCell ref="N25:O25"/>
    <mergeCell ref="B27:D27"/>
    <mergeCell ref="B29:D29"/>
    <mergeCell ref="J30:K30"/>
    <mergeCell ref="K20:K21"/>
    <mergeCell ref="L20:L21"/>
    <mergeCell ref="M20:M21"/>
    <mergeCell ref="N20:O21"/>
    <mergeCell ref="N22:O22"/>
  </mergeCells>
  <dataValidations count="1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8 N22:N25 O12 O15 O18 N8:N20" xr:uid="{709E69A9-6308-4CEC-9381-66C7637FDBF5}"/>
    <dataValidation allowBlank="1" showInputMessage="1" showErrorMessage="1" promptTitle="GUIA:" prompt="Redactar las recomendaciones de mejoramiento a la gestión, identificadas en la dependencia para la vigencia actual." sqref="A8" xr:uid="{9C2EC15A-B2D6-4629-BC36-D4135C2CB379}"/>
    <dataValidation allowBlank="1" showInputMessage="1" showErrorMessage="1" promptTitle="GUÍA:" prompt="Se deben describir las causas, previamente identificadas por medio de las metodologías existentes, el número de causas varias de acuerdo a la recomendación y su complejidad." sqref="B13:B14 B19 B8:B11 B22:B23 B25" xr:uid="{8CCE2314-E691-4AEE-84E0-0CCC639A4FF8}"/>
    <dataValidation allowBlank="1" showInputMessage="1" showErrorMessage="1" promptTitle="GUÍA:" prompt="Para cada una de las causas identificadas se deben definir las acciones de mejoramiento necesarias." sqref="C8:C20 C22:C25" xr:uid="{6A4F68A0-1DF7-4B1A-8C25-A1E602E33763}"/>
    <dataValidation allowBlank="1" showInputMessage="1" showErrorMessage="1" promptTitle="GUÍA:" prompt="Identificar la persona/cargo responsable por la ejecución de las acciones de mejoramiento." sqref="D8 D16:D17 D19 D22:D25" xr:uid="{38C74F8D-E3F7-4650-BB96-7870E47364A0}"/>
    <dataValidation allowBlank="1" showInputMessage="1" showErrorMessage="1" promptTitle="GUÍA:" prompt="Describir la meta a ser alcanzada con la acción de mejoramiento planteada." sqref="E8:E20 E22:E25" xr:uid="{7CF48C40-6ADC-4B6C-A80B-4810F5011CFE}"/>
    <dataValidation allowBlank="1" showInputMessage="1" showErrorMessage="1" promptTitle="INSERTAR NUEVA COLUMNA:" prompt="Definir el entregable que soporta el cumplimiento como evidencia (actas, contratos, lista de asistencia, procedimientos, fotografía, videos, encuestas, etc.)" sqref="F8:F20 F22:F25" xr:uid="{EB14DD54-9D9D-47ED-BC8C-07E108850672}"/>
    <dataValidation allowBlank="1" showInputMessage="1" showErrorMessage="1" promptTitle="GUÍA:" prompt="Establecer la formula matemática para medir el cumplimiento de la meta establecida a cada una de las acciones de mejoramiento definidas." sqref="G8:G20 G22:G25" xr:uid="{FD03AB3C-FB68-4E7E-B3F4-6CDD699FF9D4}"/>
    <dataValidation allowBlank="1" showInputMessage="1" showErrorMessage="1" promptTitle="GUÍA:" prompt="Establecer las fechas de inicio y terminación de cada una de las actividades, según los recursos y disponibilidad de la dependencia dentro de la vigencia actual." sqref="H8:I20 H22:I25" xr:uid="{1309E448-D766-4DA9-8D79-FD8F83DC83B3}"/>
    <dataValidation allowBlank="1" showInputMessage="1" showErrorMessage="1" promptTitle="GUÍA: " prompt="Colocar la fecha en que se realiza el seguimiento por parte de la dependencia (i, ii, ii o iv seguimiento)_x000a_" sqref="J8:J25" xr:uid="{8DABBC24-1002-42A1-8768-BCC2D335B660}"/>
    <dataValidation allowBlank="1" showInputMessage="1" showErrorMessage="1" promptTitle="GUÍA:" prompt="Asignar el porcentaje de avance de la meta establecida de acuerdo con la formula del indicador con corte a la fecha del seguimiento." sqref="K8:K9 K11:K20 K22:K25" xr:uid="{C6628EAA-8FB1-498F-9445-0697749FFC1C}"/>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9 L11:L20 L22:L25" xr:uid="{89C72324-68B6-4E61-B853-C61FA8D4244B}"/>
    <dataValidation allowBlank="1" showInputMessage="1" showErrorMessage="1" promptTitle="CONTROL INTERNO:" prompt="Incluir esta columna para medir el avance de las acciones por parte del auditor de acuerdo con las evidencias presentadas por la dependencia." sqref="M8:M20 M22:M25" xr:uid="{DE5F505F-6206-48F5-9268-C4B2EE4EB78C}"/>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7A8E9-2085-4D3A-BB0D-49E79DD219FD}">
  <dimension ref="A1:P32"/>
  <sheetViews>
    <sheetView showGridLines="0" zoomScale="66" zoomScaleNormal="66" zoomScaleSheetLayoutView="100" zoomScalePageLayoutView="98" workbookViewId="0">
      <selection activeCell="A4" sqref="A4:L4"/>
    </sheetView>
  </sheetViews>
  <sheetFormatPr baseColWidth="10" defaultColWidth="11.42578125" defaultRowHeight="12.75" x14ac:dyDescent="0.2"/>
  <cols>
    <col min="1" max="1" width="64.42578125" customWidth="1"/>
    <col min="2" max="2" width="28.28515625"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7.7109375" customWidth="1"/>
    <col min="14" max="14" width="25.42578125" customWidth="1"/>
    <col min="15" max="15" width="52" customWidth="1"/>
  </cols>
  <sheetData>
    <row r="1" spans="1:16" x14ac:dyDescent="0.2">
      <c r="A1" s="1"/>
      <c r="B1" s="1"/>
      <c r="C1" s="1"/>
      <c r="D1" s="1"/>
      <c r="E1" s="1"/>
      <c r="F1" s="1"/>
      <c r="G1" s="1"/>
      <c r="H1" s="1"/>
      <c r="I1" s="1"/>
      <c r="K1" s="1"/>
      <c r="L1" s="1"/>
      <c r="M1" s="1"/>
      <c r="N1" s="1"/>
      <c r="O1" s="1"/>
    </row>
    <row r="2" spans="1:16" x14ac:dyDescent="0.2">
      <c r="A2" s="1"/>
      <c r="B2" s="1"/>
      <c r="C2" s="1"/>
      <c r="D2" s="1"/>
      <c r="E2" s="1"/>
      <c r="F2" s="1"/>
      <c r="G2" s="1"/>
      <c r="H2" s="1"/>
      <c r="I2" s="1"/>
      <c r="K2" s="1"/>
      <c r="L2" s="1"/>
      <c r="M2" s="1"/>
      <c r="N2" s="1"/>
      <c r="O2" s="1"/>
    </row>
    <row r="3" spans="1:16" ht="27" customHeight="1" x14ac:dyDescent="0.25">
      <c r="A3" s="452" t="s">
        <v>119</v>
      </c>
      <c r="B3" s="452"/>
      <c r="C3" s="452"/>
      <c r="D3" s="452"/>
      <c r="E3" s="452"/>
      <c r="F3" s="452"/>
      <c r="G3" s="452"/>
      <c r="H3" s="452"/>
      <c r="I3" s="452"/>
      <c r="J3" s="452"/>
      <c r="K3" s="452"/>
      <c r="L3" s="452"/>
      <c r="M3" s="452"/>
      <c r="N3" s="452"/>
      <c r="O3" s="452"/>
    </row>
    <row r="4" spans="1:16" ht="34.5" customHeight="1" x14ac:dyDescent="0.2">
      <c r="A4" s="440" t="s">
        <v>506</v>
      </c>
      <c r="B4" s="440"/>
      <c r="C4" s="440"/>
      <c r="D4" s="440"/>
      <c r="E4" s="440"/>
      <c r="F4" s="440"/>
      <c r="G4" s="440"/>
      <c r="H4" s="440"/>
      <c r="I4" s="440"/>
      <c r="J4" s="440"/>
      <c r="K4" s="440"/>
      <c r="L4" s="440"/>
      <c r="M4" s="459" t="s">
        <v>117</v>
      </c>
      <c r="N4" s="459"/>
      <c r="O4" s="459"/>
    </row>
    <row r="5" spans="1:16" ht="38.25" customHeight="1" x14ac:dyDescent="0.2">
      <c r="A5" s="440" t="s">
        <v>271</v>
      </c>
      <c r="B5" s="440"/>
      <c r="C5" s="440"/>
      <c r="D5" s="440"/>
      <c r="E5" s="440"/>
      <c r="F5" s="440"/>
      <c r="G5" s="440"/>
      <c r="H5" s="440"/>
      <c r="I5" s="440"/>
      <c r="J5" s="440"/>
      <c r="K5" s="440"/>
      <c r="L5" s="440"/>
      <c r="M5" s="459"/>
      <c r="N5" s="459"/>
      <c r="O5" s="459"/>
    </row>
    <row r="6" spans="1:16"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6" s="3" customFormat="1" ht="47.25" x14ac:dyDescent="0.2">
      <c r="A7" s="454"/>
      <c r="B7" s="456"/>
      <c r="C7" s="456"/>
      <c r="D7" s="456"/>
      <c r="E7" s="450"/>
      <c r="F7" s="450"/>
      <c r="G7" s="450"/>
      <c r="H7" s="34" t="s">
        <v>102</v>
      </c>
      <c r="I7" s="34" t="s">
        <v>101</v>
      </c>
      <c r="J7" s="450"/>
      <c r="K7" s="450"/>
      <c r="L7" s="451"/>
      <c r="M7" s="460"/>
      <c r="N7" s="443"/>
      <c r="O7" s="444"/>
    </row>
    <row r="8" spans="1:16" ht="339.75" customHeight="1" x14ac:dyDescent="0.2">
      <c r="A8" s="18" t="s">
        <v>100</v>
      </c>
      <c r="B8" s="436" t="s">
        <v>272</v>
      </c>
      <c r="C8" s="18" t="s">
        <v>273</v>
      </c>
      <c r="D8" s="436" t="s">
        <v>274</v>
      </c>
      <c r="E8" s="18" t="s">
        <v>12</v>
      </c>
      <c r="F8" s="18" t="s">
        <v>97</v>
      </c>
      <c r="G8" s="18" t="s">
        <v>10</v>
      </c>
      <c r="H8" s="435">
        <v>44973</v>
      </c>
      <c r="I8" s="435">
        <v>45291</v>
      </c>
      <c r="J8" s="31"/>
      <c r="K8" s="30"/>
      <c r="L8" s="427"/>
      <c r="M8" s="547">
        <v>0.17</v>
      </c>
      <c r="N8" s="500" t="s">
        <v>275</v>
      </c>
      <c r="O8" s="500"/>
    </row>
    <row r="9" spans="1:16" ht="239.25" customHeight="1" x14ac:dyDescent="0.2">
      <c r="A9" s="436" t="s">
        <v>94</v>
      </c>
      <c r="B9" s="436"/>
      <c r="C9" s="18" t="s">
        <v>93</v>
      </c>
      <c r="D9" s="436"/>
      <c r="E9" s="18" t="s">
        <v>92</v>
      </c>
      <c r="F9" s="18" t="s">
        <v>75</v>
      </c>
      <c r="G9" s="18" t="s">
        <v>91</v>
      </c>
      <c r="H9" s="435"/>
      <c r="I9" s="435"/>
      <c r="J9" s="31"/>
      <c r="K9" s="30"/>
      <c r="L9" s="437"/>
      <c r="M9" s="547"/>
      <c r="N9" s="480" t="s">
        <v>276</v>
      </c>
      <c r="O9" s="481"/>
    </row>
    <row r="10" spans="1:16" ht="239.25" customHeight="1" x14ac:dyDescent="0.2">
      <c r="A10" s="436"/>
      <c r="B10" s="436"/>
      <c r="C10" s="18" t="s">
        <v>89</v>
      </c>
      <c r="D10" s="436"/>
      <c r="E10" s="18" t="s">
        <v>88</v>
      </c>
      <c r="F10" s="18" t="s">
        <v>87</v>
      </c>
      <c r="G10" s="18" t="s">
        <v>68</v>
      </c>
      <c r="H10" s="435"/>
      <c r="I10" s="435"/>
      <c r="J10" s="31"/>
      <c r="K10" s="30"/>
      <c r="L10" s="437"/>
      <c r="M10" s="547"/>
      <c r="N10" s="480" t="s">
        <v>277</v>
      </c>
      <c r="O10" s="481"/>
      <c r="P10" s="29">
        <v>0.17</v>
      </c>
    </row>
    <row r="11" spans="1:16" ht="239.25" customHeight="1" x14ac:dyDescent="0.2">
      <c r="A11" s="18" t="s">
        <v>278</v>
      </c>
      <c r="B11" s="18" t="s">
        <v>279</v>
      </c>
      <c r="C11" s="18" t="s">
        <v>280</v>
      </c>
      <c r="D11" s="18" t="s">
        <v>281</v>
      </c>
      <c r="E11" s="18" t="s">
        <v>282</v>
      </c>
      <c r="F11" s="18" t="s">
        <v>283</v>
      </c>
      <c r="G11" s="18" t="s">
        <v>91</v>
      </c>
      <c r="H11" s="24">
        <v>44973</v>
      </c>
      <c r="I11" s="24">
        <v>45291</v>
      </c>
      <c r="J11" s="31"/>
      <c r="K11" s="30"/>
      <c r="L11" s="25"/>
      <c r="M11" s="40">
        <v>0.4</v>
      </c>
      <c r="N11" s="480" t="s">
        <v>284</v>
      </c>
      <c r="O11" s="481"/>
      <c r="P11" s="29">
        <v>0.4</v>
      </c>
    </row>
    <row r="12" spans="1:16" ht="239.25" customHeight="1" x14ac:dyDescent="0.2">
      <c r="A12" s="18" t="s">
        <v>285</v>
      </c>
      <c r="B12" s="18" t="s">
        <v>85</v>
      </c>
      <c r="C12" s="18" t="s">
        <v>286</v>
      </c>
      <c r="D12" s="18" t="s">
        <v>281</v>
      </c>
      <c r="E12" s="18" t="s">
        <v>287</v>
      </c>
      <c r="F12" s="18" t="s">
        <v>283</v>
      </c>
      <c r="G12" s="18" t="s">
        <v>91</v>
      </c>
      <c r="H12" s="24">
        <v>44973</v>
      </c>
      <c r="I12" s="24">
        <v>45291</v>
      </c>
      <c r="J12" s="31"/>
      <c r="K12" s="30"/>
      <c r="L12" s="25"/>
      <c r="M12" s="40">
        <v>0</v>
      </c>
      <c r="N12" s="480" t="s">
        <v>288</v>
      </c>
      <c r="O12" s="481"/>
      <c r="P12" s="29">
        <v>0</v>
      </c>
    </row>
    <row r="13" spans="1:16" ht="239.25" customHeight="1" x14ac:dyDescent="0.2">
      <c r="A13" s="18" t="s">
        <v>289</v>
      </c>
      <c r="B13" s="18" t="s">
        <v>290</v>
      </c>
      <c r="C13" s="18" t="s">
        <v>291</v>
      </c>
      <c r="D13" s="18" t="s">
        <v>281</v>
      </c>
      <c r="E13" s="18" t="s">
        <v>292</v>
      </c>
      <c r="F13" s="18" t="s">
        <v>97</v>
      </c>
      <c r="G13" s="18" t="s">
        <v>10</v>
      </c>
      <c r="H13" s="24">
        <v>44973</v>
      </c>
      <c r="I13" s="24">
        <v>45291</v>
      </c>
      <c r="J13" s="31"/>
      <c r="K13" s="30"/>
      <c r="L13" s="25"/>
      <c r="M13" s="40">
        <v>0.3</v>
      </c>
      <c r="N13" s="480" t="s">
        <v>293</v>
      </c>
      <c r="O13" s="481"/>
      <c r="P13" s="29">
        <v>0.3</v>
      </c>
    </row>
    <row r="14" spans="1:16" ht="239.25" customHeight="1" x14ac:dyDescent="0.2">
      <c r="A14" s="436" t="s">
        <v>86</v>
      </c>
      <c r="B14" s="436" t="s">
        <v>85</v>
      </c>
      <c r="C14" s="18" t="s">
        <v>84</v>
      </c>
      <c r="D14" s="436" t="s">
        <v>294</v>
      </c>
      <c r="E14" s="18" t="s">
        <v>82</v>
      </c>
      <c r="F14" s="18" t="s">
        <v>81</v>
      </c>
      <c r="G14" s="18" t="s">
        <v>80</v>
      </c>
      <c r="H14" s="431">
        <v>44973</v>
      </c>
      <c r="I14" s="431">
        <v>45291</v>
      </c>
      <c r="J14" s="16"/>
      <c r="K14" s="15"/>
      <c r="L14" s="18"/>
      <c r="M14" s="40">
        <v>0.7</v>
      </c>
      <c r="N14" s="480" t="s">
        <v>295</v>
      </c>
      <c r="O14" s="481"/>
    </row>
    <row r="15" spans="1:16" ht="239.25" customHeight="1" x14ac:dyDescent="0.2">
      <c r="A15" s="436"/>
      <c r="B15" s="436"/>
      <c r="C15" s="18" t="s">
        <v>77</v>
      </c>
      <c r="D15" s="436"/>
      <c r="E15" s="18" t="s">
        <v>76</v>
      </c>
      <c r="F15" s="18" t="s">
        <v>75</v>
      </c>
      <c r="G15" s="18" t="s">
        <v>74</v>
      </c>
      <c r="H15" s="432"/>
      <c r="I15" s="432"/>
      <c r="J15" s="28"/>
      <c r="K15" s="27"/>
      <c r="L15" s="25"/>
      <c r="M15" s="40">
        <v>0.3</v>
      </c>
      <c r="N15" s="480" t="s">
        <v>296</v>
      </c>
      <c r="O15" s="481"/>
      <c r="P15" s="29"/>
    </row>
    <row r="16" spans="1:16" s="11" customFormat="1" ht="103.5" customHeight="1" x14ac:dyDescent="0.2">
      <c r="A16" s="436"/>
      <c r="B16" s="436"/>
      <c r="C16" s="18" t="s">
        <v>71</v>
      </c>
      <c r="D16" s="436"/>
      <c r="E16" s="18" t="s">
        <v>70</v>
      </c>
      <c r="F16" s="18" t="s">
        <v>69</v>
      </c>
      <c r="G16" s="18" t="s">
        <v>68</v>
      </c>
      <c r="H16" s="433"/>
      <c r="I16" s="433"/>
      <c r="J16" s="16"/>
      <c r="K16" s="15"/>
      <c r="L16" s="14"/>
      <c r="M16" s="40">
        <v>0.2</v>
      </c>
      <c r="N16" s="500" t="s">
        <v>297</v>
      </c>
      <c r="O16" s="500"/>
      <c r="P16" s="12">
        <v>0.4</v>
      </c>
    </row>
    <row r="17" spans="1:16" s="11" customFormat="1" ht="103.5" customHeight="1" x14ac:dyDescent="0.2">
      <c r="A17" s="22" t="s">
        <v>64</v>
      </c>
      <c r="B17" s="22" t="s">
        <v>63</v>
      </c>
      <c r="C17" s="18" t="s">
        <v>62</v>
      </c>
      <c r="D17" s="18" t="s">
        <v>298</v>
      </c>
      <c r="E17" s="18" t="s">
        <v>61</v>
      </c>
      <c r="F17" s="18" t="s">
        <v>60</v>
      </c>
      <c r="G17" s="18" t="s">
        <v>10</v>
      </c>
      <c r="H17" s="17">
        <v>44973</v>
      </c>
      <c r="I17" s="17">
        <v>45291</v>
      </c>
      <c r="J17" s="16"/>
      <c r="K17" s="15"/>
      <c r="L17" s="14"/>
      <c r="M17" s="40">
        <v>1</v>
      </c>
      <c r="N17" s="480" t="s">
        <v>299</v>
      </c>
      <c r="O17" s="481"/>
      <c r="P17" s="12">
        <v>1</v>
      </c>
    </row>
    <row r="18" spans="1:16" s="11" customFormat="1" ht="103.5" customHeight="1" x14ac:dyDescent="0.2">
      <c r="A18" s="427" t="s">
        <v>57</v>
      </c>
      <c r="B18" s="427" t="s">
        <v>56</v>
      </c>
      <c r="C18" s="18" t="s">
        <v>55</v>
      </c>
      <c r="D18" s="427" t="s">
        <v>300</v>
      </c>
      <c r="E18" s="18" t="s">
        <v>53</v>
      </c>
      <c r="F18" s="18" t="s">
        <v>52</v>
      </c>
      <c r="G18" s="18" t="s">
        <v>51</v>
      </c>
      <c r="H18" s="429">
        <v>44973</v>
      </c>
      <c r="I18" s="429">
        <v>45291</v>
      </c>
      <c r="J18" s="16"/>
      <c r="K18" s="15"/>
      <c r="L18" s="14"/>
      <c r="M18" s="40">
        <v>0.5</v>
      </c>
      <c r="N18" s="480" t="s">
        <v>301</v>
      </c>
      <c r="O18" s="481"/>
    </row>
    <row r="19" spans="1:16" s="11" customFormat="1" ht="103.5" customHeight="1" x14ac:dyDescent="0.2">
      <c r="A19" s="437"/>
      <c r="B19" s="437"/>
      <c r="C19" s="427" t="s">
        <v>48</v>
      </c>
      <c r="D19" s="437"/>
      <c r="E19" s="18" t="s">
        <v>47</v>
      </c>
      <c r="F19" s="427" t="s">
        <v>46</v>
      </c>
      <c r="G19" s="427" t="s">
        <v>45</v>
      </c>
      <c r="H19" s="434"/>
      <c r="I19" s="434"/>
      <c r="J19" s="16"/>
      <c r="K19" s="15"/>
      <c r="L19" s="14"/>
      <c r="M19" s="40">
        <v>0</v>
      </c>
      <c r="N19" s="500" t="s">
        <v>302</v>
      </c>
      <c r="O19" s="500"/>
    </row>
    <row r="20" spans="1:16" s="11" customFormat="1" ht="129" customHeight="1" x14ac:dyDescent="0.2">
      <c r="A20" s="428"/>
      <c r="B20" s="428"/>
      <c r="C20" s="428"/>
      <c r="D20" s="428"/>
      <c r="E20" s="18" t="s">
        <v>42</v>
      </c>
      <c r="F20" s="428"/>
      <c r="G20" s="428"/>
      <c r="H20" s="430"/>
      <c r="I20" s="430"/>
      <c r="J20" s="16"/>
      <c r="K20" s="15"/>
      <c r="L20" s="14"/>
      <c r="M20" s="40">
        <v>0</v>
      </c>
      <c r="N20" s="500" t="s">
        <v>302</v>
      </c>
      <c r="O20" s="500"/>
      <c r="P20" s="12">
        <v>0.17</v>
      </c>
    </row>
    <row r="21" spans="1:16" s="11" customFormat="1" ht="129" customHeight="1" x14ac:dyDescent="0.2">
      <c r="A21" s="427" t="s">
        <v>40</v>
      </c>
      <c r="B21" s="427" t="s">
        <v>39</v>
      </c>
      <c r="C21" s="18" t="s">
        <v>38</v>
      </c>
      <c r="D21" s="427" t="s">
        <v>303</v>
      </c>
      <c r="E21" s="18" t="s">
        <v>36</v>
      </c>
      <c r="F21" s="18" t="s">
        <v>35</v>
      </c>
      <c r="G21" s="18" t="s">
        <v>10</v>
      </c>
      <c r="H21" s="17">
        <v>44973</v>
      </c>
      <c r="I21" s="17">
        <v>45291</v>
      </c>
      <c r="J21" s="16"/>
      <c r="K21" s="15"/>
      <c r="L21" s="14"/>
      <c r="M21" s="40">
        <v>0.5</v>
      </c>
      <c r="N21" s="480" t="s">
        <v>304</v>
      </c>
      <c r="O21" s="481"/>
    </row>
    <row r="22" spans="1:16" s="11" customFormat="1" ht="110.25" customHeight="1" x14ac:dyDescent="0.2">
      <c r="A22" s="428"/>
      <c r="B22" s="437"/>
      <c r="C22" s="427" t="s">
        <v>305</v>
      </c>
      <c r="D22" s="437"/>
      <c r="E22" s="427" t="s">
        <v>31</v>
      </c>
      <c r="F22" s="427" t="s">
        <v>30</v>
      </c>
      <c r="G22" s="427" t="s">
        <v>29</v>
      </c>
      <c r="H22" s="429">
        <v>44973</v>
      </c>
      <c r="I22" s="429">
        <v>45016</v>
      </c>
      <c r="J22" s="431"/>
      <c r="K22" s="447"/>
      <c r="L22" s="427"/>
      <c r="M22" s="544">
        <v>0.4</v>
      </c>
      <c r="N22" s="545" t="s">
        <v>306</v>
      </c>
      <c r="O22" s="504"/>
    </row>
    <row r="23" spans="1:16" s="11" customFormat="1" ht="126.75" customHeight="1" x14ac:dyDescent="0.2">
      <c r="A23" s="18" t="s">
        <v>26</v>
      </c>
      <c r="B23" s="428"/>
      <c r="C23" s="428"/>
      <c r="D23" s="428"/>
      <c r="E23" s="428"/>
      <c r="F23" s="428"/>
      <c r="G23" s="428"/>
      <c r="H23" s="430"/>
      <c r="I23" s="430"/>
      <c r="J23" s="433"/>
      <c r="K23" s="449"/>
      <c r="L23" s="428"/>
      <c r="M23" s="499"/>
      <c r="N23" s="546"/>
      <c r="O23" s="506"/>
      <c r="P23" s="12">
        <v>0.45</v>
      </c>
    </row>
    <row r="24" spans="1:16" s="11" customFormat="1" ht="126.75" customHeight="1" x14ac:dyDescent="0.2">
      <c r="A24" s="18" t="s">
        <v>25</v>
      </c>
      <c r="B24" s="18" t="s">
        <v>24</v>
      </c>
      <c r="C24" s="18" t="s">
        <v>307</v>
      </c>
      <c r="D24" s="18" t="s">
        <v>308</v>
      </c>
      <c r="E24" s="13" t="s">
        <v>21</v>
      </c>
      <c r="F24" s="18" t="s">
        <v>20</v>
      </c>
      <c r="G24" s="13" t="s">
        <v>19</v>
      </c>
      <c r="H24" s="17">
        <v>44973</v>
      </c>
      <c r="I24" s="17">
        <v>45291</v>
      </c>
      <c r="J24" s="16"/>
      <c r="K24" s="15"/>
      <c r="L24" s="14"/>
      <c r="M24" s="40">
        <v>0.3</v>
      </c>
      <c r="N24" s="480" t="s">
        <v>309</v>
      </c>
      <c r="O24" s="481"/>
      <c r="P24" s="12">
        <v>0.3</v>
      </c>
    </row>
    <row r="25" spans="1:16" s="11" customFormat="1" ht="126.75" customHeight="1" x14ac:dyDescent="0.2">
      <c r="A25" s="18" t="s">
        <v>16</v>
      </c>
      <c r="B25" s="18" t="s">
        <v>15</v>
      </c>
      <c r="C25" s="18" t="s">
        <v>14</v>
      </c>
      <c r="D25" s="18" t="s">
        <v>310</v>
      </c>
      <c r="E25" s="13" t="s">
        <v>12</v>
      </c>
      <c r="F25" s="18" t="s">
        <v>311</v>
      </c>
      <c r="G25" s="13" t="s">
        <v>10</v>
      </c>
      <c r="H25" s="17">
        <v>44973</v>
      </c>
      <c r="I25" s="17">
        <v>45291</v>
      </c>
      <c r="J25" s="16"/>
      <c r="K25" s="15"/>
      <c r="L25" s="14"/>
      <c r="M25" s="40">
        <v>0</v>
      </c>
      <c r="N25" s="480" t="s">
        <v>312</v>
      </c>
      <c r="O25" s="481"/>
      <c r="P25" s="12">
        <v>0</v>
      </c>
    </row>
    <row r="27" spans="1:16" s="3" customFormat="1" ht="29.25" customHeight="1" thickBot="1" x14ac:dyDescent="0.3">
      <c r="A27" s="7" t="s">
        <v>7</v>
      </c>
      <c r="B27" s="438" t="s">
        <v>313</v>
      </c>
      <c r="C27" s="438"/>
      <c r="D27" s="438"/>
      <c r="G27" s="7"/>
      <c r="H27" s="7"/>
      <c r="I27" s="10"/>
      <c r="J27" s="7"/>
      <c r="K27" s="7"/>
      <c r="L27" s="7" t="s">
        <v>314</v>
      </c>
      <c r="M27" s="9">
        <v>0.32</v>
      </c>
      <c r="P27" s="3">
        <f>SUM(P8:P25)</f>
        <v>3.19</v>
      </c>
    </row>
    <row r="28" spans="1:16" s="3" customFormat="1" ht="18.75" customHeight="1" x14ac:dyDescent="0.2">
      <c r="I28" s="6"/>
      <c r="P28" s="3">
        <f>(P27/10)*100</f>
        <v>31.900000000000002</v>
      </c>
    </row>
    <row r="29" spans="1:16" s="3" customFormat="1" ht="32.25" customHeight="1" thickBot="1" x14ac:dyDescent="0.3">
      <c r="A29" s="7" t="s">
        <v>3</v>
      </c>
      <c r="B29" s="484"/>
      <c r="C29" s="484"/>
      <c r="D29" s="484"/>
      <c r="G29" s="7" t="s">
        <v>2</v>
      </c>
      <c r="I29" s="6"/>
      <c r="J29" s="35"/>
      <c r="K29" s="35" t="s">
        <v>120</v>
      </c>
      <c r="L29" s="35"/>
    </row>
    <row r="30" spans="1:16" s="3" customFormat="1" ht="27" customHeight="1" x14ac:dyDescent="0.2">
      <c r="I30" s="5"/>
      <c r="J30" s="439"/>
      <c r="K30" s="439"/>
      <c r="L30" s="4"/>
    </row>
    <row r="31" spans="1:16" x14ac:dyDescent="0.2">
      <c r="O31" s="2" t="s">
        <v>1</v>
      </c>
    </row>
    <row r="32" spans="1:16" x14ac:dyDescent="0.2">
      <c r="O32" s="2" t="s">
        <v>0</v>
      </c>
    </row>
  </sheetData>
  <mergeCells count="70">
    <mergeCell ref="A3:O3"/>
    <mergeCell ref="A4:L4"/>
    <mergeCell ref="M4:O5"/>
    <mergeCell ref="A5:L5"/>
    <mergeCell ref="A6:A7"/>
    <mergeCell ref="B6:B7"/>
    <mergeCell ref="C6:C7"/>
    <mergeCell ref="D6:D7"/>
    <mergeCell ref="E6:E7"/>
    <mergeCell ref="F6:F7"/>
    <mergeCell ref="N6:O7"/>
    <mergeCell ref="M6:M7"/>
    <mergeCell ref="G6:G7"/>
    <mergeCell ref="H6:I6"/>
    <mergeCell ref="L6:L7"/>
    <mergeCell ref="N14:O14"/>
    <mergeCell ref="N15:O15"/>
    <mergeCell ref="H8:H10"/>
    <mergeCell ref="J6:J7"/>
    <mergeCell ref="K6:K7"/>
    <mergeCell ref="I8:I10"/>
    <mergeCell ref="L8:L10"/>
    <mergeCell ref="N16:O16"/>
    <mergeCell ref="A9:A10"/>
    <mergeCell ref="N9:O9"/>
    <mergeCell ref="N10:O10"/>
    <mergeCell ref="N11:O11"/>
    <mergeCell ref="N12:O12"/>
    <mergeCell ref="N13:O13"/>
    <mergeCell ref="A14:A16"/>
    <mergeCell ref="B14:B16"/>
    <mergeCell ref="D14:D16"/>
    <mergeCell ref="H14:H16"/>
    <mergeCell ref="I14:I16"/>
    <mergeCell ref="M8:M10"/>
    <mergeCell ref="N8:O8"/>
    <mergeCell ref="B8:B10"/>
    <mergeCell ref="D8:D10"/>
    <mergeCell ref="N17:O17"/>
    <mergeCell ref="A18:A20"/>
    <mergeCell ref="B18:B20"/>
    <mergeCell ref="D18:D20"/>
    <mergeCell ref="H18:H20"/>
    <mergeCell ref="I18:I20"/>
    <mergeCell ref="N18:O18"/>
    <mergeCell ref="C19:C20"/>
    <mergeCell ref="F19:F20"/>
    <mergeCell ref="G19:G20"/>
    <mergeCell ref="N19:O19"/>
    <mergeCell ref="N20:O20"/>
    <mergeCell ref="A21:A22"/>
    <mergeCell ref="B21:B23"/>
    <mergeCell ref="D21:D23"/>
    <mergeCell ref="N21:O21"/>
    <mergeCell ref="C22:C23"/>
    <mergeCell ref="E22:E23"/>
    <mergeCell ref="F22:F23"/>
    <mergeCell ref="G22:G23"/>
    <mergeCell ref="N22:O23"/>
    <mergeCell ref="J30:K30"/>
    <mergeCell ref="H22:H23"/>
    <mergeCell ref="I22:I23"/>
    <mergeCell ref="J22:J23"/>
    <mergeCell ref="K22:K23"/>
    <mergeCell ref="N24:O24"/>
    <mergeCell ref="N25:O25"/>
    <mergeCell ref="B27:D27"/>
    <mergeCell ref="B29:D29"/>
    <mergeCell ref="L22:L23"/>
    <mergeCell ref="M22:M23"/>
  </mergeCells>
  <dataValidations count="1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24:N25 O8 O16 O19:O20 N8:N22" xr:uid="{6217175E-9EAC-474E-9B82-2EC2E1B11A39}"/>
    <dataValidation allowBlank="1" showInputMessage="1" showErrorMessage="1" promptTitle="GUIA:" prompt="Redactar las recomendaciones de mejoramiento a la gestión, identificadas en la dependencia para la vigencia actual." sqref="A8" xr:uid="{4F300CBE-CA19-47F6-8E86-0E1AE1B95C8F}"/>
    <dataValidation allowBlank="1" showInputMessage="1" showErrorMessage="1" promptTitle="GUÍA:" prompt="Se deben describir las causas, previamente identificadas por medio de las metodologías existentes, el número de causas varias de acuerdo a la recomendación y su complejidad." sqref="B8:B15 B21 B24:B25" xr:uid="{B23E931A-F87A-466E-A1E4-B5B1C5F706BF}"/>
    <dataValidation allowBlank="1" showInputMessage="1" showErrorMessage="1" promptTitle="GUÍA:" prompt="Para cada una de las causas identificadas se deben definir las acciones de mejoramiento necesarias." sqref="C24:C25 C8:C19 C21:C22" xr:uid="{FA75B390-AB1B-4C74-9B0A-6289DAE0E690}"/>
    <dataValidation allowBlank="1" showInputMessage="1" showErrorMessage="1" promptTitle="GUÍA:" prompt="Identificar la persona/cargo responsable por la ejecución de las acciones de mejoramiento." sqref="D8 D17:D19 D21 D24:D25" xr:uid="{5958CF0C-E7A6-4128-BB40-03F76361F25E}"/>
    <dataValidation allowBlank="1" showInputMessage="1" showErrorMessage="1" promptTitle="GUÍA:" prompt="Describir la meta a ser alcanzada con la acción de mejoramiento planteada." sqref="E8:E22 E24:E25" xr:uid="{A37C967A-C515-44D3-AC25-C7F05F9C59EF}"/>
    <dataValidation allowBlank="1" showInputMessage="1" showErrorMessage="1" promptTitle="INSERTAR NUEVA COLUMNA:" prompt="Definir el entregable que soporta el cumplimiento como evidencia (actas, contratos, lista de asistencia, procedimientos, fotografía, videos, encuestas, etc.)" sqref="F24:F25 F8:F19 F21:F22" xr:uid="{2BC15E30-67FA-47F1-A87A-6FFF2B5DEAC8}"/>
    <dataValidation allowBlank="1" showInputMessage="1" showErrorMessage="1" promptTitle="GUÍA:" prompt="Establecer la formula matemática para medir el cumplimiento de la meta establecida a cada una de las acciones de mejoramiento definidas." sqref="G24:G25 G8:G19 G21:G22" xr:uid="{44B9AB08-99A7-4C57-8F16-232C392444AC}"/>
    <dataValidation allowBlank="1" showInputMessage="1" showErrorMessage="1" promptTitle="GUÍA:" prompt="Establecer las fechas de inicio y terminación de cada una de las actividades, según los recursos y disponibilidad de la dependencia dentro de la vigencia actual." sqref="H24:I25 H21:I22 H17:I19 H8:I14" xr:uid="{470CE8E0-FE6B-4B5F-B9F4-18AA89489FCC}"/>
    <dataValidation allowBlank="1" showInputMessage="1" showErrorMessage="1" promptTitle="GUÍA: " prompt="Colocar la fecha en que se realiza el seguimiento por parte de la dependencia (i, ii, ii o iv seguimiento)_x000a_" sqref="J8:J22 J24:J25" xr:uid="{37E8A530-7295-46E8-8AA9-D4D31D21CCB8}"/>
    <dataValidation allowBlank="1" showInputMessage="1" showErrorMessage="1" promptTitle="GUÍA:" prompt="Asignar el porcentaje de avance de la meta establecida de acuerdo con la formula del indicador con corte a la fecha del seguimiento." sqref="K8:K22 K24:K25" xr:uid="{E0126603-2343-4280-AB24-B935FAEEC65B}"/>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22 L24:L25" xr:uid="{7F3AC08D-830D-472D-AF22-54DAC6D4768E}"/>
    <dataValidation allowBlank="1" showInputMessage="1" showErrorMessage="1" promptTitle="CONTROL INTERNO:" prompt="Incluir esta columna para medir el avance de las acciones por parte del auditor de acuerdo con las evidencias presentadas por la dependencia." sqref="M8:M22 M24:M25" xr:uid="{117A00C3-3C9C-4233-A225-A5D0FF36365C}"/>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EFEB9-F244-48A1-8843-BDE7D8C6A990}">
  <dimension ref="A1:S23"/>
  <sheetViews>
    <sheetView showGridLines="0" zoomScale="68" zoomScaleNormal="68" zoomScaleSheetLayoutView="100" zoomScalePageLayoutView="98" workbookViewId="0">
      <selection activeCell="A4" sqref="A4:L4"/>
    </sheetView>
  </sheetViews>
  <sheetFormatPr baseColWidth="10" defaultColWidth="11.42578125" defaultRowHeight="12.75" x14ac:dyDescent="0.2"/>
  <cols>
    <col min="1" max="1" width="41.7109375" customWidth="1"/>
    <col min="2" max="2" width="49.5703125" customWidth="1"/>
    <col min="3" max="3" width="35.285156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7" customWidth="1"/>
    <col min="14" max="14" width="25.42578125" customWidth="1"/>
    <col min="15" max="15" width="52" customWidth="1"/>
  </cols>
  <sheetData>
    <row r="1" spans="1:19" x14ac:dyDescent="0.2">
      <c r="A1" s="1"/>
      <c r="B1" s="1"/>
      <c r="C1" s="1"/>
      <c r="D1" s="1"/>
      <c r="E1" s="1"/>
      <c r="F1" s="1"/>
      <c r="G1" s="1"/>
      <c r="H1" s="1"/>
      <c r="I1" s="1"/>
      <c r="K1" s="1"/>
      <c r="L1" s="1"/>
      <c r="M1" s="1"/>
      <c r="N1" s="1"/>
      <c r="O1" s="1"/>
    </row>
    <row r="2" spans="1:19" x14ac:dyDescent="0.2">
      <c r="A2" s="1"/>
      <c r="B2" s="1"/>
      <c r="C2" s="1"/>
      <c r="D2" s="1"/>
      <c r="E2" s="1"/>
      <c r="F2" s="1"/>
      <c r="G2" s="1"/>
      <c r="H2" s="1"/>
      <c r="I2" s="1"/>
      <c r="K2" s="1"/>
      <c r="L2" s="1"/>
      <c r="M2" s="1"/>
      <c r="N2" s="1"/>
      <c r="O2" s="1"/>
    </row>
    <row r="3" spans="1:19" ht="27" customHeight="1" x14ac:dyDescent="0.25">
      <c r="A3" s="452" t="s">
        <v>119</v>
      </c>
      <c r="B3" s="452"/>
      <c r="C3" s="452"/>
      <c r="D3" s="452"/>
      <c r="E3" s="452"/>
      <c r="F3" s="452"/>
      <c r="G3" s="452"/>
      <c r="H3" s="452"/>
      <c r="I3" s="452"/>
      <c r="J3" s="452"/>
      <c r="K3" s="452"/>
      <c r="L3" s="452"/>
      <c r="M3" s="452"/>
      <c r="N3" s="452"/>
      <c r="O3" s="452"/>
    </row>
    <row r="4" spans="1:19" ht="34.5" customHeight="1" x14ac:dyDescent="0.2">
      <c r="A4" s="440" t="s">
        <v>581</v>
      </c>
      <c r="B4" s="440"/>
      <c r="C4" s="440"/>
      <c r="D4" s="440"/>
      <c r="E4" s="440"/>
      <c r="F4" s="440"/>
      <c r="G4" s="440"/>
      <c r="H4" s="440"/>
      <c r="I4" s="440"/>
      <c r="J4" s="440"/>
      <c r="K4" s="440"/>
      <c r="L4" s="440"/>
      <c r="M4" s="459" t="s">
        <v>117</v>
      </c>
      <c r="N4" s="459"/>
      <c r="O4" s="459"/>
    </row>
    <row r="5" spans="1:19" ht="38.25" customHeight="1" x14ac:dyDescent="0.2">
      <c r="A5" s="440" t="s">
        <v>315</v>
      </c>
      <c r="B5" s="440"/>
      <c r="C5" s="440"/>
      <c r="D5" s="440"/>
      <c r="E5" s="440"/>
      <c r="F5" s="440"/>
      <c r="G5" s="440"/>
      <c r="H5" s="440"/>
      <c r="I5" s="440"/>
      <c r="J5" s="440"/>
      <c r="K5" s="440"/>
      <c r="L5" s="440"/>
      <c r="M5" s="459"/>
      <c r="N5" s="459"/>
      <c r="O5" s="459"/>
    </row>
    <row r="6" spans="1:19"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9" s="3" customFormat="1" ht="47.25" x14ac:dyDescent="0.2">
      <c r="A7" s="454"/>
      <c r="B7" s="456"/>
      <c r="C7" s="456"/>
      <c r="D7" s="456"/>
      <c r="E7" s="450"/>
      <c r="F7" s="450"/>
      <c r="G7" s="450"/>
      <c r="H7" s="34" t="s">
        <v>102</v>
      </c>
      <c r="I7" s="34" t="s">
        <v>101</v>
      </c>
      <c r="J7" s="450"/>
      <c r="K7" s="450"/>
      <c r="L7" s="451"/>
      <c r="M7" s="460"/>
      <c r="N7" s="443"/>
      <c r="O7" s="444"/>
    </row>
    <row r="8" spans="1:19" ht="180" hidden="1" customHeight="1" x14ac:dyDescent="0.2">
      <c r="A8" s="43" t="s">
        <v>316</v>
      </c>
      <c r="B8" s="43" t="s">
        <v>317</v>
      </c>
      <c r="C8" s="61" t="s">
        <v>318</v>
      </c>
      <c r="D8" s="61" t="s">
        <v>319</v>
      </c>
      <c r="E8" s="18" t="s">
        <v>320</v>
      </c>
      <c r="F8" s="14" t="s">
        <v>321</v>
      </c>
      <c r="G8" s="18" t="s">
        <v>322</v>
      </c>
      <c r="H8" s="62">
        <v>44972</v>
      </c>
      <c r="I8" s="16">
        <v>45291</v>
      </c>
      <c r="J8" s="16"/>
      <c r="K8" s="15"/>
      <c r="L8" s="14"/>
      <c r="M8" s="40"/>
      <c r="N8" s="500"/>
      <c r="O8" s="500"/>
    </row>
    <row r="9" spans="1:19" s="11" customFormat="1" ht="103.5" hidden="1" customHeight="1" x14ac:dyDescent="0.2">
      <c r="A9" s="43" t="s">
        <v>323</v>
      </c>
      <c r="B9" s="43" t="s">
        <v>324</v>
      </c>
      <c r="C9" s="61" t="s">
        <v>325</v>
      </c>
      <c r="D9" s="61" t="s">
        <v>326</v>
      </c>
      <c r="E9" s="18" t="s">
        <v>327</v>
      </c>
      <c r="F9" s="14" t="s">
        <v>328</v>
      </c>
      <c r="G9" s="18" t="s">
        <v>329</v>
      </c>
      <c r="H9" s="63">
        <v>44972</v>
      </c>
      <c r="I9" s="63">
        <v>45291</v>
      </c>
      <c r="J9" s="16"/>
      <c r="K9" s="15"/>
      <c r="L9" s="14"/>
      <c r="M9" s="40"/>
      <c r="N9" s="500"/>
      <c r="O9" s="500"/>
    </row>
    <row r="10" spans="1:19" s="11" customFormat="1" ht="150.75" customHeight="1" x14ac:dyDescent="0.2">
      <c r="A10" s="43" t="s">
        <v>330</v>
      </c>
      <c r="B10" s="64" t="s">
        <v>331</v>
      </c>
      <c r="C10" s="61" t="s">
        <v>332</v>
      </c>
      <c r="D10" s="61" t="s">
        <v>333</v>
      </c>
      <c r="E10" s="18" t="s">
        <v>334</v>
      </c>
      <c r="F10" s="14" t="s">
        <v>335</v>
      </c>
      <c r="G10" s="18" t="s">
        <v>336</v>
      </c>
      <c r="H10" s="63">
        <v>44972</v>
      </c>
      <c r="I10" s="63">
        <v>45291</v>
      </c>
      <c r="J10" s="16">
        <v>45107</v>
      </c>
      <c r="K10" s="15">
        <v>0.5</v>
      </c>
      <c r="L10" s="14" t="s">
        <v>337</v>
      </c>
      <c r="M10" s="13">
        <v>0.5</v>
      </c>
      <c r="N10" s="548" t="s">
        <v>338</v>
      </c>
      <c r="O10" s="548"/>
    </row>
    <row r="11" spans="1:19" s="66" customFormat="1" ht="103.5" customHeight="1" x14ac:dyDescent="0.2">
      <c r="A11" s="65" t="s">
        <v>339</v>
      </c>
      <c r="B11" s="43" t="s">
        <v>340</v>
      </c>
      <c r="C11" s="18" t="s">
        <v>341</v>
      </c>
      <c r="D11" s="61" t="s">
        <v>342</v>
      </c>
      <c r="E11" s="18" t="s">
        <v>343</v>
      </c>
      <c r="F11" s="14" t="s">
        <v>344</v>
      </c>
      <c r="G11" s="18" t="s">
        <v>345</v>
      </c>
      <c r="H11" s="63">
        <v>44972</v>
      </c>
      <c r="I11" s="63">
        <v>45016</v>
      </c>
      <c r="J11" s="16">
        <v>45107</v>
      </c>
      <c r="K11" s="15">
        <v>1</v>
      </c>
      <c r="L11" s="14" t="s">
        <v>346</v>
      </c>
      <c r="M11" s="13">
        <v>0.75</v>
      </c>
      <c r="N11" s="549" t="s">
        <v>347</v>
      </c>
      <c r="O11" s="550"/>
      <c r="P11" s="11"/>
    </row>
    <row r="12" spans="1:19" s="11" customFormat="1" ht="154.5" customHeight="1" x14ac:dyDescent="0.2">
      <c r="A12" s="43" t="s">
        <v>348</v>
      </c>
      <c r="B12" s="43" t="s">
        <v>349</v>
      </c>
      <c r="C12" s="61" t="s">
        <v>350</v>
      </c>
      <c r="D12" s="61" t="s">
        <v>351</v>
      </c>
      <c r="E12" s="18" t="s">
        <v>352</v>
      </c>
      <c r="F12" s="14" t="s">
        <v>353</v>
      </c>
      <c r="G12" s="18" t="s">
        <v>354</v>
      </c>
      <c r="H12" s="63">
        <v>44972</v>
      </c>
      <c r="I12" s="63">
        <v>45291</v>
      </c>
      <c r="J12" s="16">
        <v>45107</v>
      </c>
      <c r="K12" s="15">
        <v>0.5</v>
      </c>
      <c r="L12" s="14" t="s">
        <v>355</v>
      </c>
      <c r="M12" s="13">
        <v>0.5</v>
      </c>
      <c r="N12" s="548" t="s">
        <v>338</v>
      </c>
      <c r="O12" s="548"/>
    </row>
    <row r="13" spans="1:19" s="11" customFormat="1" ht="135" customHeight="1" x14ac:dyDescent="0.2">
      <c r="A13" s="43" t="s">
        <v>356</v>
      </c>
      <c r="B13" s="43" t="s">
        <v>357</v>
      </c>
      <c r="C13" s="61" t="s">
        <v>358</v>
      </c>
      <c r="D13" s="61" t="s">
        <v>342</v>
      </c>
      <c r="E13" s="18" t="s">
        <v>359</v>
      </c>
      <c r="F13" s="14" t="s">
        <v>360</v>
      </c>
      <c r="G13" s="18" t="s">
        <v>361</v>
      </c>
      <c r="H13" s="63">
        <v>44972</v>
      </c>
      <c r="I13" s="63">
        <v>45291</v>
      </c>
      <c r="J13" s="16">
        <v>45107</v>
      </c>
      <c r="K13" s="15">
        <v>0.5</v>
      </c>
      <c r="L13" s="14" t="s">
        <v>362</v>
      </c>
      <c r="M13" s="13">
        <v>0.5</v>
      </c>
      <c r="N13" s="548" t="s">
        <v>338</v>
      </c>
      <c r="O13" s="548"/>
    </row>
    <row r="14" spans="1:19" s="11" customFormat="1" ht="126.75" customHeight="1" x14ac:dyDescent="0.2">
      <c r="A14" s="43" t="s">
        <v>363</v>
      </c>
      <c r="B14" s="43" t="s">
        <v>364</v>
      </c>
      <c r="C14" s="61" t="s">
        <v>365</v>
      </c>
      <c r="D14" s="61" t="s">
        <v>333</v>
      </c>
      <c r="E14" s="67" t="s">
        <v>366</v>
      </c>
      <c r="F14" s="14" t="s">
        <v>367</v>
      </c>
      <c r="G14" s="13" t="s">
        <v>368</v>
      </c>
      <c r="H14" s="63">
        <v>44972</v>
      </c>
      <c r="I14" s="63">
        <v>45291</v>
      </c>
      <c r="J14" s="16">
        <v>45107</v>
      </c>
      <c r="K14" s="15">
        <v>0.5</v>
      </c>
      <c r="L14" s="14" t="s">
        <v>369</v>
      </c>
      <c r="M14" s="13">
        <v>0.5</v>
      </c>
      <c r="N14" s="548" t="s">
        <v>338</v>
      </c>
      <c r="O14" s="548"/>
    </row>
    <row r="15" spans="1:19" s="11" customFormat="1" ht="90" hidden="1" customHeight="1" x14ac:dyDescent="0.2">
      <c r="A15" s="43" t="s">
        <v>370</v>
      </c>
      <c r="B15" s="43" t="s">
        <v>371</v>
      </c>
      <c r="C15" s="61" t="s">
        <v>372</v>
      </c>
      <c r="D15" s="61" t="s">
        <v>373</v>
      </c>
      <c r="E15" s="18" t="s">
        <v>374</v>
      </c>
      <c r="F15" s="14" t="s">
        <v>375</v>
      </c>
      <c r="G15" s="18" t="s">
        <v>376</v>
      </c>
      <c r="H15" s="63">
        <v>44972</v>
      </c>
      <c r="I15" s="63">
        <v>45291</v>
      </c>
      <c r="J15" s="16"/>
      <c r="K15" s="15"/>
      <c r="L15" s="14"/>
      <c r="M15" s="13"/>
      <c r="N15" s="548"/>
      <c r="O15" s="548"/>
    </row>
    <row r="16" spans="1:19" s="66" customFormat="1" ht="96" customHeight="1" x14ac:dyDescent="0.2">
      <c r="A16" s="43" t="s">
        <v>377</v>
      </c>
      <c r="B16" s="43" t="s">
        <v>378</v>
      </c>
      <c r="C16" s="61" t="s">
        <v>379</v>
      </c>
      <c r="D16" s="61" t="s">
        <v>380</v>
      </c>
      <c r="E16" s="18" t="s">
        <v>381</v>
      </c>
      <c r="F16" s="14" t="s">
        <v>382</v>
      </c>
      <c r="G16" s="18" t="s">
        <v>383</v>
      </c>
      <c r="H16" s="63">
        <v>44972</v>
      </c>
      <c r="I16" s="63">
        <v>45291</v>
      </c>
      <c r="J16" s="16">
        <v>45107</v>
      </c>
      <c r="K16" s="15">
        <v>0.5</v>
      </c>
      <c r="L16" s="14" t="s">
        <v>384</v>
      </c>
      <c r="M16" s="13">
        <v>0.5</v>
      </c>
      <c r="N16" s="548" t="s">
        <v>385</v>
      </c>
      <c r="O16" s="548"/>
      <c r="P16" s="11"/>
      <c r="Q16" s="11"/>
      <c r="R16" s="11"/>
      <c r="S16" s="11"/>
    </row>
    <row r="17" spans="1:15" ht="15" x14ac:dyDescent="0.2">
      <c r="K17" s="15">
        <f>AVERAGE(K10:K16)</f>
        <v>0.58333333333333337</v>
      </c>
      <c r="M17" s="13">
        <f>AVERAGE(M10:M16)</f>
        <v>0.54166666666666663</v>
      </c>
    </row>
    <row r="18" spans="1:15" s="3" customFormat="1" ht="29.25" customHeight="1" thickBot="1" x14ac:dyDescent="0.3">
      <c r="A18" s="7" t="s">
        <v>7</v>
      </c>
      <c r="B18" s="438" t="s">
        <v>386</v>
      </c>
      <c r="C18" s="438"/>
      <c r="D18" s="438"/>
      <c r="G18" s="7"/>
      <c r="H18" s="7"/>
      <c r="I18" s="10"/>
      <c r="J18" s="7"/>
      <c r="K18" s="7"/>
      <c r="M18" s="59"/>
    </row>
    <row r="19" spans="1:15" s="3" customFormat="1" ht="18.75" customHeight="1" x14ac:dyDescent="0.2">
      <c r="I19" s="6"/>
    </row>
    <row r="20" spans="1:15" s="3" customFormat="1" ht="32.25" customHeight="1" thickBot="1" x14ac:dyDescent="0.3">
      <c r="A20" s="7" t="s">
        <v>3</v>
      </c>
      <c r="B20" s="484" t="s">
        <v>580</v>
      </c>
      <c r="C20" s="484"/>
      <c r="D20" s="484"/>
      <c r="G20" s="7" t="s">
        <v>2</v>
      </c>
      <c r="I20" s="6"/>
      <c r="J20" s="35" t="s">
        <v>387</v>
      </c>
      <c r="K20" s="35"/>
      <c r="L20" s="35"/>
    </row>
    <row r="21" spans="1:15" s="3" customFormat="1" ht="27" customHeight="1" x14ac:dyDescent="0.2">
      <c r="I21" s="5"/>
      <c r="J21" s="439"/>
      <c r="K21" s="439"/>
      <c r="L21" s="4"/>
    </row>
    <row r="22" spans="1:15" x14ac:dyDescent="0.2">
      <c r="O22" s="2" t="s">
        <v>1</v>
      </c>
    </row>
    <row r="23" spans="1:15" x14ac:dyDescent="0.2">
      <c r="O23" s="2" t="s">
        <v>0</v>
      </c>
    </row>
  </sheetData>
  <mergeCells count="29">
    <mergeCell ref="J21:K21"/>
    <mergeCell ref="N13:O13"/>
    <mergeCell ref="N14:O14"/>
    <mergeCell ref="N15:O15"/>
    <mergeCell ref="N16:O16"/>
    <mergeCell ref="B18:D18"/>
    <mergeCell ref="B20:D20"/>
    <mergeCell ref="N6:O7"/>
    <mergeCell ref="N8:O8"/>
    <mergeCell ref="N9:O9"/>
    <mergeCell ref="N10:O10"/>
    <mergeCell ref="N11:O11"/>
    <mergeCell ref="N12:O12"/>
    <mergeCell ref="G6:G7"/>
    <mergeCell ref="H6:I6"/>
    <mergeCell ref="J6:J7"/>
    <mergeCell ref="K6:K7"/>
    <mergeCell ref="L6:L7"/>
    <mergeCell ref="M6:M7"/>
    <mergeCell ref="A3:O3"/>
    <mergeCell ref="A4:L4"/>
    <mergeCell ref="M4:O5"/>
    <mergeCell ref="A5:L5"/>
    <mergeCell ref="A6:A7"/>
    <mergeCell ref="B6:B7"/>
    <mergeCell ref="C6:C7"/>
    <mergeCell ref="D6:D7"/>
    <mergeCell ref="E6:E7"/>
    <mergeCell ref="F6:F7"/>
  </mergeCells>
  <dataValidations count="13">
    <dataValidation allowBlank="1" showInputMessage="1" showErrorMessage="1" promptTitle="GUIA:" prompt="Redactar las recomendaciones de mejoramiento a la gestión, identificadas en la dependencia para la vigencia actual." sqref="A8" xr:uid="{F7F11CD5-2C10-4921-B04B-4D8FAFD79DC6}"/>
    <dataValidation allowBlank="1" showInputMessage="1" showErrorMessage="1" promptTitle="GUÍA:" prompt="Se deben describir las causas, previamente identificadas por medio de las metodologías existentes, el número de causas varias de acuerdo a la recomendación y su complejidad." sqref="B8:B16" xr:uid="{8398645A-5CC8-4DA9-8E9A-731950D4DB65}"/>
    <dataValidation allowBlank="1" showInputMessage="1" showErrorMessage="1" promptTitle="GUÍA:" prompt="Para cada una de las causas identificadas se deben definir las acciones de mejoramiento necesarias." sqref="C8:C16" xr:uid="{E29C4182-BC08-48C2-99B7-432740C34AF6}"/>
    <dataValidation allowBlank="1" showInputMessage="1" showErrorMessage="1" promptTitle="GUÍA:" prompt="Identificar la persona/cargo responsable por la ejecución de las acciones de mejoramiento." sqref="D8:D16" xr:uid="{B8F80177-2299-475A-B904-8FA4A51B8D80}"/>
    <dataValidation allowBlank="1" showInputMessage="1" showErrorMessage="1" promptTitle="GUÍA:" prompt="Describir la meta a ser alcanzada con la acción de mejoramiento planteada." sqref="E8:E16" xr:uid="{80BE547B-10BC-4CAD-8EDC-258B26F8DEBF}"/>
    <dataValidation allowBlank="1" showInputMessage="1" showErrorMessage="1" promptTitle="INSERTAR NUEVA COLUMNA:" prompt="Definir el entregable que soporta el cumplimiento como evidencia (actas, contratos, lista de asistencia, procedimientos, fotografía, videos, encuestas, etc.)" sqref="F8:F16" xr:uid="{7AC280E5-A6A0-4AA0-8128-275628E6FDC0}"/>
    <dataValidation allowBlank="1" showInputMessage="1" showErrorMessage="1" promptTitle="GUÍA:" prompt="Establecer la formula matemática para medir el cumplimiento de la meta establecida a cada una de las acciones de mejoramiento definidas." sqref="G8:G16" xr:uid="{074FAA83-EEFE-4061-8939-F4CE86C9D66D}"/>
    <dataValidation allowBlank="1" showInputMessage="1" showErrorMessage="1" promptTitle="GUÍA:" prompt="Establecer las fechas de inicio y terminación de cada una de las actividades, según los recursos y disponibilidad de la dependencia dentro de la vigencia actual." sqref="H8:I16" xr:uid="{1A26DA49-77E8-43E8-A8C8-EB42B19C1CD9}"/>
    <dataValidation allowBlank="1" showInputMessage="1" showErrorMessage="1" promptTitle="GUÍA: " prompt="Colocar la fecha en que se realiza el seguimiento por parte de la dependencia (i, ii, ii o iv seguimiento)_x000a_" sqref="J8:J16" xr:uid="{6F4FD74B-FD1A-4AF2-8B88-8CFEFE5D86FB}"/>
    <dataValidation allowBlank="1" showInputMessage="1" showErrorMessage="1" promptTitle="GUÍA:" prompt="Asignar el porcentaje de avance de la meta establecida de acuerdo con la formula del indicador con corte a la fecha del seguimiento." sqref="K8:K16" xr:uid="{C7E486B9-1769-4CD9-BAD7-0DCD7F778F45}"/>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6" xr:uid="{55920881-AC5D-4EF8-B708-2FECF69077EC}"/>
    <dataValidation allowBlank="1" showInputMessage="1" showErrorMessage="1" promptTitle="CONTROL INTERNO:" prompt="Incluir esta columna para medir el avance de las acciones por parte del auditor de acuerdo con las evidencias presentadas por la dependencia." sqref="M8:M16" xr:uid="{904934D5-F063-46FF-A1FC-F4D6C9C0E2F6}"/>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O8:O10 O12:O16 N8:N16" xr:uid="{106B5F1A-890A-46B8-84A6-CB37C48CC86F}"/>
  </dataValidations>
  <printOptions horizontalCentered="1"/>
  <pageMargins left="0.49" right="0.56000000000000005" top="1.54" bottom="0.95" header="0" footer="0"/>
  <pageSetup paperSize="281" scale="60" pageOrder="overThenDown" orientation="landscape" horizontalDpi="1200" verticalDpi="1200" r:id="rId1"/>
  <headerFooter alignWithMargins="0">
    <oddHeader>&amp;C&amp;G</oddHeader>
    <oddFooter>&amp;R&amp;G</oddFooter>
  </headerFooter>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8B84-716F-4CB7-B3F0-DA8A5D23BB52}">
  <dimension ref="A1:P32"/>
  <sheetViews>
    <sheetView showGridLines="0" zoomScale="72" zoomScaleNormal="72" zoomScaleSheetLayoutView="40" zoomScalePageLayoutView="50" workbookViewId="0">
      <selection activeCell="A4" sqref="A4:L4"/>
    </sheetView>
  </sheetViews>
  <sheetFormatPr baseColWidth="10" defaultColWidth="11.42578125" defaultRowHeight="15" x14ac:dyDescent="0.2"/>
  <cols>
    <col min="1" max="1" width="44.5703125" style="3" customWidth="1"/>
    <col min="2" max="2" width="27.85546875" customWidth="1"/>
    <col min="3" max="3" width="36.28515625" customWidth="1"/>
    <col min="4" max="4" width="23" customWidth="1"/>
    <col min="5" max="5" width="24.42578125" customWidth="1"/>
    <col min="6" max="6" width="28.140625" customWidth="1"/>
    <col min="7" max="7" width="22" customWidth="1"/>
    <col min="8" max="8" width="13.85546875" customWidth="1"/>
    <col min="9" max="9" width="15.42578125" customWidth="1"/>
    <col min="10" max="10" width="19.5703125" style="1" customWidth="1"/>
    <col min="11" max="11" width="16" customWidth="1"/>
    <col min="12" max="12" width="38.85546875" customWidth="1"/>
    <col min="13" max="13" width="15.42578125" customWidth="1"/>
    <col min="14" max="14" width="25.42578125" customWidth="1"/>
    <col min="15" max="15" width="23" customWidth="1"/>
    <col min="16" max="16" width="72.140625" style="70" hidden="1" customWidth="1"/>
  </cols>
  <sheetData>
    <row r="1" spans="1:16" x14ac:dyDescent="0.2">
      <c r="A1" s="68"/>
      <c r="B1" s="69"/>
      <c r="C1" s="69"/>
      <c r="D1" s="69"/>
      <c r="E1" s="69"/>
      <c r="F1" s="69"/>
      <c r="G1" s="69"/>
      <c r="H1" s="69"/>
      <c r="I1" s="69"/>
      <c r="J1" s="69"/>
      <c r="K1" s="69"/>
      <c r="L1" s="69"/>
      <c r="M1" s="69"/>
      <c r="N1" s="69"/>
      <c r="O1" s="69"/>
    </row>
    <row r="2" spans="1:16" x14ac:dyDescent="0.2">
      <c r="A2" s="71"/>
      <c r="B2" s="1"/>
      <c r="C2" s="1"/>
      <c r="D2" s="1"/>
      <c r="E2" s="1"/>
      <c r="F2" s="1"/>
      <c r="G2" s="1"/>
      <c r="H2" s="1"/>
      <c r="I2" s="1"/>
      <c r="K2" s="1"/>
      <c r="L2" s="1"/>
      <c r="M2" s="1"/>
      <c r="N2" s="1"/>
      <c r="O2" s="1"/>
    </row>
    <row r="3" spans="1:16" ht="27" customHeight="1" x14ac:dyDescent="0.25">
      <c r="A3" s="551" t="s">
        <v>119</v>
      </c>
      <c r="B3" s="452"/>
      <c r="C3" s="452"/>
      <c r="D3" s="452"/>
      <c r="E3" s="452"/>
      <c r="F3" s="452"/>
      <c r="G3" s="452"/>
      <c r="H3" s="452"/>
      <c r="I3" s="452"/>
      <c r="J3" s="452"/>
      <c r="K3" s="452"/>
      <c r="L3" s="452"/>
      <c r="M3" s="452"/>
      <c r="N3" s="452"/>
      <c r="O3" s="552"/>
    </row>
    <row r="4" spans="1:16" ht="34.5" customHeight="1" x14ac:dyDescent="0.2">
      <c r="A4" s="553" t="s">
        <v>506</v>
      </c>
      <c r="B4" s="440"/>
      <c r="C4" s="440"/>
      <c r="D4" s="440"/>
      <c r="E4" s="440"/>
      <c r="F4" s="440"/>
      <c r="G4" s="440"/>
      <c r="H4" s="440"/>
      <c r="I4" s="440"/>
      <c r="J4" s="440"/>
      <c r="K4" s="440"/>
      <c r="L4" s="440"/>
      <c r="M4" s="459" t="s">
        <v>117</v>
      </c>
      <c r="N4" s="459"/>
      <c r="O4" s="554"/>
    </row>
    <row r="5" spans="1:16" ht="38.25" customHeight="1" x14ac:dyDescent="0.2">
      <c r="A5" s="553" t="s">
        <v>388</v>
      </c>
      <c r="B5" s="440"/>
      <c r="C5" s="440"/>
      <c r="D5" s="440"/>
      <c r="E5" s="440"/>
      <c r="F5" s="440"/>
      <c r="G5" s="440"/>
      <c r="H5" s="440"/>
      <c r="I5" s="440"/>
      <c r="J5" s="440"/>
      <c r="K5" s="440"/>
      <c r="L5" s="440"/>
      <c r="M5" s="459"/>
      <c r="N5" s="459"/>
      <c r="O5" s="554"/>
    </row>
    <row r="6" spans="1:16"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c r="P6" s="70"/>
    </row>
    <row r="7" spans="1:16" s="3" customFormat="1" ht="47.25" x14ac:dyDescent="0.2">
      <c r="A7" s="454"/>
      <c r="B7" s="456"/>
      <c r="C7" s="456"/>
      <c r="D7" s="456"/>
      <c r="E7" s="450"/>
      <c r="F7" s="450"/>
      <c r="G7" s="450"/>
      <c r="H7" s="34" t="s">
        <v>102</v>
      </c>
      <c r="I7" s="34" t="s">
        <v>101</v>
      </c>
      <c r="J7" s="450"/>
      <c r="K7" s="450"/>
      <c r="L7" s="451"/>
      <c r="M7" s="460"/>
      <c r="N7" s="443"/>
      <c r="O7" s="444"/>
      <c r="P7" s="70"/>
    </row>
    <row r="8" spans="1:16" ht="180" customHeight="1" x14ac:dyDescent="0.2">
      <c r="A8" s="555" t="s">
        <v>389</v>
      </c>
      <c r="B8" s="557" t="s">
        <v>390</v>
      </c>
      <c r="C8" s="14" t="s">
        <v>391</v>
      </c>
      <c r="D8" s="557" t="s">
        <v>392</v>
      </c>
      <c r="E8" s="14" t="s">
        <v>393</v>
      </c>
      <c r="F8" s="14" t="s">
        <v>394</v>
      </c>
      <c r="G8" s="18" t="s">
        <v>395</v>
      </c>
      <c r="H8" s="72" t="s">
        <v>396</v>
      </c>
      <c r="I8" s="72">
        <v>45016</v>
      </c>
      <c r="J8" s="16">
        <v>45016</v>
      </c>
      <c r="K8" s="15">
        <v>1</v>
      </c>
      <c r="L8" s="14" t="s">
        <v>397</v>
      </c>
      <c r="M8" s="13">
        <v>1</v>
      </c>
      <c r="N8" s="559" t="s">
        <v>398</v>
      </c>
      <c r="O8" s="560"/>
      <c r="P8" s="73" t="s">
        <v>399</v>
      </c>
    </row>
    <row r="9" spans="1:16" ht="180" customHeight="1" x14ac:dyDescent="0.2">
      <c r="A9" s="556"/>
      <c r="B9" s="558"/>
      <c r="C9" s="14" t="s">
        <v>400</v>
      </c>
      <c r="D9" s="558"/>
      <c r="E9" s="14" t="s">
        <v>401</v>
      </c>
      <c r="F9" s="14" t="s">
        <v>402</v>
      </c>
      <c r="G9" s="14" t="s">
        <v>403</v>
      </c>
      <c r="H9" s="72">
        <v>44972</v>
      </c>
      <c r="I9" s="72">
        <v>45016</v>
      </c>
      <c r="J9" s="16">
        <v>45016</v>
      </c>
      <c r="K9" s="15">
        <v>1</v>
      </c>
      <c r="L9" s="14" t="s">
        <v>404</v>
      </c>
      <c r="M9" s="13">
        <v>1</v>
      </c>
      <c r="N9" s="559" t="s">
        <v>405</v>
      </c>
      <c r="O9" s="560"/>
      <c r="P9" s="70" t="s">
        <v>406</v>
      </c>
    </row>
    <row r="10" spans="1:16" s="11" customFormat="1" ht="103.5" customHeight="1" x14ac:dyDescent="0.2">
      <c r="A10" s="74" t="s">
        <v>407</v>
      </c>
      <c r="B10" s="43" t="s">
        <v>408</v>
      </c>
      <c r="C10" s="14" t="s">
        <v>409</v>
      </c>
      <c r="D10" s="61" t="s">
        <v>410</v>
      </c>
      <c r="E10" s="14" t="s">
        <v>411</v>
      </c>
      <c r="F10" s="14" t="s">
        <v>412</v>
      </c>
      <c r="G10" s="14" t="s">
        <v>413</v>
      </c>
      <c r="H10" s="75">
        <v>44972</v>
      </c>
      <c r="I10" s="75">
        <v>45016</v>
      </c>
      <c r="J10" s="16">
        <v>45016</v>
      </c>
      <c r="K10" s="15">
        <v>1</v>
      </c>
      <c r="L10" s="14" t="s">
        <v>414</v>
      </c>
      <c r="M10" s="13">
        <v>1</v>
      </c>
      <c r="N10" s="559" t="s">
        <v>415</v>
      </c>
      <c r="O10" s="560"/>
      <c r="P10" s="73" t="s">
        <v>416</v>
      </c>
    </row>
    <row r="11" spans="1:16" s="11" customFormat="1" ht="177" customHeight="1" x14ac:dyDescent="0.2">
      <c r="A11" s="74" t="s">
        <v>417</v>
      </c>
      <c r="B11" s="76" t="s">
        <v>418</v>
      </c>
      <c r="C11" s="76" t="s">
        <v>419</v>
      </c>
      <c r="D11" s="61" t="s">
        <v>420</v>
      </c>
      <c r="E11" s="14" t="s">
        <v>421</v>
      </c>
      <c r="F11" s="14" t="s">
        <v>422</v>
      </c>
      <c r="G11" s="14" t="s">
        <v>423</v>
      </c>
      <c r="H11" s="75">
        <v>44986</v>
      </c>
      <c r="I11" s="75">
        <v>45291</v>
      </c>
      <c r="J11" s="16">
        <v>45107</v>
      </c>
      <c r="K11" s="15">
        <v>0.5</v>
      </c>
      <c r="L11" s="14" t="s">
        <v>424</v>
      </c>
      <c r="M11" s="13">
        <v>0.5</v>
      </c>
      <c r="N11" s="559" t="s">
        <v>425</v>
      </c>
      <c r="O11" s="560"/>
      <c r="P11" s="70"/>
    </row>
    <row r="12" spans="1:16" s="11" customFormat="1" ht="255" x14ac:dyDescent="0.2">
      <c r="A12" s="555" t="s">
        <v>426</v>
      </c>
      <c r="B12" s="563" t="s">
        <v>427</v>
      </c>
      <c r="C12" s="14" t="s">
        <v>428</v>
      </c>
      <c r="D12" s="563" t="s">
        <v>429</v>
      </c>
      <c r="E12" s="563" t="s">
        <v>430</v>
      </c>
      <c r="F12" s="563" t="s">
        <v>431</v>
      </c>
      <c r="G12" s="563" t="s">
        <v>432</v>
      </c>
      <c r="H12" s="566">
        <v>44927</v>
      </c>
      <c r="I12" s="566">
        <v>45291</v>
      </c>
      <c r="J12" s="16">
        <v>45107</v>
      </c>
      <c r="K12" s="15">
        <v>0.5</v>
      </c>
      <c r="L12" s="14" t="s">
        <v>433</v>
      </c>
      <c r="M12" s="569">
        <v>0.5</v>
      </c>
      <c r="N12" s="572" t="s">
        <v>434</v>
      </c>
      <c r="O12" s="573"/>
      <c r="P12" s="70"/>
    </row>
    <row r="13" spans="1:16" s="11" customFormat="1" ht="97.5" customHeight="1" x14ac:dyDescent="0.2">
      <c r="A13" s="556"/>
      <c r="B13" s="564"/>
      <c r="C13" s="14" t="s">
        <v>435</v>
      </c>
      <c r="D13" s="564"/>
      <c r="E13" s="564"/>
      <c r="F13" s="564"/>
      <c r="G13" s="564"/>
      <c r="H13" s="567"/>
      <c r="I13" s="567"/>
      <c r="J13" s="16">
        <v>45107</v>
      </c>
      <c r="K13" s="15">
        <v>0.5</v>
      </c>
      <c r="L13" s="14" t="s">
        <v>436</v>
      </c>
      <c r="M13" s="570"/>
      <c r="N13" s="574"/>
      <c r="O13" s="575"/>
      <c r="P13" s="70"/>
    </row>
    <row r="14" spans="1:16" s="11" customFormat="1" ht="122.25" customHeight="1" x14ac:dyDescent="0.2">
      <c r="A14" s="556"/>
      <c r="B14" s="564"/>
      <c r="C14" s="14" t="s">
        <v>437</v>
      </c>
      <c r="D14" s="564"/>
      <c r="E14" s="564"/>
      <c r="F14" s="564"/>
      <c r="G14" s="564"/>
      <c r="H14" s="567"/>
      <c r="I14" s="567"/>
      <c r="J14" s="16">
        <v>45107</v>
      </c>
      <c r="K14" s="15">
        <v>0.5</v>
      </c>
      <c r="L14" s="14" t="s">
        <v>438</v>
      </c>
      <c r="M14" s="570"/>
      <c r="N14" s="574"/>
      <c r="O14" s="575"/>
      <c r="P14" s="70"/>
    </row>
    <row r="15" spans="1:16" s="11" customFormat="1" ht="105" x14ac:dyDescent="0.2">
      <c r="A15" s="556"/>
      <c r="B15" s="564"/>
      <c r="C15" s="14" t="s">
        <v>439</v>
      </c>
      <c r="D15" s="564"/>
      <c r="E15" s="564"/>
      <c r="F15" s="564"/>
      <c r="G15" s="564"/>
      <c r="H15" s="567"/>
      <c r="I15" s="567"/>
      <c r="J15" s="16">
        <v>45107</v>
      </c>
      <c r="K15" s="15">
        <v>0.5</v>
      </c>
      <c r="L15" s="14" t="s">
        <v>440</v>
      </c>
      <c r="M15" s="570"/>
      <c r="N15" s="574"/>
      <c r="O15" s="575"/>
      <c r="P15" s="70"/>
    </row>
    <row r="16" spans="1:16" s="11" customFormat="1" ht="84" customHeight="1" x14ac:dyDescent="0.2">
      <c r="A16" s="562"/>
      <c r="B16" s="565"/>
      <c r="C16" s="14" t="s">
        <v>441</v>
      </c>
      <c r="D16" s="565"/>
      <c r="E16" s="565"/>
      <c r="F16" s="565"/>
      <c r="G16" s="565"/>
      <c r="H16" s="568"/>
      <c r="I16" s="568"/>
      <c r="J16" s="16">
        <v>45107</v>
      </c>
      <c r="K16" s="15">
        <v>0.5</v>
      </c>
      <c r="L16" s="14" t="s">
        <v>442</v>
      </c>
      <c r="M16" s="571"/>
      <c r="N16" s="576"/>
      <c r="O16" s="577"/>
      <c r="P16" s="70"/>
    </row>
    <row r="17" spans="1:16" s="11" customFormat="1" ht="110.25" customHeight="1" x14ac:dyDescent="0.2">
      <c r="A17" s="74" t="s">
        <v>443</v>
      </c>
      <c r="B17" s="14" t="s">
        <v>444</v>
      </c>
      <c r="C17" s="61" t="s">
        <v>445</v>
      </c>
      <c r="D17" s="14" t="s">
        <v>446</v>
      </c>
      <c r="E17" s="14" t="s">
        <v>447</v>
      </c>
      <c r="F17" s="14" t="s">
        <v>448</v>
      </c>
      <c r="G17" s="14" t="s">
        <v>449</v>
      </c>
      <c r="H17" s="75">
        <v>44986</v>
      </c>
      <c r="I17" s="75">
        <v>45016</v>
      </c>
      <c r="J17" s="16">
        <v>45016</v>
      </c>
      <c r="K17" s="15">
        <v>0.25</v>
      </c>
      <c r="L17" s="14" t="s">
        <v>450</v>
      </c>
      <c r="M17" s="13">
        <v>0.25</v>
      </c>
      <c r="N17" s="548" t="s">
        <v>451</v>
      </c>
      <c r="O17" s="561"/>
      <c r="P17" s="70"/>
    </row>
    <row r="18" spans="1:16" s="11" customFormat="1" ht="126.75" customHeight="1" x14ac:dyDescent="0.2">
      <c r="A18" s="74" t="s">
        <v>452</v>
      </c>
      <c r="B18" s="76" t="s">
        <v>453</v>
      </c>
      <c r="C18" s="76" t="s">
        <v>454</v>
      </c>
      <c r="D18" s="14" t="s">
        <v>455</v>
      </c>
      <c r="E18" s="76" t="s">
        <v>456</v>
      </c>
      <c r="F18" s="14" t="s">
        <v>457</v>
      </c>
      <c r="G18" s="14" t="s">
        <v>458</v>
      </c>
      <c r="H18" s="75">
        <v>45016</v>
      </c>
      <c r="I18" s="75">
        <v>45291</v>
      </c>
      <c r="J18" s="16">
        <v>45016</v>
      </c>
      <c r="K18" s="15">
        <v>0.5</v>
      </c>
      <c r="L18" s="14" t="s">
        <v>459</v>
      </c>
      <c r="M18" s="13">
        <v>0.4</v>
      </c>
      <c r="N18" s="548" t="s">
        <v>460</v>
      </c>
      <c r="O18" s="561"/>
      <c r="P18" s="70"/>
    </row>
    <row r="19" spans="1:16" s="11" customFormat="1" ht="126.75" customHeight="1" x14ac:dyDescent="0.2">
      <c r="A19" s="74" t="s">
        <v>461</v>
      </c>
      <c r="B19" s="14" t="s">
        <v>462</v>
      </c>
      <c r="C19" s="14" t="s">
        <v>463</v>
      </c>
      <c r="D19" s="14" t="s">
        <v>455</v>
      </c>
      <c r="E19" s="14" t="s">
        <v>464</v>
      </c>
      <c r="F19" s="14" t="s">
        <v>465</v>
      </c>
      <c r="G19" s="14" t="s">
        <v>466</v>
      </c>
      <c r="H19" s="75">
        <v>45016</v>
      </c>
      <c r="I19" s="75">
        <v>45291</v>
      </c>
      <c r="J19" s="16">
        <v>45016</v>
      </c>
      <c r="K19" s="15">
        <v>0.5</v>
      </c>
      <c r="L19" s="14" t="s">
        <v>467</v>
      </c>
      <c r="M19" s="13">
        <v>0.4</v>
      </c>
      <c r="N19" s="548" t="s">
        <v>468</v>
      </c>
      <c r="O19" s="561"/>
      <c r="P19" s="70"/>
    </row>
    <row r="20" spans="1:16" s="11" customFormat="1" ht="114.75" customHeight="1" x14ac:dyDescent="0.2">
      <c r="A20" s="74" t="s">
        <v>469</v>
      </c>
      <c r="B20" s="14" t="s">
        <v>470</v>
      </c>
      <c r="C20" s="14" t="s">
        <v>471</v>
      </c>
      <c r="D20" s="14" t="s">
        <v>472</v>
      </c>
      <c r="E20" s="80" t="s">
        <v>473</v>
      </c>
      <c r="F20" s="14" t="s">
        <v>474</v>
      </c>
      <c r="G20" s="14" t="s">
        <v>475</v>
      </c>
      <c r="H20" s="75">
        <v>44972</v>
      </c>
      <c r="I20" s="75">
        <v>45107</v>
      </c>
      <c r="J20" s="16">
        <v>45107</v>
      </c>
      <c r="K20" s="15">
        <v>1</v>
      </c>
      <c r="L20" s="14" t="s">
        <v>476</v>
      </c>
      <c r="M20" s="13">
        <v>1</v>
      </c>
      <c r="N20" s="548" t="s">
        <v>477</v>
      </c>
      <c r="O20" s="561"/>
      <c r="P20" s="73" t="s">
        <v>478</v>
      </c>
    </row>
    <row r="21" spans="1:16" s="11" customFormat="1" ht="195" x14ac:dyDescent="0.2">
      <c r="A21" s="81" t="s">
        <v>479</v>
      </c>
      <c r="B21" s="51" t="s">
        <v>480</v>
      </c>
      <c r="C21" s="76" t="s">
        <v>481</v>
      </c>
      <c r="D21" s="14" t="s">
        <v>482</v>
      </c>
      <c r="E21" s="76" t="s">
        <v>483</v>
      </c>
      <c r="F21" s="82" t="s">
        <v>484</v>
      </c>
      <c r="G21" s="14" t="s">
        <v>485</v>
      </c>
      <c r="H21" s="78">
        <v>44986</v>
      </c>
      <c r="I21" s="78">
        <v>45138</v>
      </c>
      <c r="J21" s="16">
        <v>45016</v>
      </c>
      <c r="K21" s="23">
        <v>0.75</v>
      </c>
      <c r="L21" s="77" t="s">
        <v>486</v>
      </c>
      <c r="M21" s="79">
        <v>0.75</v>
      </c>
      <c r="N21" s="548" t="s">
        <v>487</v>
      </c>
      <c r="O21" s="561"/>
      <c r="P21" s="70"/>
    </row>
    <row r="22" spans="1:16" s="11" customFormat="1" ht="143.25" customHeight="1" x14ac:dyDescent="0.2">
      <c r="A22" s="582" t="s">
        <v>488</v>
      </c>
      <c r="B22" s="548" t="s">
        <v>489</v>
      </c>
      <c r="C22" s="14" t="s">
        <v>490</v>
      </c>
      <c r="D22" s="563" t="s">
        <v>491</v>
      </c>
      <c r="E22" s="14" t="s">
        <v>492</v>
      </c>
      <c r="F22" s="61" t="s">
        <v>493</v>
      </c>
      <c r="G22" s="14" t="s">
        <v>494</v>
      </c>
      <c r="H22" s="75">
        <v>44986</v>
      </c>
      <c r="I22" s="75">
        <v>45291</v>
      </c>
      <c r="J22" s="16">
        <v>45016</v>
      </c>
      <c r="K22" s="15">
        <v>0.5</v>
      </c>
      <c r="L22" s="14" t="s">
        <v>495</v>
      </c>
      <c r="M22" s="13">
        <v>0.5</v>
      </c>
      <c r="N22" s="548" t="s">
        <v>496</v>
      </c>
      <c r="O22" s="561"/>
      <c r="P22" s="70"/>
    </row>
    <row r="23" spans="1:16" s="11" customFormat="1" ht="130.5" customHeight="1" x14ac:dyDescent="0.2">
      <c r="A23" s="582"/>
      <c r="B23" s="548"/>
      <c r="C23" s="14" t="s">
        <v>497</v>
      </c>
      <c r="D23" s="565"/>
      <c r="E23" s="14" t="s">
        <v>498</v>
      </c>
      <c r="F23" s="61" t="s">
        <v>499</v>
      </c>
      <c r="G23" s="14" t="s">
        <v>500</v>
      </c>
      <c r="H23" s="75">
        <v>44986</v>
      </c>
      <c r="I23" s="75">
        <v>45107</v>
      </c>
      <c r="J23" s="16">
        <v>45016</v>
      </c>
      <c r="K23" s="15">
        <v>0.5</v>
      </c>
      <c r="L23" s="14" t="s">
        <v>501</v>
      </c>
      <c r="M23" s="13">
        <v>0.5</v>
      </c>
      <c r="N23" s="548" t="s">
        <v>502</v>
      </c>
      <c r="O23" s="561"/>
      <c r="P23" s="70"/>
    </row>
    <row r="24" spans="1:16" x14ac:dyDescent="0.2">
      <c r="A24" s="83"/>
      <c r="B24" s="578" t="s">
        <v>503</v>
      </c>
      <c r="C24" s="578"/>
      <c r="D24" s="578"/>
    </row>
    <row r="25" spans="1:16" s="3" customFormat="1" ht="29.25" customHeight="1" thickBot="1" x14ac:dyDescent="0.3">
      <c r="A25" s="84" t="s">
        <v>7</v>
      </c>
      <c r="B25" s="579"/>
      <c r="C25" s="579"/>
      <c r="D25" s="579"/>
      <c r="G25" s="7"/>
      <c r="H25" s="7"/>
      <c r="I25" s="10"/>
      <c r="J25" s="7"/>
      <c r="K25" s="7"/>
      <c r="P25" s="70"/>
    </row>
    <row r="26" spans="1:16" s="3" customFormat="1" ht="38.25" customHeight="1" x14ac:dyDescent="0.2">
      <c r="A26" s="83"/>
      <c r="B26" s="580" t="s">
        <v>588</v>
      </c>
      <c r="C26" s="580"/>
      <c r="D26" s="580"/>
      <c r="I26" s="6"/>
      <c r="P26" s="70"/>
    </row>
    <row r="27" spans="1:16" s="3" customFormat="1" ht="18.75" customHeight="1" thickBot="1" x14ac:dyDescent="0.3">
      <c r="A27" s="84" t="s">
        <v>504</v>
      </c>
      <c r="B27" s="581"/>
      <c r="C27" s="581"/>
      <c r="D27" s="581"/>
      <c r="G27" s="7" t="s">
        <v>2</v>
      </c>
      <c r="I27" s="8" t="s">
        <v>505</v>
      </c>
      <c r="J27" s="35"/>
      <c r="P27" s="70"/>
    </row>
    <row r="28" spans="1:16" s="3" customFormat="1" ht="32.25" customHeight="1" thickBot="1" x14ac:dyDescent="0.3">
      <c r="A28" s="85"/>
      <c r="B28" s="35"/>
      <c r="C28" s="35"/>
      <c r="D28" s="35"/>
      <c r="E28" s="35"/>
      <c r="F28" s="35"/>
      <c r="G28" s="35"/>
      <c r="H28" s="35"/>
      <c r="I28" s="8"/>
      <c r="J28" s="35"/>
      <c r="K28" s="35"/>
      <c r="L28" s="35"/>
      <c r="M28" s="35"/>
      <c r="N28" s="35"/>
      <c r="O28" s="35"/>
      <c r="P28" s="70"/>
    </row>
    <row r="29" spans="1:16" s="3" customFormat="1" ht="32.25" customHeight="1" x14ac:dyDescent="0.25">
      <c r="A29" s="7"/>
      <c r="B29" s="5"/>
      <c r="C29" s="5"/>
      <c r="D29" s="5"/>
      <c r="G29" s="7"/>
      <c r="I29" s="6"/>
      <c r="P29" s="70"/>
    </row>
    <row r="30" spans="1:16" s="3" customFormat="1" ht="27" customHeight="1" x14ac:dyDescent="0.2">
      <c r="I30" s="5"/>
      <c r="J30" s="439"/>
      <c r="K30" s="439"/>
      <c r="L30" s="4"/>
      <c r="P30" s="70"/>
    </row>
    <row r="31" spans="1:16" x14ac:dyDescent="0.2">
      <c r="O31" s="2" t="s">
        <v>1</v>
      </c>
    </row>
    <row r="32" spans="1:16" x14ac:dyDescent="0.2">
      <c r="O32" s="2" t="s">
        <v>0</v>
      </c>
    </row>
  </sheetData>
  <mergeCells count="47">
    <mergeCell ref="A22:A23"/>
    <mergeCell ref="B22:B23"/>
    <mergeCell ref="D22:D23"/>
    <mergeCell ref="N22:O22"/>
    <mergeCell ref="N23:O23"/>
    <mergeCell ref="N19:O19"/>
    <mergeCell ref="B24:D25"/>
    <mergeCell ref="B26:D27"/>
    <mergeCell ref="J30:K30"/>
    <mergeCell ref="N21:O21"/>
    <mergeCell ref="M6:M7"/>
    <mergeCell ref="N20:O20"/>
    <mergeCell ref="N10:O10"/>
    <mergeCell ref="N11:O11"/>
    <mergeCell ref="A12:A16"/>
    <mergeCell ref="B12:B16"/>
    <mergeCell ref="D12:D16"/>
    <mergeCell ref="E12:E16"/>
    <mergeCell ref="F12:F16"/>
    <mergeCell ref="G12:G16"/>
    <mergeCell ref="H12:H16"/>
    <mergeCell ref="I12:I16"/>
    <mergeCell ref="M12:M16"/>
    <mergeCell ref="N12:O16"/>
    <mergeCell ref="N17:O17"/>
    <mergeCell ref="N18:O18"/>
    <mergeCell ref="A8:A9"/>
    <mergeCell ref="B8:B9"/>
    <mergeCell ref="D8:D9"/>
    <mergeCell ref="N8:O8"/>
    <mergeCell ref="N9:O9"/>
    <mergeCell ref="A3:O3"/>
    <mergeCell ref="A4:L4"/>
    <mergeCell ref="M4:O5"/>
    <mergeCell ref="A5:L5"/>
    <mergeCell ref="A6:A7"/>
    <mergeCell ref="B6:B7"/>
    <mergeCell ref="C6:C7"/>
    <mergeCell ref="D6:D7"/>
    <mergeCell ref="E6:E7"/>
    <mergeCell ref="F6:F7"/>
    <mergeCell ref="N6:O7"/>
    <mergeCell ref="G6:G7"/>
    <mergeCell ref="H6:I6"/>
    <mergeCell ref="J6:J7"/>
    <mergeCell ref="K6:K7"/>
    <mergeCell ref="L6:L7"/>
  </mergeCells>
  <dataValidations count="13">
    <dataValidation allowBlank="1" showInputMessage="1" showErrorMessage="1" promptTitle="GUIA:" prompt="Redactar las recomendaciones de mejoramiento a la gestión, identificadas en la dependencia para la vigencia actual." sqref="A8" xr:uid="{62D66F1E-EE79-4A81-8C18-7247E13A5010}"/>
    <dataValidation allowBlank="1" showInputMessage="1" showErrorMessage="1" promptTitle="GUÍA:" prompt="Se deben describir las causas, previamente identificadas por medio de las metodologías existentes, el número de causas varias de acuerdo a la recomendación y su complejidad." sqref="B8 B10:B12 B17:B23" xr:uid="{21AAD7E6-5430-4042-8CBE-9B6A82F53A7B}"/>
    <dataValidation allowBlank="1" showInputMessage="1" showErrorMessage="1" promptTitle="GUÍA:" prompt="Para cada una de las causas identificadas se deben definir las acciones de mejoramiento necesarias." sqref="C8:C23" xr:uid="{70E97490-4D33-411A-A634-C0DDCBD02578}"/>
    <dataValidation allowBlank="1" showInputMessage="1" showErrorMessage="1" promptTitle="GUÍA:" prompt="Identificar la persona/cargo responsable por la ejecución de las acciones de mejoramiento." sqref="D8 D10:D12 D17:D21" xr:uid="{65611FC7-36F5-43C8-B1C5-A21FF4131EC0}"/>
    <dataValidation allowBlank="1" showInputMessage="1" showErrorMessage="1" promptTitle="GUÍA:" prompt="Describir la meta a ser alcanzada con la acción de mejoramiento planteada." sqref="E8:E12 E17:E23" xr:uid="{19F4470E-C139-4187-A72D-25CD0D908BCD}"/>
    <dataValidation allowBlank="1" showInputMessage="1" showErrorMessage="1" promptTitle="INSERTAR NUEVA COLUMNA:" prompt="Definir el entregable que soporta el cumplimiento como evidencia (actas, contratos, lista de asistencia, procedimientos, fotografía, videos, encuestas, etc.)" sqref="F8:F12 F17:F23" xr:uid="{97A1640D-813B-48B2-8500-1DAD759BB68E}"/>
    <dataValidation allowBlank="1" showInputMessage="1" showErrorMessage="1" promptTitle="GUÍA:" prompt="Establecer la formula matemática para medir el cumplimiento de la meta establecida a cada una de las acciones de mejoramiento definidas." sqref="G8:G12 G17:G23" xr:uid="{AB2FD625-0B19-4C5E-BA5E-CA104A298BC7}"/>
    <dataValidation allowBlank="1" showInputMessage="1" showErrorMessage="1" promptTitle="GUÍA:" prompt="Establecer las fechas de inicio y terminación de cada una de las actividades, según los recursos y disponibilidad de la dependencia dentro de la vigencia actual." sqref="H8:I12 H17:I23" xr:uid="{6EA43D88-4D37-47BB-BE7E-3C5E0AE28726}"/>
    <dataValidation allowBlank="1" showInputMessage="1" showErrorMessage="1" promptTitle="GUÍA: " prompt="Colocar la fecha en que se realiza el seguimiento por parte de la dependencia (i, ii, ii o iv seguimiento)_x000a_" sqref="J8:J23" xr:uid="{9E841EB9-B336-41D3-8656-E40F5EFCB59C}"/>
    <dataValidation allowBlank="1" showInputMessage="1" showErrorMessage="1" promptTitle="GUÍA:" prompt="Asignar el porcentaje de avance de la meta establecida de acuerdo con la formula del indicador con corte a la fecha del seguimiento." sqref="K8:K23" xr:uid="{FEDF6CAD-76F1-4C9B-ACAD-94852D0A7E54}"/>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23" xr:uid="{5EE4239F-DC64-42B8-81B9-506FADA40C21}"/>
    <dataValidation allowBlank="1" showInputMessage="1" showErrorMessage="1" promptTitle="CONTROL INTERNO:" prompt="Incluir esta columna para medir el avance de las acciones por parte del auditor de acuerdo con las evidencias presentadas por la dependencia." sqref="M8:M12 M17:M23" xr:uid="{E514C4E9-6BC6-43C7-942B-0972BBC16657}"/>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N12 N17:O23" xr:uid="{21843C1F-D3C4-400F-B4B9-5E3358E4F780}"/>
  </dataValidations>
  <hyperlinks>
    <hyperlink ref="P8" r:id="rId1" xr:uid="{75871F86-D936-4F43-95AA-98A4BE15A2A8}"/>
    <hyperlink ref="P10" r:id="rId2" xr:uid="{3F15A50E-2114-49DD-B3C0-5B35DEE56F28}"/>
    <hyperlink ref="P20" r:id="rId3" xr:uid="{3E21D148-8FE8-45AC-807C-73D128AC10C1}"/>
  </hyperlinks>
  <printOptions horizontalCentered="1"/>
  <pageMargins left="0.49" right="0.56000000000000005" top="1.54" bottom="0.95" header="0" footer="0"/>
  <pageSetup paperSize="120" scale="14" pageOrder="overThenDown" orientation="landscape" horizontalDpi="4294967293" verticalDpi="4294967293" r:id="rId4"/>
  <headerFooter alignWithMargins="0">
    <oddHeader>&amp;C&amp;G</oddHeader>
    <oddFooter>&amp;R&amp;G</oddFooter>
  </headerFooter>
  <legacyDrawing r:id="rId5"/>
  <legacyDrawingHF r:id="rId6"/>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0BC2F-5BEB-47B6-A7C7-2294FF757CAB}">
  <dimension ref="A1:O22"/>
  <sheetViews>
    <sheetView showGridLines="0" zoomScale="77" zoomScaleNormal="77" zoomScaleSheetLayoutView="100" zoomScalePageLayoutView="98" workbookViewId="0">
      <selection activeCell="A3" sqref="A3:O3"/>
    </sheetView>
  </sheetViews>
  <sheetFormatPr baseColWidth="10" defaultColWidth="11.42578125" defaultRowHeight="12.75" x14ac:dyDescent="0.2"/>
  <cols>
    <col min="1" max="1" width="45.7109375" customWidth="1"/>
    <col min="2" max="2" width="34.42578125" customWidth="1"/>
    <col min="3" max="3" width="35.710937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4" customWidth="1"/>
    <col min="14" max="14" width="25.42578125" customWidth="1"/>
    <col min="15" max="15" width="52" customWidth="1"/>
  </cols>
  <sheetData>
    <row r="1" spans="1:15" x14ac:dyDescent="0.2">
      <c r="A1" s="1"/>
      <c r="B1" s="1"/>
      <c r="C1" s="1"/>
      <c r="D1" s="1"/>
      <c r="E1" s="1"/>
      <c r="F1" s="1"/>
      <c r="G1" s="1"/>
      <c r="H1" s="1"/>
      <c r="I1" s="1"/>
      <c r="K1" s="1"/>
      <c r="L1" s="1"/>
      <c r="M1" s="1"/>
      <c r="N1" s="1"/>
      <c r="O1" s="1"/>
    </row>
    <row r="2" spans="1:15" x14ac:dyDescent="0.2">
      <c r="A2" s="1"/>
      <c r="B2" s="1"/>
      <c r="C2" s="1"/>
      <c r="D2" s="1"/>
      <c r="E2" s="1"/>
      <c r="F2" s="1"/>
      <c r="G2" s="1"/>
      <c r="H2" s="1"/>
      <c r="I2" s="1"/>
      <c r="K2" s="1"/>
      <c r="L2" s="1"/>
      <c r="M2" s="1"/>
      <c r="N2" s="1"/>
      <c r="O2" s="1"/>
    </row>
    <row r="3" spans="1:15" ht="27" customHeight="1" x14ac:dyDescent="0.25">
      <c r="A3" s="452" t="s">
        <v>119</v>
      </c>
      <c r="B3" s="452"/>
      <c r="C3" s="452"/>
      <c r="D3" s="452"/>
      <c r="E3" s="452"/>
      <c r="F3" s="452"/>
      <c r="G3" s="452"/>
      <c r="H3" s="452"/>
      <c r="I3" s="452"/>
      <c r="J3" s="452"/>
      <c r="K3" s="452"/>
      <c r="L3" s="452"/>
      <c r="M3" s="452"/>
      <c r="N3" s="452"/>
      <c r="O3" s="452"/>
    </row>
    <row r="4" spans="1:15" ht="34.5" customHeight="1" x14ac:dyDescent="0.2">
      <c r="A4" s="440" t="s">
        <v>506</v>
      </c>
      <c r="B4" s="440"/>
      <c r="C4" s="440"/>
      <c r="D4" s="440"/>
      <c r="E4" s="440"/>
      <c r="F4" s="440"/>
      <c r="G4" s="440"/>
      <c r="H4" s="440"/>
      <c r="I4" s="440"/>
      <c r="J4" s="440"/>
      <c r="K4" s="440"/>
      <c r="L4" s="440"/>
      <c r="M4" s="459" t="s">
        <v>117</v>
      </c>
      <c r="N4" s="459"/>
      <c r="O4" s="459"/>
    </row>
    <row r="5" spans="1:15" ht="38.25" customHeight="1" x14ac:dyDescent="0.2">
      <c r="A5" s="440" t="s">
        <v>589</v>
      </c>
      <c r="B5" s="440"/>
      <c r="C5" s="440"/>
      <c r="D5" s="440"/>
      <c r="E5" s="440"/>
      <c r="F5" s="440"/>
      <c r="G5" s="440"/>
      <c r="H5" s="440"/>
      <c r="I5" s="440"/>
      <c r="J5" s="440"/>
      <c r="K5" s="440"/>
      <c r="L5" s="440"/>
      <c r="M5" s="459"/>
      <c r="N5" s="459"/>
      <c r="O5" s="459"/>
    </row>
    <row r="6" spans="1:15" s="3" customFormat="1" ht="40.5" customHeight="1" x14ac:dyDescent="0.2">
      <c r="A6" s="453" t="s">
        <v>115</v>
      </c>
      <c r="B6" s="455" t="s">
        <v>114</v>
      </c>
      <c r="C6" s="455" t="s">
        <v>113</v>
      </c>
      <c r="D6" s="455" t="s">
        <v>112</v>
      </c>
      <c r="E6" s="450" t="s">
        <v>111</v>
      </c>
      <c r="F6" s="450" t="s">
        <v>110</v>
      </c>
      <c r="G6" s="450" t="s">
        <v>109</v>
      </c>
      <c r="H6" s="457" t="s">
        <v>108</v>
      </c>
      <c r="I6" s="458"/>
      <c r="J6" s="450" t="s">
        <v>107</v>
      </c>
      <c r="K6" s="450" t="s">
        <v>106</v>
      </c>
      <c r="L6" s="451" t="s">
        <v>105</v>
      </c>
      <c r="M6" s="460" t="s">
        <v>104</v>
      </c>
      <c r="N6" s="443" t="s">
        <v>103</v>
      </c>
      <c r="O6" s="444"/>
    </row>
    <row r="7" spans="1:15" s="3" customFormat="1" ht="47.25" x14ac:dyDescent="0.2">
      <c r="A7" s="454"/>
      <c r="B7" s="456"/>
      <c r="C7" s="456"/>
      <c r="D7" s="456"/>
      <c r="E7" s="450"/>
      <c r="F7" s="450"/>
      <c r="G7" s="450"/>
      <c r="H7" s="34" t="s">
        <v>102</v>
      </c>
      <c r="I7" s="34" t="s">
        <v>101</v>
      </c>
      <c r="J7" s="450"/>
      <c r="K7" s="450"/>
      <c r="L7" s="451"/>
      <c r="M7" s="460"/>
      <c r="N7" s="443"/>
      <c r="O7" s="444"/>
    </row>
    <row r="8" spans="1:15" ht="134.25" customHeight="1" x14ac:dyDescent="0.2">
      <c r="A8" s="61" t="s">
        <v>590</v>
      </c>
      <c r="B8" s="61" t="s">
        <v>591</v>
      </c>
      <c r="C8" s="61" t="s">
        <v>592</v>
      </c>
      <c r="D8" s="61" t="s">
        <v>593</v>
      </c>
      <c r="E8" s="61" t="s">
        <v>594</v>
      </c>
      <c r="F8" s="61" t="s">
        <v>595</v>
      </c>
      <c r="G8" s="61" t="s">
        <v>596</v>
      </c>
      <c r="H8" s="62">
        <v>44958</v>
      </c>
      <c r="I8" s="16">
        <v>45281</v>
      </c>
      <c r="J8" s="16" t="s">
        <v>597</v>
      </c>
      <c r="K8" s="15">
        <v>0.5</v>
      </c>
      <c r="L8" s="14" t="s">
        <v>598</v>
      </c>
      <c r="M8" s="40">
        <v>0.45</v>
      </c>
      <c r="N8" s="500" t="s">
        <v>599</v>
      </c>
      <c r="O8" s="500"/>
    </row>
    <row r="9" spans="1:15" s="11" customFormat="1" ht="135" x14ac:dyDescent="0.2">
      <c r="A9" s="61" t="s">
        <v>600</v>
      </c>
      <c r="B9" s="131" t="s">
        <v>601</v>
      </c>
      <c r="C9" s="131" t="s">
        <v>602</v>
      </c>
      <c r="D9" s="131" t="s">
        <v>603</v>
      </c>
      <c r="E9" s="132" t="s">
        <v>604</v>
      </c>
      <c r="F9" s="131" t="s">
        <v>605</v>
      </c>
      <c r="G9" s="132" t="s">
        <v>606</v>
      </c>
      <c r="H9" s="133">
        <v>45016</v>
      </c>
      <c r="I9" s="133">
        <v>45291</v>
      </c>
      <c r="J9" s="16" t="s">
        <v>597</v>
      </c>
      <c r="K9" s="15">
        <v>0.25</v>
      </c>
      <c r="L9" s="14" t="s">
        <v>607</v>
      </c>
      <c r="M9" s="40">
        <v>0.1</v>
      </c>
      <c r="N9" s="500" t="s">
        <v>608</v>
      </c>
      <c r="O9" s="500"/>
    </row>
    <row r="10" spans="1:15" s="11" customFormat="1" ht="116.25" customHeight="1" x14ac:dyDescent="0.2">
      <c r="A10" s="61" t="s">
        <v>609</v>
      </c>
      <c r="B10" s="134" t="s">
        <v>610</v>
      </c>
      <c r="C10" s="61" t="s">
        <v>611</v>
      </c>
      <c r="D10" s="131" t="s">
        <v>612</v>
      </c>
      <c r="E10" s="131" t="s">
        <v>613</v>
      </c>
      <c r="F10" s="131" t="s">
        <v>614</v>
      </c>
      <c r="G10" s="131" t="s">
        <v>615</v>
      </c>
      <c r="H10" s="62">
        <v>44928</v>
      </c>
      <c r="I10" s="62">
        <v>45291</v>
      </c>
      <c r="J10" s="16" t="s">
        <v>597</v>
      </c>
      <c r="K10" s="15">
        <v>0.56000000000000005</v>
      </c>
      <c r="L10" s="14" t="s">
        <v>616</v>
      </c>
      <c r="M10" s="40">
        <v>0.5</v>
      </c>
      <c r="N10" s="500" t="s">
        <v>617</v>
      </c>
      <c r="O10" s="500"/>
    </row>
    <row r="11" spans="1:15" s="11" customFormat="1" ht="120.75" customHeight="1" x14ac:dyDescent="0.2">
      <c r="A11" s="61" t="s">
        <v>618</v>
      </c>
      <c r="B11" s="61" t="s">
        <v>610</v>
      </c>
      <c r="C11" s="61" t="s">
        <v>611</v>
      </c>
      <c r="D11" s="61" t="s">
        <v>619</v>
      </c>
      <c r="E11" s="61" t="s">
        <v>620</v>
      </c>
      <c r="F11" s="61" t="s">
        <v>621</v>
      </c>
      <c r="G11" s="61" t="s">
        <v>622</v>
      </c>
      <c r="H11" s="62">
        <v>44928</v>
      </c>
      <c r="I11" s="62">
        <v>45291</v>
      </c>
      <c r="J11" s="16" t="s">
        <v>597</v>
      </c>
      <c r="K11" s="15">
        <v>0</v>
      </c>
      <c r="L11" s="14"/>
      <c r="M11" s="40">
        <v>0</v>
      </c>
      <c r="N11" s="500" t="s">
        <v>623</v>
      </c>
      <c r="O11" s="500"/>
    </row>
    <row r="12" spans="1:15" s="11" customFormat="1" ht="110.25" customHeight="1" x14ac:dyDescent="0.2">
      <c r="A12" s="61" t="s">
        <v>624</v>
      </c>
      <c r="B12" s="131" t="s">
        <v>625</v>
      </c>
      <c r="C12" s="131" t="s">
        <v>626</v>
      </c>
      <c r="D12" s="131" t="s">
        <v>627</v>
      </c>
      <c r="E12" s="131" t="s">
        <v>628</v>
      </c>
      <c r="F12" s="131" t="s">
        <v>629</v>
      </c>
      <c r="G12" s="131" t="s">
        <v>630</v>
      </c>
      <c r="H12" s="133">
        <v>45108</v>
      </c>
      <c r="I12" s="133">
        <v>45291</v>
      </c>
      <c r="J12" s="16" t="s">
        <v>597</v>
      </c>
      <c r="K12" s="15">
        <v>0</v>
      </c>
      <c r="L12" s="14" t="s">
        <v>631</v>
      </c>
      <c r="M12" s="40">
        <v>0</v>
      </c>
      <c r="N12" s="500" t="s">
        <v>632</v>
      </c>
      <c r="O12" s="500"/>
    </row>
    <row r="13" spans="1:15" s="11" customFormat="1" ht="126.75" customHeight="1" x14ac:dyDescent="0.2">
      <c r="A13" s="61" t="s">
        <v>633</v>
      </c>
      <c r="B13" s="61" t="s">
        <v>634</v>
      </c>
      <c r="C13" s="61" t="s">
        <v>635</v>
      </c>
      <c r="D13" s="61" t="s">
        <v>636</v>
      </c>
      <c r="E13" s="67" t="s">
        <v>637</v>
      </c>
      <c r="F13" s="61" t="s">
        <v>638</v>
      </c>
      <c r="G13" s="67" t="s">
        <v>639</v>
      </c>
      <c r="H13" s="133">
        <v>44928</v>
      </c>
      <c r="I13" s="63">
        <v>45291</v>
      </c>
      <c r="J13" s="16" t="s">
        <v>597</v>
      </c>
      <c r="K13" s="15">
        <v>0.5</v>
      </c>
      <c r="L13" s="14" t="s">
        <v>640</v>
      </c>
      <c r="M13" s="40">
        <v>0.5</v>
      </c>
      <c r="N13" s="500" t="s">
        <v>641</v>
      </c>
      <c r="O13" s="500"/>
    </row>
    <row r="14" spans="1:15" s="11" customFormat="1" ht="312.75" customHeight="1" x14ac:dyDescent="0.2">
      <c r="A14" s="135" t="s">
        <v>642</v>
      </c>
      <c r="B14" s="61" t="s">
        <v>643</v>
      </c>
      <c r="C14" s="61" t="s">
        <v>644</v>
      </c>
      <c r="D14" s="61" t="s">
        <v>645</v>
      </c>
      <c r="E14" s="67" t="s">
        <v>646</v>
      </c>
      <c r="F14" s="61" t="s">
        <v>647</v>
      </c>
      <c r="G14" s="67" t="s">
        <v>648</v>
      </c>
      <c r="H14" s="133">
        <v>44986</v>
      </c>
      <c r="I14" s="63">
        <v>45291</v>
      </c>
      <c r="J14" s="16" t="s">
        <v>597</v>
      </c>
      <c r="K14" s="15">
        <v>0.5</v>
      </c>
      <c r="L14" s="14" t="s">
        <v>649</v>
      </c>
      <c r="M14" s="40">
        <v>0.5</v>
      </c>
      <c r="N14" s="480" t="s">
        <v>650</v>
      </c>
      <c r="O14" s="481"/>
    </row>
    <row r="15" spans="1:15" s="11" customFormat="1" ht="227.25" customHeight="1" x14ac:dyDescent="0.2">
      <c r="A15" s="135" t="s">
        <v>651</v>
      </c>
      <c r="B15" s="61" t="s">
        <v>652</v>
      </c>
      <c r="C15" s="61" t="s">
        <v>653</v>
      </c>
      <c r="D15" s="61" t="s">
        <v>654</v>
      </c>
      <c r="E15" s="67" t="s">
        <v>655</v>
      </c>
      <c r="F15" s="61" t="s">
        <v>656</v>
      </c>
      <c r="G15" s="67" t="s">
        <v>657</v>
      </c>
      <c r="H15" s="133">
        <v>45017</v>
      </c>
      <c r="I15" s="63">
        <v>45291</v>
      </c>
      <c r="J15" s="16" t="s">
        <v>597</v>
      </c>
      <c r="K15" s="15">
        <v>0.5</v>
      </c>
      <c r="L15" s="14" t="s">
        <v>658</v>
      </c>
      <c r="M15" s="40">
        <v>0.5</v>
      </c>
      <c r="N15" s="480" t="s">
        <v>659</v>
      </c>
      <c r="O15" s="481"/>
    </row>
    <row r="16" spans="1:15" ht="15" x14ac:dyDescent="0.2">
      <c r="K16" s="15">
        <f>AVERAGE(K8:K15)</f>
        <v>0.35125000000000001</v>
      </c>
      <c r="M16" s="40">
        <f>AVERAGE(M8:M15)</f>
        <v>0.31874999999999998</v>
      </c>
    </row>
    <row r="17" spans="1:15" s="3" customFormat="1" ht="29.25" customHeight="1" thickBot="1" x14ac:dyDescent="0.3">
      <c r="A17" s="7" t="s">
        <v>7</v>
      </c>
      <c r="B17" s="438" t="s">
        <v>660</v>
      </c>
      <c r="C17" s="438"/>
      <c r="D17" s="438"/>
      <c r="G17" s="7"/>
      <c r="H17" s="7"/>
      <c r="I17" s="10"/>
      <c r="J17" s="7"/>
      <c r="K17" s="7"/>
    </row>
    <row r="18" spans="1:15" s="3" customFormat="1" ht="18.75" customHeight="1" x14ac:dyDescent="0.2">
      <c r="I18" s="6"/>
    </row>
    <row r="19" spans="1:15" s="3" customFormat="1" ht="32.25" customHeight="1" thickBot="1" x14ac:dyDescent="0.3">
      <c r="A19" s="7" t="s">
        <v>3</v>
      </c>
      <c r="B19" s="484" t="s">
        <v>661</v>
      </c>
      <c r="C19" s="484"/>
      <c r="D19" s="484"/>
      <c r="G19" s="7" t="s">
        <v>2</v>
      </c>
      <c r="I19" s="6"/>
      <c r="J19" s="35" t="s">
        <v>662</v>
      </c>
      <c r="K19" s="35"/>
      <c r="L19" s="35"/>
    </row>
    <row r="20" spans="1:15" s="3" customFormat="1" ht="27" customHeight="1" x14ac:dyDescent="0.2">
      <c r="I20" s="5"/>
      <c r="J20" s="439"/>
      <c r="K20" s="439"/>
      <c r="L20" s="4"/>
    </row>
    <row r="21" spans="1:15" x14ac:dyDescent="0.2">
      <c r="O21" s="2" t="s">
        <v>1</v>
      </c>
    </row>
    <row r="22" spans="1:15" x14ac:dyDescent="0.2">
      <c r="O22" s="2" t="s">
        <v>0</v>
      </c>
    </row>
  </sheetData>
  <mergeCells count="28">
    <mergeCell ref="B17:D17"/>
    <mergeCell ref="B19:D19"/>
    <mergeCell ref="J20:K20"/>
    <mergeCell ref="N6:O7"/>
    <mergeCell ref="N8:O8"/>
    <mergeCell ref="N9:O9"/>
    <mergeCell ref="N10:O10"/>
    <mergeCell ref="N11:O11"/>
    <mergeCell ref="N12:O12"/>
    <mergeCell ref="M6:M7"/>
    <mergeCell ref="N13:O13"/>
    <mergeCell ref="N14:O14"/>
    <mergeCell ref="N15:O15"/>
    <mergeCell ref="A3:O3"/>
    <mergeCell ref="A4:L4"/>
    <mergeCell ref="M4:O5"/>
    <mergeCell ref="A5:L5"/>
    <mergeCell ref="A6:A7"/>
    <mergeCell ref="B6:B7"/>
    <mergeCell ref="C6:C7"/>
    <mergeCell ref="D6:D7"/>
    <mergeCell ref="E6:E7"/>
    <mergeCell ref="F6:F7"/>
    <mergeCell ref="G6:G7"/>
    <mergeCell ref="H6:I6"/>
    <mergeCell ref="J6:J7"/>
    <mergeCell ref="K6:K7"/>
    <mergeCell ref="L6:L7"/>
  </mergeCells>
  <dataValidations count="13">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8:N15 O8:O13" xr:uid="{57D828AB-C3EA-4916-B2FB-4A379DFCA790}"/>
    <dataValidation allowBlank="1" showInputMessage="1" showErrorMessage="1" promptTitle="CONTROL INTERNO:" prompt="Incluir esta columna para medir el avance de las acciones por parte del auditor de acuerdo con las evidencias presentadas por la dependencia." sqref="M8:M15" xr:uid="{413DAB9D-8292-46AC-8F98-132A577EDE88}"/>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8:L15" xr:uid="{83EC2234-5726-4269-B1F5-C058FBF374BA}"/>
    <dataValidation allowBlank="1" showInputMessage="1" showErrorMessage="1" promptTitle="GUÍA:" prompt="Asignar el porcentaje de avance de la meta establecida de acuerdo con la formula del indicador con corte a la fecha del seguimiento." sqref="K8:K15" xr:uid="{7D5988FF-CFBB-4C77-BDBA-DFBCAB78123C}"/>
    <dataValidation allowBlank="1" showInputMessage="1" showErrorMessage="1" promptTitle="GUÍA: " prompt="Colocar la fecha en que se realiza el seguimiento por parte de la dependencia (i, ii, ii o iv seguimiento)_x000a_" sqref="J8:J15" xr:uid="{1BB3CA04-D04B-4566-8A13-A35222C6FDE2}"/>
    <dataValidation allowBlank="1" showInputMessage="1" showErrorMessage="1" promptTitle="GUÍA:" prompt="Establecer las fechas de inicio y terminación de cada una de las actividades, según los recursos y disponibilidad de la dependencia dentro de la vigencia actual." sqref="H8:I15" xr:uid="{66F7B765-0B54-46DC-BB0F-17A989230C02}"/>
    <dataValidation allowBlank="1" showInputMessage="1" showErrorMessage="1" promptTitle="GUÍA:" prompt="Establecer la formula matemática para medir el cumplimiento de la meta establecida a cada una de las acciones de mejoramiento definidas." sqref="G8:G15" xr:uid="{77EA2ED9-D645-4727-AA54-7ACDB1F928D0}"/>
    <dataValidation allowBlank="1" showInputMessage="1" showErrorMessage="1" promptTitle="INSERTAR NUEVA COLUMNA:" prompt="Definir el entregable que soporta el cumplimiento como evidencia (actas, contratos, lista de asistencia, procedimientos, fotografía, videos, encuestas, etc.)" sqref="F8:F15" xr:uid="{96E81882-F959-4270-A816-F36882B1627A}"/>
    <dataValidation allowBlank="1" showInputMessage="1" showErrorMessage="1" promptTitle="GUÍA:" prompt="Describir la meta a ser alcanzada con la acción de mejoramiento planteada." sqref="E8:E15" xr:uid="{E9E04F72-0DBF-4003-9EC9-9A3A9F5BAC89}"/>
    <dataValidation allowBlank="1" showInputMessage="1" showErrorMessage="1" promptTitle="GUÍA:" prompt="Identificar la persona/cargo responsable por la ejecución de las acciones de mejoramiento." sqref="D8:D15" xr:uid="{E95CA440-2914-41BF-A79D-96600BF9E1F1}"/>
    <dataValidation allowBlank="1" showInputMessage="1" showErrorMessage="1" promptTitle="GUÍA:" prompt="Para cada una de las causas identificadas se deben definir las acciones de mejoramiento necesarias." sqref="C8:C15" xr:uid="{A233927A-700C-40FE-9A4B-76C6FE58EF50}"/>
    <dataValidation allowBlank="1" showInputMessage="1" showErrorMessage="1" promptTitle="GUÍA:" prompt="Se deben describir las causas, previamente identificadas por medio de las metodologías existentes, el número de causas varias de acuerdo a la recomendación y su complejidad." sqref="B8:B15" xr:uid="{BBBCB319-5AB2-472A-A281-824E5C748980}"/>
    <dataValidation allowBlank="1" showInputMessage="1" showErrorMessage="1" promptTitle="GUIA:" prompt="Redactar las recomendaciones de mejoramiento a la gestión, identificadas en la dependencia para la vigencia actual." sqref="A8" xr:uid="{20193261-8393-4FA7-9C4D-5636EBA0356D}"/>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A904E-B6C5-4079-B7BF-90A07D144A47}">
  <dimension ref="A1:P39"/>
  <sheetViews>
    <sheetView showGridLines="0" topLeftCell="A5" zoomScale="64" zoomScaleNormal="64" zoomScaleSheetLayoutView="100" zoomScalePageLayoutView="98" workbookViewId="0">
      <pane ySplit="6" topLeftCell="A11" activePane="bottomLeft" state="frozen"/>
      <selection pane="bottomLeft" activeCell="A34" sqref="A34:D36"/>
    </sheetView>
  </sheetViews>
  <sheetFormatPr baseColWidth="10" defaultColWidth="11.42578125" defaultRowHeight="12.75" x14ac:dyDescent="0.2"/>
  <cols>
    <col min="1" max="1" width="39.7109375" customWidth="1"/>
    <col min="2" max="2" width="32" customWidth="1"/>
    <col min="3" max="3" width="29.42578125" customWidth="1"/>
    <col min="4" max="4" width="26.7109375" customWidth="1"/>
    <col min="5" max="5" width="24" customWidth="1"/>
    <col min="6" max="6" width="40.7109375" customWidth="1"/>
    <col min="7" max="7" width="22" customWidth="1"/>
    <col min="8" max="8" width="13.85546875" customWidth="1"/>
    <col min="9" max="9" width="15.42578125" customWidth="1"/>
    <col min="10" max="10" width="15" style="1" customWidth="1"/>
    <col min="11" max="11" width="13.7109375" customWidth="1"/>
    <col min="12" max="12" width="50.85546875" customWidth="1"/>
    <col min="13" max="13" width="17.7109375" customWidth="1"/>
    <col min="14" max="14" width="25.42578125" customWidth="1"/>
    <col min="15" max="15" width="52" customWidth="1"/>
  </cols>
  <sheetData>
    <row r="1" spans="1:16" x14ac:dyDescent="0.2">
      <c r="A1" s="1"/>
      <c r="B1" s="1"/>
      <c r="C1" s="1"/>
      <c r="D1" s="1"/>
      <c r="E1" s="1"/>
      <c r="F1" s="1"/>
      <c r="G1" s="1"/>
      <c r="H1" s="1"/>
      <c r="I1" s="1"/>
      <c r="K1" s="1"/>
      <c r="L1" s="1"/>
      <c r="M1" s="1"/>
      <c r="N1" s="1"/>
      <c r="O1" s="1"/>
    </row>
    <row r="2" spans="1:16" x14ac:dyDescent="0.2">
      <c r="A2" s="1"/>
      <c r="B2" s="1"/>
      <c r="C2" s="1"/>
      <c r="D2" s="1"/>
      <c r="E2" s="1"/>
      <c r="F2" s="1"/>
      <c r="G2" s="1"/>
      <c r="H2" s="1"/>
      <c r="I2" s="1"/>
      <c r="K2" s="1"/>
      <c r="L2" s="1"/>
      <c r="M2" s="1"/>
      <c r="N2" s="1"/>
      <c r="O2" s="1"/>
    </row>
    <row r="3" spans="1:16" ht="27" customHeight="1" x14ac:dyDescent="0.2">
      <c r="A3" s="583" t="s">
        <v>119</v>
      </c>
      <c r="B3" s="583"/>
      <c r="C3" s="583"/>
      <c r="D3" s="583"/>
      <c r="E3" s="583"/>
      <c r="F3" s="583"/>
      <c r="G3" s="583"/>
      <c r="H3" s="583"/>
      <c r="I3" s="583"/>
      <c r="J3" s="583"/>
      <c r="K3" s="583"/>
      <c r="L3" s="583"/>
      <c r="M3" s="583"/>
      <c r="N3" s="583"/>
      <c r="O3" s="583"/>
    </row>
    <row r="4" spans="1:16" ht="34.5" customHeight="1" x14ac:dyDescent="0.2">
      <c r="A4" s="440" t="s">
        <v>118</v>
      </c>
      <c r="B4" s="440"/>
      <c r="C4" s="440"/>
      <c r="D4" s="440"/>
      <c r="E4" s="440"/>
      <c r="F4" s="440"/>
      <c r="G4" s="440"/>
      <c r="H4" s="440"/>
      <c r="I4" s="440"/>
      <c r="J4" s="440"/>
      <c r="K4" s="440"/>
      <c r="L4" s="440"/>
      <c r="M4" s="459" t="s">
        <v>117</v>
      </c>
      <c r="N4" s="459"/>
      <c r="O4" s="459"/>
    </row>
    <row r="5" spans="1:16" ht="26.25" customHeight="1" x14ac:dyDescent="0.2">
      <c r="A5" s="584" t="s">
        <v>1093</v>
      </c>
      <c r="B5" s="585"/>
      <c r="C5" s="585"/>
      <c r="D5" s="585"/>
      <c r="E5" s="585"/>
      <c r="F5" s="585"/>
      <c r="G5" s="585"/>
      <c r="H5" s="585"/>
      <c r="I5" s="585"/>
      <c r="J5" s="585"/>
      <c r="K5" s="585"/>
      <c r="L5" s="586"/>
      <c r="M5" s="459"/>
      <c r="N5" s="459"/>
      <c r="O5" s="459"/>
    </row>
    <row r="6" spans="1:16" ht="27" customHeight="1" x14ac:dyDescent="0.2">
      <c r="A6" s="587"/>
      <c r="B6" s="588"/>
      <c r="C6" s="588"/>
      <c r="D6" s="588"/>
      <c r="E6" s="588"/>
      <c r="F6" s="588"/>
      <c r="G6" s="588"/>
      <c r="H6" s="588"/>
      <c r="I6" s="588"/>
      <c r="J6" s="588"/>
      <c r="K6" s="588"/>
      <c r="L6" s="589"/>
      <c r="M6" s="459"/>
      <c r="N6" s="459"/>
      <c r="O6" s="459"/>
    </row>
    <row r="7" spans="1:16" ht="34.5" customHeight="1" x14ac:dyDescent="0.2">
      <c r="A7" s="440" t="s">
        <v>506</v>
      </c>
      <c r="B7" s="440"/>
      <c r="C7" s="440"/>
      <c r="D7" s="440"/>
      <c r="E7" s="440"/>
      <c r="F7" s="440"/>
      <c r="G7" s="440"/>
      <c r="H7" s="440"/>
      <c r="I7" s="440"/>
      <c r="J7" s="440"/>
      <c r="K7" s="440"/>
      <c r="L7" s="440"/>
      <c r="M7" s="459"/>
      <c r="N7" s="459"/>
      <c r="O7" s="459"/>
    </row>
    <row r="8" spans="1:16" ht="63" customHeight="1" x14ac:dyDescent="0.2">
      <c r="A8" s="440" t="s">
        <v>663</v>
      </c>
      <c r="B8" s="440"/>
      <c r="C8" s="440"/>
      <c r="D8" s="440"/>
      <c r="E8" s="440"/>
      <c r="F8" s="440"/>
      <c r="G8" s="440"/>
      <c r="H8" s="440"/>
      <c r="I8" s="440"/>
      <c r="J8" s="440"/>
      <c r="K8" s="440"/>
      <c r="L8" s="440"/>
      <c r="M8" s="459"/>
      <c r="N8" s="459"/>
      <c r="O8" s="459"/>
    </row>
    <row r="9" spans="1:16" s="3" customFormat="1" ht="26.25" customHeight="1" x14ac:dyDescent="0.2">
      <c r="A9" s="453" t="s">
        <v>115</v>
      </c>
      <c r="B9" s="455" t="s">
        <v>114</v>
      </c>
      <c r="C9" s="455" t="s">
        <v>113</v>
      </c>
      <c r="D9" s="455" t="s">
        <v>112</v>
      </c>
      <c r="E9" s="450" t="s">
        <v>111</v>
      </c>
      <c r="F9" s="450" t="s">
        <v>110</v>
      </c>
      <c r="G9" s="450" t="s">
        <v>109</v>
      </c>
      <c r="H9" s="457" t="s">
        <v>108</v>
      </c>
      <c r="I9" s="458"/>
      <c r="J9" s="450" t="s">
        <v>107</v>
      </c>
      <c r="K9" s="450" t="s">
        <v>106</v>
      </c>
      <c r="L9" s="451" t="s">
        <v>105</v>
      </c>
      <c r="M9" s="460" t="s">
        <v>104</v>
      </c>
      <c r="N9" s="443" t="s">
        <v>103</v>
      </c>
      <c r="O9" s="444"/>
    </row>
    <row r="10" spans="1:16" s="3" customFormat="1" ht="66" customHeight="1" x14ac:dyDescent="0.2">
      <c r="A10" s="454"/>
      <c r="B10" s="456"/>
      <c r="C10" s="456"/>
      <c r="D10" s="456"/>
      <c r="E10" s="450"/>
      <c r="F10" s="450"/>
      <c r="G10" s="450"/>
      <c r="H10" s="34" t="s">
        <v>102</v>
      </c>
      <c r="I10" s="34" t="s">
        <v>101</v>
      </c>
      <c r="J10" s="450"/>
      <c r="K10" s="450"/>
      <c r="L10" s="451"/>
      <c r="M10" s="460"/>
      <c r="N10" s="443"/>
      <c r="O10" s="444"/>
    </row>
    <row r="11" spans="1:16" ht="74.25" customHeight="1" x14ac:dyDescent="0.2">
      <c r="A11" s="427" t="s">
        <v>664</v>
      </c>
      <c r="B11" s="427" t="s">
        <v>665</v>
      </c>
      <c r="C11" s="427" t="s">
        <v>666</v>
      </c>
      <c r="D11" s="427" t="s">
        <v>667</v>
      </c>
      <c r="E11" s="427" t="s">
        <v>668</v>
      </c>
      <c r="F11" s="18" t="s">
        <v>669</v>
      </c>
      <c r="G11" s="14" t="s">
        <v>670</v>
      </c>
      <c r="H11" s="62">
        <v>44942</v>
      </c>
      <c r="I11" s="16">
        <v>45015</v>
      </c>
      <c r="J11" s="16">
        <v>45114</v>
      </c>
      <c r="K11" s="15">
        <v>0.5</v>
      </c>
      <c r="L11" s="14" t="s">
        <v>671</v>
      </c>
      <c r="M11" s="40">
        <v>1</v>
      </c>
      <c r="N11" s="500" t="s">
        <v>672</v>
      </c>
      <c r="O11" s="500"/>
    </row>
    <row r="12" spans="1:16" ht="74.25" customHeight="1" x14ac:dyDescent="0.2">
      <c r="A12" s="437"/>
      <c r="B12" s="437"/>
      <c r="C12" s="437"/>
      <c r="D12" s="437"/>
      <c r="E12" s="437"/>
      <c r="F12" s="14" t="s">
        <v>673</v>
      </c>
      <c r="G12" s="14" t="s">
        <v>674</v>
      </c>
      <c r="H12" s="62">
        <v>44942</v>
      </c>
      <c r="I12" s="16">
        <v>45260</v>
      </c>
      <c r="J12" s="16">
        <v>45114</v>
      </c>
      <c r="K12" s="15">
        <v>0.5</v>
      </c>
      <c r="L12" s="14" t="s">
        <v>675</v>
      </c>
      <c r="M12" s="40">
        <v>0.5</v>
      </c>
      <c r="N12" s="500" t="s">
        <v>676</v>
      </c>
      <c r="O12" s="500"/>
    </row>
    <row r="13" spans="1:16" ht="57" customHeight="1" x14ac:dyDescent="0.2">
      <c r="A13" s="428"/>
      <c r="B13" s="428"/>
      <c r="C13" s="428"/>
      <c r="D13" s="428"/>
      <c r="E13" s="428"/>
      <c r="F13" s="14" t="s">
        <v>677</v>
      </c>
      <c r="G13" s="14" t="s">
        <v>678</v>
      </c>
      <c r="H13" s="62">
        <v>44942</v>
      </c>
      <c r="I13" s="16">
        <v>45260</v>
      </c>
      <c r="J13" s="16">
        <v>45114</v>
      </c>
      <c r="K13" s="15">
        <v>0.5</v>
      </c>
      <c r="L13" s="14" t="s">
        <v>679</v>
      </c>
      <c r="M13" s="40">
        <v>1</v>
      </c>
      <c r="N13" s="500" t="s">
        <v>680</v>
      </c>
      <c r="O13" s="500"/>
      <c r="P13">
        <v>100</v>
      </c>
    </row>
    <row r="14" spans="1:16" s="11" customFormat="1" ht="175.5" customHeight="1" x14ac:dyDescent="0.2">
      <c r="A14" s="14" t="s">
        <v>681</v>
      </c>
      <c r="B14" s="14" t="s">
        <v>682</v>
      </c>
      <c r="C14" s="14" t="s">
        <v>683</v>
      </c>
      <c r="D14" s="61" t="s">
        <v>684</v>
      </c>
      <c r="E14" s="14" t="s">
        <v>685</v>
      </c>
      <c r="F14" s="14" t="s">
        <v>686</v>
      </c>
      <c r="G14" s="14" t="s">
        <v>687</v>
      </c>
      <c r="H14" s="62">
        <v>44942</v>
      </c>
      <c r="I14" s="16">
        <v>45260</v>
      </c>
      <c r="J14" s="16">
        <v>45114</v>
      </c>
      <c r="K14" s="15">
        <v>0.5</v>
      </c>
      <c r="L14" s="14" t="s">
        <v>688</v>
      </c>
      <c r="M14" s="40">
        <v>0.5</v>
      </c>
      <c r="N14" s="500" t="s">
        <v>689</v>
      </c>
      <c r="O14" s="500"/>
      <c r="P14" s="11">
        <v>50</v>
      </c>
    </row>
    <row r="15" spans="1:16" s="11" customFormat="1" ht="177" customHeight="1" x14ac:dyDescent="0.2">
      <c r="A15" s="77" t="s">
        <v>690</v>
      </c>
      <c r="B15" s="22" t="s">
        <v>691</v>
      </c>
      <c r="C15" s="77" t="s">
        <v>692</v>
      </c>
      <c r="D15" s="22" t="s">
        <v>684</v>
      </c>
      <c r="E15" s="22" t="s">
        <v>693</v>
      </c>
      <c r="F15" s="14" t="s">
        <v>694</v>
      </c>
      <c r="G15" s="14" t="s">
        <v>695</v>
      </c>
      <c r="H15" s="62">
        <v>44942</v>
      </c>
      <c r="I15" s="16">
        <v>45260</v>
      </c>
      <c r="J15" s="16">
        <v>45114</v>
      </c>
      <c r="K15" s="15">
        <v>0.5</v>
      </c>
      <c r="L15" s="14" t="s">
        <v>696</v>
      </c>
      <c r="M15" s="40">
        <v>0.5</v>
      </c>
      <c r="N15" s="500" t="s">
        <v>697</v>
      </c>
      <c r="O15" s="500"/>
      <c r="P15" s="11">
        <v>50</v>
      </c>
    </row>
    <row r="16" spans="1:16" s="11" customFormat="1" ht="190.5" customHeight="1" x14ac:dyDescent="0.2">
      <c r="A16" s="14" t="s">
        <v>698</v>
      </c>
      <c r="B16" s="14" t="s">
        <v>691</v>
      </c>
      <c r="C16" s="14" t="s">
        <v>699</v>
      </c>
      <c r="D16" s="61" t="s">
        <v>684</v>
      </c>
      <c r="E16" s="14" t="s">
        <v>700</v>
      </c>
      <c r="F16" s="14" t="s">
        <v>701</v>
      </c>
      <c r="G16" s="14" t="s">
        <v>702</v>
      </c>
      <c r="H16" s="62">
        <v>44942</v>
      </c>
      <c r="I16" s="16">
        <v>45260</v>
      </c>
      <c r="J16" s="16">
        <v>45114</v>
      </c>
      <c r="K16" s="15">
        <v>0.5</v>
      </c>
      <c r="L16" s="14" t="s">
        <v>703</v>
      </c>
      <c r="M16" s="40">
        <v>0.5</v>
      </c>
      <c r="N16" s="500" t="s">
        <v>704</v>
      </c>
      <c r="O16" s="500"/>
      <c r="P16" s="11">
        <v>50</v>
      </c>
    </row>
    <row r="17" spans="1:16" s="11" customFormat="1" ht="163.5" customHeight="1" x14ac:dyDescent="0.2">
      <c r="A17" s="14" t="s">
        <v>705</v>
      </c>
      <c r="B17" s="14" t="s">
        <v>706</v>
      </c>
      <c r="C17" s="14" t="s">
        <v>707</v>
      </c>
      <c r="D17" s="61" t="s">
        <v>684</v>
      </c>
      <c r="E17" s="14" t="s">
        <v>708</v>
      </c>
      <c r="F17" s="14" t="s">
        <v>709</v>
      </c>
      <c r="G17" s="14" t="s">
        <v>710</v>
      </c>
      <c r="H17" s="62">
        <v>44942</v>
      </c>
      <c r="I17" s="16">
        <v>45260</v>
      </c>
      <c r="J17" s="16">
        <v>45114</v>
      </c>
      <c r="K17" s="15">
        <v>0.5</v>
      </c>
      <c r="L17" s="14" t="s">
        <v>711</v>
      </c>
      <c r="M17" s="40">
        <v>0.5</v>
      </c>
      <c r="N17" s="500" t="s">
        <v>712</v>
      </c>
      <c r="O17" s="500"/>
      <c r="P17" s="11">
        <v>50</v>
      </c>
    </row>
    <row r="18" spans="1:16" s="11" customFormat="1" ht="183" customHeight="1" x14ac:dyDescent="0.2">
      <c r="A18" s="14" t="s">
        <v>713</v>
      </c>
      <c r="B18" s="14" t="s">
        <v>714</v>
      </c>
      <c r="C18" s="14" t="s">
        <v>715</v>
      </c>
      <c r="D18" s="61" t="s">
        <v>684</v>
      </c>
      <c r="E18" s="14" t="s">
        <v>716</v>
      </c>
      <c r="F18" s="14" t="s">
        <v>694</v>
      </c>
      <c r="G18" s="14" t="s">
        <v>717</v>
      </c>
      <c r="H18" s="62">
        <v>44942</v>
      </c>
      <c r="I18" s="16">
        <v>45260</v>
      </c>
      <c r="J18" s="16">
        <v>45114</v>
      </c>
      <c r="K18" s="15">
        <v>0.5</v>
      </c>
      <c r="L18" s="14" t="s">
        <v>718</v>
      </c>
      <c r="M18" s="40">
        <v>0.33</v>
      </c>
      <c r="N18" s="500" t="s">
        <v>719</v>
      </c>
      <c r="O18" s="500"/>
      <c r="P18" s="11">
        <v>33</v>
      </c>
    </row>
    <row r="19" spans="1:16" s="11" customFormat="1" ht="176.25" customHeight="1" x14ac:dyDescent="0.2">
      <c r="A19" s="14" t="s">
        <v>720</v>
      </c>
      <c r="B19" s="14" t="s">
        <v>721</v>
      </c>
      <c r="C19" s="14" t="s">
        <v>722</v>
      </c>
      <c r="D19" s="61" t="s">
        <v>684</v>
      </c>
      <c r="E19" s="14" t="s">
        <v>723</v>
      </c>
      <c r="F19" s="14" t="s">
        <v>724</v>
      </c>
      <c r="G19" s="14" t="s">
        <v>725</v>
      </c>
      <c r="H19" s="62">
        <v>44942</v>
      </c>
      <c r="I19" s="16">
        <v>45260</v>
      </c>
      <c r="J19" s="16">
        <v>45114</v>
      </c>
      <c r="K19" s="15">
        <v>0.25</v>
      </c>
      <c r="L19" s="14" t="s">
        <v>726</v>
      </c>
      <c r="M19" s="40">
        <v>0</v>
      </c>
      <c r="N19" s="500" t="s">
        <v>727</v>
      </c>
      <c r="O19" s="500"/>
      <c r="P19" s="11">
        <v>0</v>
      </c>
    </row>
    <row r="20" spans="1:16" s="11" customFormat="1" ht="159.75" customHeight="1" x14ac:dyDescent="0.2">
      <c r="A20" s="14" t="s">
        <v>728</v>
      </c>
      <c r="B20" s="14" t="s">
        <v>729</v>
      </c>
      <c r="C20" s="14" t="s">
        <v>730</v>
      </c>
      <c r="D20" s="61" t="s">
        <v>684</v>
      </c>
      <c r="E20" s="14" t="s">
        <v>731</v>
      </c>
      <c r="F20" s="14" t="s">
        <v>732</v>
      </c>
      <c r="G20" s="14" t="s">
        <v>733</v>
      </c>
      <c r="H20" s="62">
        <v>44942</v>
      </c>
      <c r="I20" s="16">
        <v>45260</v>
      </c>
      <c r="J20" s="16">
        <v>45114</v>
      </c>
      <c r="K20" s="15">
        <v>0.5</v>
      </c>
      <c r="L20" s="14" t="s">
        <v>734</v>
      </c>
      <c r="M20" s="40">
        <v>0.5</v>
      </c>
      <c r="N20" s="500" t="s">
        <v>735</v>
      </c>
      <c r="O20" s="500"/>
      <c r="P20" s="11">
        <v>50</v>
      </c>
    </row>
    <row r="21" spans="1:16" s="11" customFormat="1" ht="174" customHeight="1" x14ac:dyDescent="0.2">
      <c r="A21" s="14" t="s">
        <v>736</v>
      </c>
      <c r="B21" s="14" t="s">
        <v>737</v>
      </c>
      <c r="C21" s="14" t="s">
        <v>738</v>
      </c>
      <c r="D21" s="61" t="s">
        <v>684</v>
      </c>
      <c r="E21" s="14" t="s">
        <v>739</v>
      </c>
      <c r="F21" s="14" t="s">
        <v>740</v>
      </c>
      <c r="G21" s="14" t="s">
        <v>741</v>
      </c>
      <c r="H21" s="62">
        <v>44942</v>
      </c>
      <c r="I21" s="16">
        <v>45260</v>
      </c>
      <c r="J21" s="16">
        <v>45114</v>
      </c>
      <c r="K21" s="15">
        <v>0.5</v>
      </c>
      <c r="L21" s="14" t="s">
        <v>742</v>
      </c>
      <c r="M21" s="40">
        <v>0.5</v>
      </c>
      <c r="N21" s="500" t="s">
        <v>743</v>
      </c>
      <c r="O21" s="500"/>
      <c r="P21" s="11">
        <v>50</v>
      </c>
    </row>
    <row r="22" spans="1:16" s="11" customFormat="1" ht="72" customHeight="1" x14ac:dyDescent="0.2">
      <c r="A22" s="14" t="s">
        <v>744</v>
      </c>
      <c r="B22" s="136" t="s">
        <v>745</v>
      </c>
      <c r="C22" s="14" t="s">
        <v>746</v>
      </c>
      <c r="D22" s="61" t="s">
        <v>747</v>
      </c>
      <c r="E22" s="14" t="s">
        <v>748</v>
      </c>
      <c r="F22" s="14" t="s">
        <v>749</v>
      </c>
      <c r="G22" s="14" t="s">
        <v>750</v>
      </c>
      <c r="H22" s="62">
        <v>44942</v>
      </c>
      <c r="I22" s="16">
        <v>45260</v>
      </c>
      <c r="J22" s="16">
        <v>45114</v>
      </c>
      <c r="K22" s="15">
        <v>0.25</v>
      </c>
      <c r="L22" s="14" t="s">
        <v>751</v>
      </c>
      <c r="M22" s="40">
        <v>0</v>
      </c>
      <c r="N22" s="500" t="s">
        <v>752</v>
      </c>
      <c r="O22" s="500"/>
    </row>
    <row r="23" spans="1:16" s="11" customFormat="1" ht="138.75" customHeight="1" x14ac:dyDescent="0.2">
      <c r="A23" s="14" t="s">
        <v>753</v>
      </c>
      <c r="B23" s="14" t="s">
        <v>754</v>
      </c>
      <c r="C23" s="14" t="s">
        <v>755</v>
      </c>
      <c r="D23" s="61" t="s">
        <v>747</v>
      </c>
      <c r="E23" s="14" t="s">
        <v>756</v>
      </c>
      <c r="F23" s="14" t="s">
        <v>757</v>
      </c>
      <c r="G23" s="14" t="s">
        <v>758</v>
      </c>
      <c r="H23" s="62">
        <v>44942</v>
      </c>
      <c r="I23" s="16">
        <v>45260</v>
      </c>
      <c r="J23" s="16">
        <v>45114</v>
      </c>
      <c r="K23" s="15">
        <v>1</v>
      </c>
      <c r="L23" s="14" t="s">
        <v>759</v>
      </c>
      <c r="M23" s="40">
        <v>1</v>
      </c>
      <c r="N23" s="500" t="s">
        <v>760</v>
      </c>
      <c r="O23" s="500"/>
      <c r="P23" s="11">
        <v>100</v>
      </c>
    </row>
    <row r="24" spans="1:16" s="11" customFormat="1" ht="110.25" customHeight="1" x14ac:dyDescent="0.2">
      <c r="A24" s="14" t="s">
        <v>761</v>
      </c>
      <c r="B24" s="43" t="s">
        <v>762</v>
      </c>
      <c r="C24" s="14" t="s">
        <v>763</v>
      </c>
      <c r="D24" s="61" t="s">
        <v>764</v>
      </c>
      <c r="E24" s="14" t="s">
        <v>765</v>
      </c>
      <c r="F24" s="14" t="s">
        <v>766</v>
      </c>
      <c r="G24" s="14" t="s">
        <v>767</v>
      </c>
      <c r="H24" s="62">
        <v>44942</v>
      </c>
      <c r="I24" s="16">
        <v>45260</v>
      </c>
      <c r="J24" s="16">
        <v>45114</v>
      </c>
      <c r="K24" s="15">
        <v>0.5</v>
      </c>
      <c r="L24" s="14" t="s">
        <v>768</v>
      </c>
      <c r="M24" s="40">
        <v>0.5</v>
      </c>
      <c r="N24" s="500" t="s">
        <v>769</v>
      </c>
      <c r="O24" s="500"/>
      <c r="P24" s="11">
        <v>50</v>
      </c>
    </row>
    <row r="25" spans="1:16" s="11" customFormat="1" ht="228.75" customHeight="1" x14ac:dyDescent="0.2">
      <c r="A25" s="14" t="s">
        <v>770</v>
      </c>
      <c r="B25" s="43" t="s">
        <v>771</v>
      </c>
      <c r="C25" s="14" t="s">
        <v>772</v>
      </c>
      <c r="D25" s="61" t="s">
        <v>773</v>
      </c>
      <c r="E25" s="14" t="s">
        <v>774</v>
      </c>
      <c r="F25" s="14" t="s">
        <v>775</v>
      </c>
      <c r="G25" s="14" t="s">
        <v>776</v>
      </c>
      <c r="H25" s="63">
        <v>44950</v>
      </c>
      <c r="I25" s="63">
        <v>45107</v>
      </c>
      <c r="J25" s="16">
        <v>45114</v>
      </c>
      <c r="K25" s="15">
        <v>1</v>
      </c>
      <c r="L25" s="14" t="s">
        <v>777</v>
      </c>
      <c r="M25" s="40">
        <v>1</v>
      </c>
      <c r="N25" s="500" t="s">
        <v>778</v>
      </c>
      <c r="O25" s="500"/>
      <c r="P25" s="11">
        <v>100</v>
      </c>
    </row>
    <row r="26" spans="1:16" s="11" customFormat="1" ht="165.75" customHeight="1" x14ac:dyDescent="0.2">
      <c r="A26" s="563" t="s">
        <v>779</v>
      </c>
      <c r="B26" s="590" t="s">
        <v>780</v>
      </c>
      <c r="C26" s="14" t="s">
        <v>781</v>
      </c>
      <c r="D26" s="61" t="s">
        <v>782</v>
      </c>
      <c r="E26" s="14" t="s">
        <v>783</v>
      </c>
      <c r="F26" s="14" t="s">
        <v>784</v>
      </c>
      <c r="G26" s="14" t="s">
        <v>785</v>
      </c>
      <c r="H26" s="63">
        <v>44950</v>
      </c>
      <c r="I26" s="63">
        <v>45275</v>
      </c>
      <c r="J26" s="16">
        <v>45114</v>
      </c>
      <c r="K26" s="15">
        <v>0.5</v>
      </c>
      <c r="L26" s="14" t="s">
        <v>786</v>
      </c>
      <c r="M26" s="40">
        <v>0.5</v>
      </c>
      <c r="N26" s="480" t="s">
        <v>787</v>
      </c>
      <c r="O26" s="481"/>
      <c r="P26" s="11">
        <v>50</v>
      </c>
    </row>
    <row r="27" spans="1:16" s="11" customFormat="1" ht="179.25" customHeight="1" x14ac:dyDescent="0.2">
      <c r="A27" s="565"/>
      <c r="B27" s="565"/>
      <c r="C27" s="14" t="s">
        <v>788</v>
      </c>
      <c r="D27" s="61" t="s">
        <v>782</v>
      </c>
      <c r="E27" s="91" t="s">
        <v>789</v>
      </c>
      <c r="F27" s="14" t="s">
        <v>790</v>
      </c>
      <c r="G27" s="14" t="s">
        <v>791</v>
      </c>
      <c r="H27" s="63">
        <v>44949</v>
      </c>
      <c r="I27" s="63">
        <v>45275</v>
      </c>
      <c r="J27" s="16">
        <v>45114</v>
      </c>
      <c r="K27" s="15">
        <v>0.25</v>
      </c>
      <c r="L27" s="14" t="s">
        <v>792</v>
      </c>
      <c r="M27" s="40">
        <v>0.25</v>
      </c>
      <c r="N27" s="480" t="s">
        <v>793</v>
      </c>
      <c r="O27" s="481"/>
      <c r="P27" s="11">
        <v>25</v>
      </c>
    </row>
    <row r="28" spans="1:16" s="11" customFormat="1" ht="204.75" customHeight="1" x14ac:dyDescent="0.2">
      <c r="A28" s="14" t="s">
        <v>794</v>
      </c>
      <c r="B28" s="137" t="s">
        <v>795</v>
      </c>
      <c r="C28" s="14" t="s">
        <v>796</v>
      </c>
      <c r="D28" s="61" t="s">
        <v>797</v>
      </c>
      <c r="E28" s="91" t="s">
        <v>798</v>
      </c>
      <c r="F28" s="14" t="s">
        <v>799</v>
      </c>
      <c r="G28" s="14" t="s">
        <v>800</v>
      </c>
      <c r="H28" s="63">
        <v>44950</v>
      </c>
      <c r="I28" s="63">
        <v>45275</v>
      </c>
      <c r="J28" s="16">
        <v>45114</v>
      </c>
      <c r="K28" s="15">
        <v>0.25</v>
      </c>
      <c r="L28" s="14" t="s">
        <v>801</v>
      </c>
      <c r="M28" s="40">
        <v>0.25</v>
      </c>
      <c r="N28" s="480" t="s">
        <v>802</v>
      </c>
      <c r="O28" s="481"/>
      <c r="P28" s="11">
        <v>25</v>
      </c>
    </row>
    <row r="29" spans="1:16" s="11" customFormat="1" ht="240.75" customHeight="1" x14ac:dyDescent="0.2">
      <c r="A29" s="14" t="s">
        <v>803</v>
      </c>
      <c r="B29" s="14" t="s">
        <v>804</v>
      </c>
      <c r="C29" s="14" t="s">
        <v>805</v>
      </c>
      <c r="D29" s="61" t="s">
        <v>806</v>
      </c>
      <c r="E29" s="14" t="s">
        <v>807</v>
      </c>
      <c r="F29" s="14" t="s">
        <v>808</v>
      </c>
      <c r="G29" s="14" t="s">
        <v>809</v>
      </c>
      <c r="H29" s="63">
        <v>44936</v>
      </c>
      <c r="I29" s="63">
        <v>45296</v>
      </c>
      <c r="J29" s="16">
        <v>45114</v>
      </c>
      <c r="K29" s="15">
        <v>0.5</v>
      </c>
      <c r="L29" s="14" t="s">
        <v>810</v>
      </c>
      <c r="M29" s="40">
        <v>0.5</v>
      </c>
      <c r="N29" s="480" t="s">
        <v>811</v>
      </c>
      <c r="O29" s="481"/>
      <c r="P29" s="11">
        <v>50</v>
      </c>
    </row>
    <row r="30" spans="1:16" s="11" customFormat="1" ht="204" customHeight="1" x14ac:dyDescent="0.2">
      <c r="A30" s="14" t="s">
        <v>812</v>
      </c>
      <c r="B30" s="14" t="s">
        <v>813</v>
      </c>
      <c r="C30" s="14" t="s">
        <v>814</v>
      </c>
      <c r="D30" s="61" t="s">
        <v>806</v>
      </c>
      <c r="E30" s="14" t="s">
        <v>815</v>
      </c>
      <c r="F30" s="14" t="s">
        <v>816</v>
      </c>
      <c r="G30" s="14" t="s">
        <v>817</v>
      </c>
      <c r="H30" s="63">
        <v>44936</v>
      </c>
      <c r="I30" s="63">
        <v>45296</v>
      </c>
      <c r="J30" s="16">
        <v>45114</v>
      </c>
      <c r="K30" s="15">
        <v>1</v>
      </c>
      <c r="L30" s="14" t="s">
        <v>818</v>
      </c>
      <c r="M30" s="40">
        <v>1</v>
      </c>
      <c r="N30" s="480" t="s">
        <v>819</v>
      </c>
      <c r="O30" s="481"/>
      <c r="P30" s="11">
        <v>100</v>
      </c>
    </row>
    <row r="31" spans="1:16" s="11" customFormat="1" ht="189" customHeight="1" x14ac:dyDescent="0.2">
      <c r="A31" s="14" t="s">
        <v>820</v>
      </c>
      <c r="B31" s="14" t="s">
        <v>821</v>
      </c>
      <c r="C31" s="14" t="s">
        <v>822</v>
      </c>
      <c r="D31" s="61" t="s">
        <v>823</v>
      </c>
      <c r="E31" s="14" t="s">
        <v>824</v>
      </c>
      <c r="F31" s="14" t="s">
        <v>825</v>
      </c>
      <c r="G31" s="14" t="s">
        <v>826</v>
      </c>
      <c r="H31" s="63">
        <v>44950</v>
      </c>
      <c r="I31" s="63">
        <v>45275</v>
      </c>
      <c r="J31" s="16">
        <v>45114</v>
      </c>
      <c r="K31" s="15">
        <v>1</v>
      </c>
      <c r="L31" s="14" t="s">
        <v>827</v>
      </c>
      <c r="M31" s="40">
        <v>1</v>
      </c>
      <c r="N31" s="591" t="s">
        <v>828</v>
      </c>
      <c r="O31" s="592"/>
      <c r="P31" s="11">
        <v>100</v>
      </c>
    </row>
    <row r="32" spans="1:16" s="11" customFormat="1" ht="183.75" customHeight="1" x14ac:dyDescent="0.2">
      <c r="A32" s="14" t="s">
        <v>829</v>
      </c>
      <c r="B32" s="43" t="s">
        <v>830</v>
      </c>
      <c r="C32" s="14" t="s">
        <v>831</v>
      </c>
      <c r="D32" s="61" t="s">
        <v>797</v>
      </c>
      <c r="E32" s="14" t="s">
        <v>832</v>
      </c>
      <c r="F32" s="14" t="s">
        <v>833</v>
      </c>
      <c r="G32" s="14" t="s">
        <v>834</v>
      </c>
      <c r="H32" s="63">
        <v>44950</v>
      </c>
      <c r="I32" s="63">
        <v>45275</v>
      </c>
      <c r="J32" s="16">
        <v>45114</v>
      </c>
      <c r="K32" s="15">
        <v>0</v>
      </c>
      <c r="L32" s="14" t="s">
        <v>835</v>
      </c>
      <c r="M32" s="40">
        <v>0</v>
      </c>
      <c r="N32" s="500" t="s">
        <v>836</v>
      </c>
      <c r="O32" s="500"/>
      <c r="P32" s="11">
        <v>0</v>
      </c>
    </row>
    <row r="33" spans="1:16" x14ac:dyDescent="0.2">
      <c r="P33">
        <f>SUM(P13:P32)</f>
        <v>1033</v>
      </c>
    </row>
    <row r="34" spans="1:16" s="3" customFormat="1" ht="29.25" customHeight="1" thickBot="1" x14ac:dyDescent="0.3">
      <c r="A34" s="7" t="s">
        <v>7</v>
      </c>
      <c r="B34" s="438" t="s">
        <v>837</v>
      </c>
      <c r="C34" s="438"/>
      <c r="D34" s="438"/>
      <c r="G34" s="7"/>
      <c r="H34" s="7"/>
      <c r="I34" s="10"/>
      <c r="J34" s="7"/>
      <c r="K34" s="7"/>
      <c r="M34" s="59"/>
      <c r="P34" s="3">
        <f>P33/19</f>
        <v>54.368421052631582</v>
      </c>
    </row>
    <row r="35" spans="1:16" s="3" customFormat="1" ht="18.75" customHeight="1" x14ac:dyDescent="0.2">
      <c r="I35" s="6"/>
    </row>
    <row r="36" spans="1:16" s="3" customFormat="1" ht="32.25" customHeight="1" thickBot="1" x14ac:dyDescent="0.3">
      <c r="A36" s="7" t="s">
        <v>3</v>
      </c>
      <c r="B36" s="484" t="s">
        <v>838</v>
      </c>
      <c r="C36" s="484"/>
      <c r="D36" s="484"/>
      <c r="G36" s="7" t="s">
        <v>2</v>
      </c>
      <c r="I36" s="6"/>
      <c r="J36" s="35" t="s">
        <v>839</v>
      </c>
      <c r="K36" s="35"/>
      <c r="L36" s="35"/>
    </row>
    <row r="37" spans="1:16" s="3" customFormat="1" ht="27" customHeight="1" x14ac:dyDescent="0.2">
      <c r="I37" s="5"/>
      <c r="J37" s="439"/>
      <c r="K37" s="439"/>
      <c r="L37" s="4"/>
    </row>
    <row r="38" spans="1:16" x14ac:dyDescent="0.2">
      <c r="O38" s="2" t="s">
        <v>1</v>
      </c>
    </row>
    <row r="39" spans="1:16" x14ac:dyDescent="0.2">
      <c r="O39" s="2" t="s">
        <v>0</v>
      </c>
    </row>
  </sheetData>
  <mergeCells count="51">
    <mergeCell ref="J37:K37"/>
    <mergeCell ref="A26:A27"/>
    <mergeCell ref="B26:B27"/>
    <mergeCell ref="N26:O26"/>
    <mergeCell ref="N27:O27"/>
    <mergeCell ref="N28:O28"/>
    <mergeCell ref="N29:O29"/>
    <mergeCell ref="N30:O30"/>
    <mergeCell ref="N31:O31"/>
    <mergeCell ref="N32:O32"/>
    <mergeCell ref="B34:D34"/>
    <mergeCell ref="B36:D36"/>
    <mergeCell ref="N25:O25"/>
    <mergeCell ref="N14:O14"/>
    <mergeCell ref="N15:O15"/>
    <mergeCell ref="N16:O16"/>
    <mergeCell ref="N17:O17"/>
    <mergeCell ref="N18:O18"/>
    <mergeCell ref="N19:O19"/>
    <mergeCell ref="N20:O20"/>
    <mergeCell ref="N21:O21"/>
    <mergeCell ref="N22:O22"/>
    <mergeCell ref="N23:O23"/>
    <mergeCell ref="N24:O24"/>
    <mergeCell ref="N11:O11"/>
    <mergeCell ref="N12:O12"/>
    <mergeCell ref="N13:O13"/>
    <mergeCell ref="G9:G10"/>
    <mergeCell ref="H9:I9"/>
    <mergeCell ref="J9:J10"/>
    <mergeCell ref="K9:K10"/>
    <mergeCell ref="L9:L10"/>
    <mergeCell ref="M9:M10"/>
    <mergeCell ref="A11:A13"/>
    <mergeCell ref="B11:B13"/>
    <mergeCell ref="C11:C13"/>
    <mergeCell ref="D11:D13"/>
    <mergeCell ref="E11:E13"/>
    <mergeCell ref="A3:O3"/>
    <mergeCell ref="A4:L4"/>
    <mergeCell ref="M4:O8"/>
    <mergeCell ref="A8:L8"/>
    <mergeCell ref="A9:A10"/>
    <mergeCell ref="B9:B10"/>
    <mergeCell ref="C9:C10"/>
    <mergeCell ref="D9:D10"/>
    <mergeCell ref="E9:E10"/>
    <mergeCell ref="F9:F10"/>
    <mergeCell ref="A7:L7"/>
    <mergeCell ref="A5:L6"/>
    <mergeCell ref="N9:O10"/>
  </mergeCells>
  <dataValidations count="13">
    <dataValidation allowBlank="1" showInputMessage="1" showErrorMessage="1" promptTitle="GUÍA:" prompt="Establecer las fechas de inicio y terminación de cada una de las actividades, según los recursos y disponibilidad de la dependencia dentro de la vigencia actual." sqref="H11:I32" xr:uid="{2722724A-79EF-4235-B267-70043E5D42D0}"/>
    <dataValidation allowBlank="1" showInputMessage="1" showErrorMessage="1" promptTitle="GUÍA: " prompt="Colocar la fecha en que se realiza el seguimiento por parte de la dependencia (i, ii, ii o iv seguimiento)_x000a_" sqref="J11:J32" xr:uid="{E2C6469E-B799-4873-A9A8-1471A785DD2B}"/>
    <dataValidation allowBlank="1" showInputMessage="1" showErrorMessage="1" promptTitle="GUÍA:" prompt="Asignar el porcentaje de avance de la meta establecida de acuerdo con la formula del indicador con corte a la fecha del seguimiento." sqref="K11:K32" xr:uid="{9FAC9906-AE9A-492E-80D5-091E31F55A0A}"/>
    <dataValidation allowBlank="1" showInputMessage="1" showErrorMessage="1" promptTitle="GUÍA:" prompt="Se deben describir los aspectos relevantes y evidencias que soportan el porcentaje de avance conseguido en el periodo evaluado._x000a__x000a_Estas evidencias deben estar disponibles para la actividad de seguimiento y presentarlas al auditor." sqref="L11:L32" xr:uid="{5F47B6E6-A490-4F11-BB0D-C75B8F76E33C}"/>
    <dataValidation allowBlank="1" showInputMessage="1" showErrorMessage="1" promptTitle="CONTROL INTERNO:" prompt="Incluir esta columna para medir el avance de las acciones por parte del auditor de acuerdo con las evidencias presentadas por la dependencia." sqref="M11:M32" xr:uid="{DC86DE9A-ECD1-4074-85B7-1C9B35C5D8BD}"/>
    <dataValidation allowBlank="1" showInputMessage="1" showErrorMessage="1" promptTitle="CONTROL INTERNO:" prompt="Se deben dar las conclusiones de complimiento o no de cada una de las actividades, redactar las evidencias presentadas por la dependencia que soportan y las recomendaciones cuando aplique; estas evidencias deben estar numeradas y en la carpeta electronica" sqref="N11:N32 O32 O11:O24" xr:uid="{810D89DD-9793-415A-9CA2-50C30F0931ED}"/>
    <dataValidation allowBlank="1" showInputMessage="1" showErrorMessage="1" promptTitle="GUIA:" prompt="Redactar las recomendaciones de mejoramiento a la gestión, identificadas en la dependencia para la vigencia actual." sqref="A11" xr:uid="{764256D4-FC1A-4290-92AE-5C4FB1C8147D}"/>
    <dataValidation allowBlank="1" showInputMessage="1" showErrorMessage="1" promptTitle="GUÍA:" prompt="Se deben describir las causas, previamente identificadas por medio de las metodologías existentes, el número de causas varias de acuerdo a la recomendación y su complejidad." sqref="C14 C17 B11:C11 B14:B26 B28:B32" xr:uid="{A38E1501-B460-44B9-BAD9-99F146D8A3D8}"/>
    <dataValidation allowBlank="1" showInputMessage="1" showErrorMessage="1" promptTitle="GUÍA:" prompt="Para cada una de las causas identificadas se deben definir las acciones de mejoramiento necesarias." sqref="C15:C16 C18:C32" xr:uid="{9BC67F17-F8EB-4AB1-8744-091BFA213127}"/>
    <dataValidation allowBlank="1" showInputMessage="1" showErrorMessage="1" promptTitle="GUÍA:" prompt="Identificar la persona/cargo responsable por la ejecución de las acciones de mejoramiento." sqref="D11 D14:D32" xr:uid="{7D28667B-E0F4-4902-89D7-C2B5FBA898FB}"/>
    <dataValidation allowBlank="1" showInputMessage="1" showErrorMessage="1" promptTitle="GUÍA:" prompt="Describir la meta a ser alcanzada con la acción de mejoramiento planteada." sqref="E14:E15 E11 E17:E32" xr:uid="{BC2A478E-FD39-4CB5-9377-6E2A0B8DA0D3}"/>
    <dataValidation allowBlank="1" showInputMessage="1" showErrorMessage="1" promptTitle="INSERTAR NUEVA COLUMNA:" prompt="Definir el entregable que soporta el cumplimiento como evidencia (actas, contratos, lista de asistencia, procedimientos, fotografía, videos, encuestas, etc.)" sqref="F11:F15 F17:F32" xr:uid="{90812238-24EA-4894-A36D-5E09448A5DF3}"/>
    <dataValidation allowBlank="1" showInputMessage="1" showErrorMessage="1" promptTitle="GUÍA:" prompt="Establecer la formula matemática para medir el cumplimiento de la meta establecida a cada una de las acciones de mejoramiento definidas." sqref="E16:F16 G11:G32" xr:uid="{416CD836-F8A7-4CBA-A167-DDA35A75C2C6}"/>
  </dataValidations>
  <printOptions horizontalCentered="1"/>
  <pageMargins left="0.49" right="0.56000000000000005" top="1.54" bottom="0.95" header="0" footer="0"/>
  <pageSetup paperSize="120" scale="60" pageOrder="overThenDown" orientation="landscape" horizontalDpi="4294967293" verticalDpi="4294967293" r:id="rId1"/>
  <headerFooter alignWithMargins="0">
    <oddHeader>&amp;C&amp;G</oddHeader>
    <oddFooter>&amp;R&amp;G</oddFooter>
  </headerFooter>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29</vt:i4>
      </vt:variant>
    </vt:vector>
  </HeadingPairs>
  <TitlesOfParts>
    <vt:vector size="59" baseType="lpstr">
      <vt:lpstr>PMG ALC RIOMAR</vt:lpstr>
      <vt:lpstr>PMG ALC METROPOLITANA</vt:lpstr>
      <vt:lpstr>PMG ALC NCH</vt:lpstr>
      <vt:lpstr>PMG ALC SUROCCIDENTE</vt:lpstr>
      <vt:lpstr>PMG ALC SURORIENTE</vt:lpstr>
      <vt:lpstr>PMG OFIC PROTOCOLO</vt:lpstr>
      <vt:lpstr>OFIC SEG Y CONV CIUD</vt:lpstr>
      <vt:lpstr>SEC COMUNICACIONES</vt:lpstr>
      <vt:lpstr>SEC CULTURA</vt:lpstr>
      <vt:lpstr>SEC DES ECON</vt:lpstr>
      <vt:lpstr>SEC EDUCACION</vt:lpstr>
      <vt:lpstr>SEC HACIENDA</vt:lpstr>
      <vt:lpstr>SEC OBRAS PUB</vt:lpstr>
      <vt:lpstr>SEC PRIVADA</vt:lpstr>
      <vt:lpstr>SEC SALUD</vt:lpstr>
      <vt:lpstr>SEC GEST SOCIAL</vt:lpstr>
      <vt:lpstr>SEC GOBIERNO</vt:lpstr>
      <vt:lpstr>SEC JURIDICA</vt:lpstr>
      <vt:lpstr>SEC GENERAL</vt:lpstr>
      <vt:lpstr>GER PROY ESP</vt:lpstr>
      <vt:lpstr>GER TICS</vt:lpstr>
      <vt:lpstr>OFIC GEST RIESGO</vt:lpstr>
      <vt:lpstr>OFIC CONT DIS</vt:lpstr>
      <vt:lpstr>SEC CONT URB Y ESP PUB</vt:lpstr>
      <vt:lpstr>SEC REC Y DEP</vt:lpstr>
      <vt:lpstr>SEC TRANS Y SEG VIAL</vt:lpstr>
      <vt:lpstr>GCIG </vt:lpstr>
      <vt:lpstr>GER CIUDAD</vt:lpstr>
      <vt:lpstr>SEC GEST HUM</vt:lpstr>
      <vt:lpstr>SEC PLANECION</vt:lpstr>
      <vt:lpstr>'PMG ALC METROPOLITANA'!Área_de_impresión</vt:lpstr>
      <vt:lpstr>'SEC CONT URB Y ESP PUB'!Área_de_impresión</vt:lpstr>
      <vt:lpstr>'GER PROY ESP'!Print_Titles</vt:lpstr>
      <vt:lpstr>'GCIG '!Títulos_a_imprimir</vt:lpstr>
      <vt:lpstr>'GER CIUDAD'!Títulos_a_imprimir</vt:lpstr>
      <vt:lpstr>'GER TICS'!Títulos_a_imprimir</vt:lpstr>
      <vt:lpstr>'OFIC CONT DIS'!Títulos_a_imprimir</vt:lpstr>
      <vt:lpstr>'OFIC GEST RIESGO'!Títulos_a_imprimir</vt:lpstr>
      <vt:lpstr>'OFIC SEG Y CONV CIUD'!Títulos_a_imprimir</vt:lpstr>
      <vt:lpstr>'PMG ALC METROPOLITANA'!Títulos_a_imprimir</vt:lpstr>
      <vt:lpstr>'PMG ALC NCH'!Títulos_a_imprimir</vt:lpstr>
      <vt:lpstr>'PMG ALC RIOMAR'!Títulos_a_imprimir</vt:lpstr>
      <vt:lpstr>'PMG ALC SUROCCIDENTE'!Títulos_a_imprimir</vt:lpstr>
      <vt:lpstr>'PMG ALC SURORIENTE'!Títulos_a_imprimir</vt:lpstr>
      <vt:lpstr>'PMG OFIC PROTOCOLO'!Títulos_a_imprimir</vt:lpstr>
      <vt:lpstr>'SEC COMUNICACIONES'!Títulos_a_imprimir</vt:lpstr>
      <vt:lpstr>'SEC CONT URB Y ESP PUB'!Títulos_a_imprimir</vt:lpstr>
      <vt:lpstr>'SEC CULTURA'!Títulos_a_imprimir</vt:lpstr>
      <vt:lpstr>'SEC DES ECON'!Títulos_a_imprimir</vt:lpstr>
      <vt:lpstr>'SEC GENERAL'!Títulos_a_imprimir</vt:lpstr>
      <vt:lpstr>'SEC GEST HUM'!Títulos_a_imprimir</vt:lpstr>
      <vt:lpstr>'SEC GEST SOCIAL'!Títulos_a_imprimir</vt:lpstr>
      <vt:lpstr>'SEC GOBIERNO'!Títulos_a_imprimir</vt:lpstr>
      <vt:lpstr>'SEC HACIENDA'!Títulos_a_imprimir</vt:lpstr>
      <vt:lpstr>'SEC JURIDICA'!Títulos_a_imprimir</vt:lpstr>
      <vt:lpstr>'SEC OBRAS PUB'!Títulos_a_imprimir</vt:lpstr>
      <vt:lpstr>'SEC PRIVADA'!Títulos_a_imprimir</vt:lpstr>
      <vt:lpstr>'SEC SALUD'!Títulos_a_imprimir</vt:lpstr>
      <vt:lpstr>'SEC TRANS Y SEG VIAL'!Títulos_a_imprimir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BAQSIS003003 Equipos Movistar 2022</dc:creator>
  <cp:lastModifiedBy>Karina Cuello Rodriguez</cp:lastModifiedBy>
  <dcterms:created xsi:type="dcterms:W3CDTF">2023-09-14T15:49:05Z</dcterms:created>
  <dcterms:modified xsi:type="dcterms:W3CDTF">2024-03-14T13:58:32Z</dcterms:modified>
</cp:coreProperties>
</file>