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IA\Desktop\"/>
    </mc:Choice>
  </mc:AlternateContent>
  <bookViews>
    <workbookView xWindow="0" yWindow="0" windowWidth="20490" windowHeight="8940" tabRatio="876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54" l="1"/>
  <c r="F28" i="54"/>
  <c r="F26" i="54"/>
  <c r="F24" i="54"/>
  <c r="F22" i="54"/>
  <c r="F20" i="54"/>
  <c r="F18" i="54"/>
  <c r="F16" i="54"/>
  <c r="F14" i="54"/>
  <c r="F12" i="54"/>
  <c r="W30" i="54"/>
  <c r="D30" i="54"/>
  <c r="C30" i="54"/>
  <c r="V28" i="72"/>
  <c r="F55" i="72" s="1"/>
  <c r="V27" i="72"/>
  <c r="F54" i="72" s="1"/>
  <c r="V26" i="72"/>
  <c r="F53" i="72" s="1"/>
  <c r="V25" i="72"/>
  <c r="F52" i="72" s="1"/>
  <c r="V24" i="72"/>
  <c r="F51" i="72" s="1"/>
  <c r="V23" i="72"/>
  <c r="F50" i="72" s="1"/>
  <c r="V22" i="72"/>
  <c r="F49" i="72" s="1"/>
  <c r="V21" i="72"/>
  <c r="F48" i="72" s="1"/>
  <c r="V20" i="72"/>
  <c r="F47" i="72" s="1"/>
  <c r="R20" i="72"/>
  <c r="U28" i="72" s="1"/>
  <c r="G55" i="72" s="1"/>
  <c r="Q20" i="72"/>
  <c r="U27" i="72"/>
  <c r="W27" i="72" s="1"/>
  <c r="P20" i="72"/>
  <c r="U26" i="72" s="1"/>
  <c r="O20" i="72"/>
  <c r="U25" i="72"/>
  <c r="G52" i="72" s="1"/>
  <c r="N20" i="72"/>
  <c r="U24" i="72" s="1"/>
  <c r="G51" i="72"/>
  <c r="M20" i="72"/>
  <c r="U23" i="72"/>
  <c r="W23" i="72" s="1"/>
  <c r="L20" i="72"/>
  <c r="U22" i="72" s="1"/>
  <c r="G49" i="72"/>
  <c r="K20" i="72"/>
  <c r="U21" i="72"/>
  <c r="W21" i="72" s="1"/>
  <c r="J20" i="72"/>
  <c r="I20" i="72"/>
  <c r="H20" i="72"/>
  <c r="U18" i="72" s="1"/>
  <c r="W18" i="72"/>
  <c r="G20" i="72"/>
  <c r="U17" i="72"/>
  <c r="G44" i="72" s="1"/>
  <c r="V19" i="72"/>
  <c r="F46" i="72" s="1"/>
  <c r="B19" i="72"/>
  <c r="V18" i="72"/>
  <c r="F45" i="72"/>
  <c r="B18" i="72"/>
  <c r="V17" i="72"/>
  <c r="F44" i="72" s="1"/>
  <c r="R17" i="72"/>
  <c r="T28" i="72" s="1"/>
  <c r="Q17" i="72"/>
  <c r="T27" i="72" s="1"/>
  <c r="P17" i="72"/>
  <c r="T26" i="72" s="1"/>
  <c r="O17" i="72"/>
  <c r="T25" i="72" s="1"/>
  <c r="N17" i="72"/>
  <c r="T24" i="72" s="1"/>
  <c r="M17" i="72"/>
  <c r="T23" i="72" s="1"/>
  <c r="L17" i="72"/>
  <c r="K17" i="72"/>
  <c r="T21" i="72"/>
  <c r="J17" i="72"/>
  <c r="T20" i="72"/>
  <c r="B47" i="72" s="1"/>
  <c r="I17" i="72"/>
  <c r="T19" i="72" s="1"/>
  <c r="H17" i="72"/>
  <c r="G17" i="72"/>
  <c r="T17" i="72"/>
  <c r="S14" i="72"/>
  <c r="A14" i="72"/>
  <c r="V30" i="54" s="1"/>
  <c r="S13" i="72"/>
  <c r="A10" i="72"/>
  <c r="E30" i="54"/>
  <c r="W28" i="54"/>
  <c r="D28" i="54"/>
  <c r="C28" i="54"/>
  <c r="V28" i="71"/>
  <c r="F55" i="71" s="1"/>
  <c r="V27" i="71"/>
  <c r="F54" i="71" s="1"/>
  <c r="V26" i="71"/>
  <c r="F53" i="71" s="1"/>
  <c r="V25" i="71"/>
  <c r="F52" i="71" s="1"/>
  <c r="V24" i="71"/>
  <c r="F51" i="71" s="1"/>
  <c r="V23" i="71"/>
  <c r="F50" i="71" s="1"/>
  <c r="V22" i="71"/>
  <c r="F49" i="71" s="1"/>
  <c r="V21" i="71"/>
  <c r="F48" i="71" s="1"/>
  <c r="V20" i="71"/>
  <c r="F47" i="71" s="1"/>
  <c r="R20" i="71"/>
  <c r="U28" i="71" s="1"/>
  <c r="G55" i="71"/>
  <c r="Q20" i="71"/>
  <c r="U27" i="71"/>
  <c r="G54" i="71" s="1"/>
  <c r="P20" i="71"/>
  <c r="U26" i="71" s="1"/>
  <c r="G53" i="71"/>
  <c r="O20" i="71"/>
  <c r="N20" i="71"/>
  <c r="U24" i="71" s="1"/>
  <c r="M20" i="71"/>
  <c r="U23" i="71" s="1"/>
  <c r="P28" i="54"/>
  <c r="L20" i="71"/>
  <c r="U22" i="71"/>
  <c r="G49" i="71" s="1"/>
  <c r="K20" i="71"/>
  <c r="U21" i="71" s="1"/>
  <c r="G48" i="71"/>
  <c r="J20" i="71"/>
  <c r="I20" i="71"/>
  <c r="H20" i="71"/>
  <c r="U18" i="71"/>
  <c r="W18" i="71" s="1"/>
  <c r="G20" i="71"/>
  <c r="U17" i="71" s="1"/>
  <c r="V19" i="71"/>
  <c r="F46" i="71"/>
  <c r="B19" i="71"/>
  <c r="V18" i="71"/>
  <c r="F45" i="71" s="1"/>
  <c r="B18" i="71"/>
  <c r="V17" i="71"/>
  <c r="F44" i="71"/>
  <c r="G44" i="71"/>
  <c r="R17" i="71"/>
  <c r="T28" i="71"/>
  <c r="Q17" i="71"/>
  <c r="T27" i="71"/>
  <c r="B54" i="71" s="1"/>
  <c r="P17" i="71"/>
  <c r="T26" i="71" s="1"/>
  <c r="B53" i="71" s="1"/>
  <c r="O17" i="71"/>
  <c r="N17" i="71"/>
  <c r="T24" i="71" s="1"/>
  <c r="M17" i="71"/>
  <c r="T23" i="71" s="1"/>
  <c r="B50" i="71" s="1"/>
  <c r="L17" i="71"/>
  <c r="T22" i="71"/>
  <c r="B49" i="71" s="1"/>
  <c r="K17" i="71"/>
  <c r="T21" i="71" s="1"/>
  <c r="B48" i="71" s="1"/>
  <c r="J17" i="71"/>
  <c r="T20" i="71"/>
  <c r="I17" i="71"/>
  <c r="H17" i="71"/>
  <c r="T18" i="71" s="1"/>
  <c r="G17" i="71"/>
  <c r="T17" i="71" s="1"/>
  <c r="S14" i="71"/>
  <c r="A14" i="71"/>
  <c r="V28" i="54"/>
  <c r="S13" i="71"/>
  <c r="A10" i="71"/>
  <c r="E28" i="54" s="1"/>
  <c r="W26" i="54"/>
  <c r="D26" i="54"/>
  <c r="C26" i="54"/>
  <c r="W24" i="54"/>
  <c r="D24" i="54"/>
  <c r="C24" i="54"/>
  <c r="W22" i="54"/>
  <c r="D22" i="54"/>
  <c r="C22" i="54"/>
  <c r="W20" i="54"/>
  <c r="D20" i="54"/>
  <c r="C20" i="54"/>
  <c r="W18" i="54"/>
  <c r="D18" i="54"/>
  <c r="C18" i="54"/>
  <c r="W14" i="54"/>
  <c r="W16" i="54"/>
  <c r="D16" i="54"/>
  <c r="C16" i="54"/>
  <c r="D14" i="54"/>
  <c r="C14" i="54"/>
  <c r="V28" i="70"/>
  <c r="F55" i="70"/>
  <c r="V27" i="70"/>
  <c r="F54" i="70"/>
  <c r="V26" i="70"/>
  <c r="F53" i="70"/>
  <c r="V25" i="70"/>
  <c r="F52" i="70"/>
  <c r="V24" i="70"/>
  <c r="F51" i="70"/>
  <c r="V23" i="70"/>
  <c r="F50" i="70"/>
  <c r="V22" i="70"/>
  <c r="F49" i="70"/>
  <c r="V21" i="70"/>
  <c r="F48" i="70"/>
  <c r="V20" i="70"/>
  <c r="F47" i="70"/>
  <c r="R20" i="70"/>
  <c r="Q20" i="70"/>
  <c r="U27" i="70" s="1"/>
  <c r="G54" i="70"/>
  <c r="P20" i="70"/>
  <c r="U26" i="70"/>
  <c r="O20" i="70"/>
  <c r="U25" i="70"/>
  <c r="G52" i="70" s="1"/>
  <c r="N20" i="70"/>
  <c r="U24" i="70" s="1"/>
  <c r="M20" i="70"/>
  <c r="U23" i="70" s="1"/>
  <c r="G50" i="70" s="1"/>
  <c r="L20" i="70"/>
  <c r="U22" i="70" s="1"/>
  <c r="G49" i="70" s="1"/>
  <c r="K20" i="70"/>
  <c r="U21" i="70" s="1"/>
  <c r="W21" i="70"/>
  <c r="J20" i="70"/>
  <c r="I20" i="70"/>
  <c r="U19" i="70" s="1"/>
  <c r="G46" i="70" s="1"/>
  <c r="H20" i="70"/>
  <c r="G20" i="70"/>
  <c r="V19" i="70"/>
  <c r="F46" i="70"/>
  <c r="B19" i="70"/>
  <c r="V18" i="70"/>
  <c r="F45" i="70" s="1"/>
  <c r="B18" i="70"/>
  <c r="V17" i="70"/>
  <c r="F44" i="70"/>
  <c r="R17" i="70"/>
  <c r="Q17" i="70"/>
  <c r="T27" i="70" s="1"/>
  <c r="P17" i="70"/>
  <c r="T26" i="70" s="1"/>
  <c r="S27" i="54"/>
  <c r="O17" i="70"/>
  <c r="T25" i="70"/>
  <c r="N17" i="70"/>
  <c r="T24" i="70"/>
  <c r="M17" i="70"/>
  <c r="T23" i="70"/>
  <c r="L17" i="70"/>
  <c r="T22" i="70"/>
  <c r="K17" i="70"/>
  <c r="T21" i="70"/>
  <c r="J17" i="70"/>
  <c r="I17" i="70"/>
  <c r="H17" i="70"/>
  <c r="T18" i="70"/>
  <c r="B45" i="70" s="1"/>
  <c r="G17" i="70"/>
  <c r="T17" i="70" s="1"/>
  <c r="S14" i="70"/>
  <c r="A14" i="70"/>
  <c r="V26" i="54" s="1"/>
  <c r="S13" i="70"/>
  <c r="A10" i="70"/>
  <c r="E26" i="54"/>
  <c r="V28" i="69"/>
  <c r="F55" i="69"/>
  <c r="U28" i="69"/>
  <c r="G55" i="69"/>
  <c r="T28" i="69"/>
  <c r="B55" i="69"/>
  <c r="V27" i="69"/>
  <c r="F54" i="69"/>
  <c r="U27" i="69"/>
  <c r="G54" i="69"/>
  <c r="T27" i="69"/>
  <c r="B54" i="69"/>
  <c r="V26" i="69"/>
  <c r="F53" i="69"/>
  <c r="U26" i="69"/>
  <c r="W26" i="69"/>
  <c r="T26" i="69"/>
  <c r="B53" i="69"/>
  <c r="V25" i="69"/>
  <c r="F52" i="69"/>
  <c r="U25" i="69"/>
  <c r="G52" i="69"/>
  <c r="T25" i="69"/>
  <c r="B52" i="69"/>
  <c r="V24" i="69"/>
  <c r="F51" i="69"/>
  <c r="U24" i="69"/>
  <c r="G51" i="69"/>
  <c r="T24" i="69"/>
  <c r="B51" i="69"/>
  <c r="V23" i="69"/>
  <c r="F50" i="69"/>
  <c r="U23" i="69"/>
  <c r="G50" i="69"/>
  <c r="T23" i="69"/>
  <c r="B50" i="69"/>
  <c r="V22" i="69"/>
  <c r="F49" i="69"/>
  <c r="U22" i="69"/>
  <c r="W22" i="69"/>
  <c r="T22" i="69"/>
  <c r="O25" i="54"/>
  <c r="V21" i="69"/>
  <c r="F48" i="69"/>
  <c r="U21" i="69"/>
  <c r="G48" i="69"/>
  <c r="T21" i="69"/>
  <c r="B48" i="69"/>
  <c r="V20" i="69"/>
  <c r="F47" i="69"/>
  <c r="R20" i="69"/>
  <c r="U20" i="69" s="1"/>
  <c r="G47" i="69" s="1"/>
  <c r="Q20" i="69"/>
  <c r="P20" i="69"/>
  <c r="O20" i="69"/>
  <c r="U19" i="69" s="1"/>
  <c r="G46" i="69"/>
  <c r="N20" i="69"/>
  <c r="M20" i="69"/>
  <c r="L20" i="69"/>
  <c r="U18" i="69"/>
  <c r="K24" i="54" s="1"/>
  <c r="K20" i="69"/>
  <c r="J20" i="69"/>
  <c r="I20" i="69"/>
  <c r="U17" i="69" s="1"/>
  <c r="G44" i="69"/>
  <c r="H20" i="69"/>
  <c r="G20" i="69"/>
  <c r="V19" i="69"/>
  <c r="F46" i="69"/>
  <c r="B19" i="69"/>
  <c r="V18" i="69"/>
  <c r="F45" i="69" s="1"/>
  <c r="B18" i="69"/>
  <c r="V17" i="69"/>
  <c r="F44" i="69"/>
  <c r="R17" i="69"/>
  <c r="T20" i="69"/>
  <c r="B47" i="69" s="1"/>
  <c r="Q17" i="69"/>
  <c r="P17" i="69"/>
  <c r="O17" i="69"/>
  <c r="T19" i="69" s="1"/>
  <c r="B46" i="69" s="1"/>
  <c r="N17" i="69"/>
  <c r="M17" i="69"/>
  <c r="L17" i="69"/>
  <c r="T18" i="69"/>
  <c r="B45" i="69" s="1"/>
  <c r="K17" i="69"/>
  <c r="J17" i="69"/>
  <c r="I17" i="69"/>
  <c r="T17" i="69" s="1"/>
  <c r="B44" i="69" s="1"/>
  <c r="H17" i="69"/>
  <c r="G17" i="69"/>
  <c r="S14" i="69"/>
  <c r="S15" i="69"/>
  <c r="A14" i="69"/>
  <c r="V24" i="54"/>
  <c r="S13" i="69"/>
  <c r="A10" i="69"/>
  <c r="E24" i="54" s="1"/>
  <c r="V28" i="68"/>
  <c r="F55" i="68" s="1"/>
  <c r="U28" i="68"/>
  <c r="G55" i="68" s="1"/>
  <c r="T28" i="68"/>
  <c r="B55" i="68" s="1"/>
  <c r="V27" i="68"/>
  <c r="F54" i="68"/>
  <c r="U27" i="68"/>
  <c r="G54" i="68"/>
  <c r="T27" i="68"/>
  <c r="B54" i="68"/>
  <c r="V26" i="68"/>
  <c r="F53" i="68"/>
  <c r="U26" i="68"/>
  <c r="W26" i="68"/>
  <c r="T26" i="68"/>
  <c r="B53" i="68"/>
  <c r="V25" i="68"/>
  <c r="F52" i="68"/>
  <c r="U25" i="68"/>
  <c r="G52" i="68"/>
  <c r="T25" i="68"/>
  <c r="B52" i="68"/>
  <c r="V24" i="68"/>
  <c r="F51" i="68"/>
  <c r="U24" i="68"/>
  <c r="G51" i="68"/>
  <c r="T24" i="68"/>
  <c r="B51" i="68"/>
  <c r="V23" i="68"/>
  <c r="F50" i="68"/>
  <c r="U23" i="68"/>
  <c r="G50" i="68"/>
  <c r="T23" i="68"/>
  <c r="B50" i="68"/>
  <c r="V22" i="68"/>
  <c r="F49" i="68"/>
  <c r="U22" i="68"/>
  <c r="W22" i="68"/>
  <c r="T22" i="68"/>
  <c r="O23" i="54"/>
  <c r="V21" i="68"/>
  <c r="F48" i="68"/>
  <c r="U21" i="68"/>
  <c r="W21" i="68"/>
  <c r="T21" i="68"/>
  <c r="B48" i="68"/>
  <c r="V20" i="68"/>
  <c r="F47" i="68"/>
  <c r="U20" i="68"/>
  <c r="G47" i="68"/>
  <c r="R20" i="68"/>
  <c r="U19" i="68"/>
  <c r="L22" i="54" s="1"/>
  <c r="Q20" i="68"/>
  <c r="P20" i="68"/>
  <c r="O20" i="68"/>
  <c r="N20" i="68"/>
  <c r="M20" i="68"/>
  <c r="L20" i="68"/>
  <c r="U18" i="68"/>
  <c r="K22" i="54" s="1"/>
  <c r="K20" i="68"/>
  <c r="J20" i="68"/>
  <c r="I20" i="68"/>
  <c r="H20" i="68"/>
  <c r="G20" i="68"/>
  <c r="V19" i="68"/>
  <c r="F46" i="68"/>
  <c r="B19" i="68"/>
  <c r="V18" i="68"/>
  <c r="F45" i="68" s="1"/>
  <c r="B18" i="68"/>
  <c r="V17" i="68"/>
  <c r="F44" i="68"/>
  <c r="R17" i="68"/>
  <c r="T20" i="68"/>
  <c r="B47" i="68" s="1"/>
  <c r="Q17" i="68"/>
  <c r="P17" i="68"/>
  <c r="O17" i="68"/>
  <c r="N17" i="68"/>
  <c r="T18" i="68"/>
  <c r="B45" i="68" s="1"/>
  <c r="M17" i="68"/>
  <c r="L17" i="68"/>
  <c r="K17" i="68"/>
  <c r="J17" i="68"/>
  <c r="I17" i="68"/>
  <c r="H17" i="68"/>
  <c r="G17" i="68"/>
  <c r="S14" i="68"/>
  <c r="S15" i="68"/>
  <c r="A14" i="68"/>
  <c r="V22" i="54"/>
  <c r="S13" i="68"/>
  <c r="A10" i="68"/>
  <c r="E22" i="54" s="1"/>
  <c r="V28" i="67"/>
  <c r="F55" i="67" s="1"/>
  <c r="V27" i="67"/>
  <c r="F54" i="67" s="1"/>
  <c r="V26" i="67"/>
  <c r="F53" i="67" s="1"/>
  <c r="V25" i="67"/>
  <c r="F52" i="67" s="1"/>
  <c r="V24" i="67"/>
  <c r="F51" i="67" s="1"/>
  <c r="V23" i="67"/>
  <c r="F50" i="67" s="1"/>
  <c r="V22" i="67"/>
  <c r="F49" i="67" s="1"/>
  <c r="V21" i="67"/>
  <c r="F48" i="67" s="1"/>
  <c r="V20" i="67"/>
  <c r="F47" i="67" s="1"/>
  <c r="R20" i="67"/>
  <c r="Q20" i="67"/>
  <c r="U27" i="67"/>
  <c r="T20" i="54" s="1"/>
  <c r="P20" i="67"/>
  <c r="U26" i="67" s="1"/>
  <c r="O20" i="67"/>
  <c r="U25" i="67"/>
  <c r="G52" i="67" s="1"/>
  <c r="N20" i="67"/>
  <c r="M20" i="67"/>
  <c r="U23" i="67"/>
  <c r="P20" i="54" s="1"/>
  <c r="L20" i="67"/>
  <c r="U22" i="67" s="1"/>
  <c r="K20" i="67"/>
  <c r="U21" i="67"/>
  <c r="G48" i="67" s="1"/>
  <c r="J20" i="67"/>
  <c r="I20" i="67"/>
  <c r="H20" i="67"/>
  <c r="U18" i="67" s="1"/>
  <c r="G20" i="67"/>
  <c r="V19" i="67"/>
  <c r="F46" i="67" s="1"/>
  <c r="B19" i="67"/>
  <c r="V18" i="67"/>
  <c r="F45" i="67"/>
  <c r="B18" i="67"/>
  <c r="V17" i="67"/>
  <c r="F44" i="67" s="1"/>
  <c r="R17" i="67"/>
  <c r="T28" i="67" s="1"/>
  <c r="Q17" i="67"/>
  <c r="T27" i="67"/>
  <c r="B54" i="67" s="1"/>
  <c r="P17" i="67"/>
  <c r="T26" i="67" s="1"/>
  <c r="O17" i="67"/>
  <c r="T25" i="67"/>
  <c r="R21" i="54" s="1"/>
  <c r="N17" i="67"/>
  <c r="T24" i="67" s="1"/>
  <c r="M17" i="67"/>
  <c r="T23" i="67"/>
  <c r="B50" i="67" s="1"/>
  <c r="L17" i="67"/>
  <c r="T22" i="67" s="1"/>
  <c r="K17" i="67"/>
  <c r="T21" i="67"/>
  <c r="B48" i="67" s="1"/>
  <c r="J17" i="67"/>
  <c r="T20" i="67" s="1"/>
  <c r="I17" i="67"/>
  <c r="H17" i="67"/>
  <c r="G17" i="67"/>
  <c r="S14" i="67"/>
  <c r="S15" i="67" s="1"/>
  <c r="A14" i="67"/>
  <c r="V20" i="54" s="1"/>
  <c r="S13" i="67"/>
  <c r="A10" i="67"/>
  <c r="E20" i="54"/>
  <c r="V28" i="66"/>
  <c r="F55" i="66"/>
  <c r="U28" i="66"/>
  <c r="G55" i="66"/>
  <c r="T28" i="66"/>
  <c r="B55" i="66"/>
  <c r="V27" i="66"/>
  <c r="F54" i="66"/>
  <c r="U27" i="66"/>
  <c r="G54" i="66"/>
  <c r="T27" i="66"/>
  <c r="T19" i="54"/>
  <c r="V26" i="66"/>
  <c r="F53" i="66"/>
  <c r="U26" i="66"/>
  <c r="G53" i="66"/>
  <c r="T26" i="66"/>
  <c r="B53" i="66"/>
  <c r="V25" i="66"/>
  <c r="F52" i="66"/>
  <c r="U25" i="66"/>
  <c r="G52" i="66"/>
  <c r="T25" i="66"/>
  <c r="B52" i="66"/>
  <c r="V24" i="66"/>
  <c r="F51" i="66"/>
  <c r="U24" i="66"/>
  <c r="G51" i="66"/>
  <c r="T24" i="66"/>
  <c r="B51" i="66"/>
  <c r="V23" i="66"/>
  <c r="F50" i="66"/>
  <c r="U23" i="66"/>
  <c r="G50" i="66"/>
  <c r="T23" i="66"/>
  <c r="P19" i="54"/>
  <c r="V22" i="66"/>
  <c r="F49" i="66"/>
  <c r="U22" i="66"/>
  <c r="G49" i="66"/>
  <c r="T22" i="66"/>
  <c r="B49" i="66"/>
  <c r="V21" i="66"/>
  <c r="F48" i="66"/>
  <c r="U21" i="66"/>
  <c r="G48" i="66"/>
  <c r="T21" i="66"/>
  <c r="B48" i="66"/>
  <c r="V20" i="66"/>
  <c r="F47" i="66"/>
  <c r="R20" i="66"/>
  <c r="U20" i="66"/>
  <c r="M18" i="54" s="1"/>
  <c r="Q20" i="66"/>
  <c r="P20" i="66"/>
  <c r="O20" i="66"/>
  <c r="U19" i="66" s="1"/>
  <c r="N20" i="66"/>
  <c r="M20" i="66"/>
  <c r="L20" i="66"/>
  <c r="U18" i="66"/>
  <c r="W18" i="66" s="1"/>
  <c r="K20" i="66"/>
  <c r="J20" i="66"/>
  <c r="I20" i="66"/>
  <c r="U17" i="66" s="1"/>
  <c r="H20" i="66"/>
  <c r="G20" i="66"/>
  <c r="V19" i="66"/>
  <c r="F46" i="66" s="1"/>
  <c r="B19" i="66"/>
  <c r="V18" i="66"/>
  <c r="F45" i="66"/>
  <c r="B18" i="66"/>
  <c r="V17" i="66"/>
  <c r="F44" i="66" s="1"/>
  <c r="R17" i="66"/>
  <c r="T20" i="66" s="1"/>
  <c r="Q17" i="66"/>
  <c r="P17" i="66"/>
  <c r="O17" i="66"/>
  <c r="T19" i="66"/>
  <c r="B46" i="66" s="1"/>
  <c r="N17" i="66"/>
  <c r="M17" i="66"/>
  <c r="L17" i="66"/>
  <c r="T18" i="66" s="1"/>
  <c r="K17" i="66"/>
  <c r="J17" i="66"/>
  <c r="I17" i="66"/>
  <c r="T17" i="66"/>
  <c r="H17" i="66"/>
  <c r="G17" i="66"/>
  <c r="S14" i="66"/>
  <c r="A14" i="66"/>
  <c r="V18" i="54" s="1"/>
  <c r="S13" i="66"/>
  <c r="A10" i="66"/>
  <c r="E18" i="54"/>
  <c r="V28" i="65"/>
  <c r="F55" i="65" s="1"/>
  <c r="U28" i="65"/>
  <c r="G55" i="65" s="1"/>
  <c r="T28" i="65"/>
  <c r="B55" i="65"/>
  <c r="V27" i="65"/>
  <c r="F54" i="65"/>
  <c r="U27" i="65"/>
  <c r="G54" i="65"/>
  <c r="T27" i="65"/>
  <c r="B54" i="65"/>
  <c r="V26" i="65"/>
  <c r="F53" i="65"/>
  <c r="U26" i="65"/>
  <c r="W26" i="65"/>
  <c r="T26" i="65"/>
  <c r="B53" i="65"/>
  <c r="V25" i="65"/>
  <c r="F52" i="65" s="1"/>
  <c r="U25" i="65"/>
  <c r="G52" i="65" s="1"/>
  <c r="T25" i="65"/>
  <c r="B52" i="65"/>
  <c r="V24" i="65"/>
  <c r="F51" i="65"/>
  <c r="U24" i="65"/>
  <c r="G51" i="65"/>
  <c r="T24" i="65"/>
  <c r="B51" i="65"/>
  <c r="V23" i="65"/>
  <c r="F50" i="65"/>
  <c r="U23" i="65"/>
  <c r="G50" i="65"/>
  <c r="T23" i="65"/>
  <c r="B50" i="65"/>
  <c r="V22" i="65"/>
  <c r="F49" i="65" s="1"/>
  <c r="U22" i="65"/>
  <c r="W22" i="65" s="1"/>
  <c r="T22" i="65"/>
  <c r="B49" i="65"/>
  <c r="V21" i="65"/>
  <c r="F48" i="65"/>
  <c r="U21" i="65"/>
  <c r="W21" i="65"/>
  <c r="T21" i="65"/>
  <c r="B48" i="65"/>
  <c r="V20" i="65"/>
  <c r="R20" i="65"/>
  <c r="U20" i="65" s="1"/>
  <c r="Q20" i="65"/>
  <c r="P20" i="65"/>
  <c r="O20" i="65"/>
  <c r="U19" i="65"/>
  <c r="N20" i="65"/>
  <c r="M20" i="65"/>
  <c r="L20" i="65"/>
  <c r="U18" i="65"/>
  <c r="K16" i="54" s="1"/>
  <c r="K20" i="65"/>
  <c r="J20" i="65"/>
  <c r="I20" i="65"/>
  <c r="U17" i="65" s="1"/>
  <c r="J16" i="54" s="1"/>
  <c r="H20" i="65"/>
  <c r="G20" i="65"/>
  <c r="V19" i="65"/>
  <c r="B19" i="65"/>
  <c r="V18" i="65"/>
  <c r="B18" i="65"/>
  <c r="V17" i="65"/>
  <c r="R17" i="65"/>
  <c r="T20" i="65" s="1"/>
  <c r="Q17" i="65"/>
  <c r="P17" i="65"/>
  <c r="O17" i="65"/>
  <c r="T19" i="65"/>
  <c r="B46" i="65" s="1"/>
  <c r="N17" i="65"/>
  <c r="M17" i="65"/>
  <c r="L17" i="65"/>
  <c r="T18" i="65" s="1"/>
  <c r="K17" i="65"/>
  <c r="J17" i="65"/>
  <c r="I17" i="65"/>
  <c r="T17" i="65" s="1"/>
  <c r="H17" i="65"/>
  <c r="G17" i="65"/>
  <c r="S14" i="65"/>
  <c r="S15" i="65"/>
  <c r="A14" i="65"/>
  <c r="V16" i="54"/>
  <c r="S13" i="65"/>
  <c r="A10" i="65"/>
  <c r="E16" i="54" s="1"/>
  <c r="V28" i="64"/>
  <c r="F55" i="64" s="1"/>
  <c r="U28" i="64"/>
  <c r="G55" i="64"/>
  <c r="T28" i="64"/>
  <c r="B55" i="64"/>
  <c r="V27" i="64"/>
  <c r="F54" i="64"/>
  <c r="U27" i="64"/>
  <c r="G54" i="64"/>
  <c r="T27" i="64"/>
  <c r="B54" i="64"/>
  <c r="V26" i="64"/>
  <c r="F53" i="64"/>
  <c r="U26" i="64"/>
  <c r="W26" i="64"/>
  <c r="T26" i="64"/>
  <c r="B53" i="64"/>
  <c r="V25" i="64"/>
  <c r="F52" i="64" s="1"/>
  <c r="U25" i="64"/>
  <c r="R14" i="54" s="1"/>
  <c r="T25" i="64"/>
  <c r="B52" i="64" s="1"/>
  <c r="V24" i="64"/>
  <c r="F51" i="64" s="1"/>
  <c r="U24" i="64"/>
  <c r="G51" i="64" s="1"/>
  <c r="T24" i="64"/>
  <c r="B51" i="64" s="1"/>
  <c r="V23" i="64"/>
  <c r="F50" i="64" s="1"/>
  <c r="U23" i="64"/>
  <c r="G50" i="64" s="1"/>
  <c r="T23" i="64"/>
  <c r="B50" i="64" s="1"/>
  <c r="V22" i="64"/>
  <c r="F49" i="64" s="1"/>
  <c r="U22" i="64"/>
  <c r="T22" i="64"/>
  <c r="B49" i="64" s="1"/>
  <c r="V21" i="64"/>
  <c r="F48" i="64" s="1"/>
  <c r="U21" i="64"/>
  <c r="W21" i="64" s="1"/>
  <c r="T21" i="64"/>
  <c r="B48" i="64" s="1"/>
  <c r="V20" i="64"/>
  <c r="U20" i="64"/>
  <c r="Q20" i="64"/>
  <c r="P20" i="64"/>
  <c r="U19" i="64"/>
  <c r="N20" i="64"/>
  <c r="M20" i="64"/>
  <c r="U18" i="64"/>
  <c r="K20" i="64"/>
  <c r="J20" i="64"/>
  <c r="I20" i="64"/>
  <c r="U17" i="64" s="1"/>
  <c r="H20" i="64"/>
  <c r="G20" i="64"/>
  <c r="V19" i="64"/>
  <c r="B19" i="64"/>
  <c r="V18" i="64"/>
  <c r="B18" i="64"/>
  <c r="V17" i="64"/>
  <c r="F44" i="64" s="1"/>
  <c r="R17" i="64"/>
  <c r="T20" i="64" s="1"/>
  <c r="Q17" i="64"/>
  <c r="P17" i="64"/>
  <c r="O17" i="64"/>
  <c r="T19" i="64"/>
  <c r="B46" i="64" s="1"/>
  <c r="N17" i="64"/>
  <c r="M17" i="64"/>
  <c r="L17" i="64"/>
  <c r="T18" i="64" s="1"/>
  <c r="K17" i="64"/>
  <c r="J17" i="64"/>
  <c r="I17" i="64"/>
  <c r="T17" i="64" s="1"/>
  <c r="H17" i="64"/>
  <c r="G17" i="64"/>
  <c r="S14" i="64"/>
  <c r="S15" i="64"/>
  <c r="A14" i="64"/>
  <c r="V14" i="54"/>
  <c r="S13" i="64"/>
  <c r="A10" i="64"/>
  <c r="E14" i="54" s="1"/>
  <c r="U22" i="54"/>
  <c r="B49" i="69"/>
  <c r="R15" i="54"/>
  <c r="U24" i="67"/>
  <c r="G51" i="67"/>
  <c r="S25" i="54"/>
  <c r="T18" i="72"/>
  <c r="U17" i="67"/>
  <c r="G44" i="67" s="1"/>
  <c r="U20" i="67"/>
  <c r="M20" i="54" s="1"/>
  <c r="T19" i="68"/>
  <c r="B46" i="68" s="1"/>
  <c r="B49" i="68"/>
  <c r="U18" i="70"/>
  <c r="K26" i="54"/>
  <c r="S24" i="54"/>
  <c r="U19" i="71"/>
  <c r="L28" i="54"/>
  <c r="U17" i="70"/>
  <c r="G44" i="70"/>
  <c r="S23" i="54"/>
  <c r="T19" i="71"/>
  <c r="B46" i="71" s="1"/>
  <c r="T25" i="71"/>
  <c r="B52" i="71" s="1"/>
  <c r="S15" i="72"/>
  <c r="S15" i="66"/>
  <c r="B54" i="66"/>
  <c r="U28" i="67"/>
  <c r="G55" i="67"/>
  <c r="T17" i="68"/>
  <c r="B44" i="68"/>
  <c r="G53" i="69"/>
  <c r="N17" i="54"/>
  <c r="M22" i="54"/>
  <c r="L25" i="54"/>
  <c r="S15" i="71"/>
  <c r="R17" i="54"/>
  <c r="U19" i="72"/>
  <c r="L30" i="54"/>
  <c r="U20" i="72"/>
  <c r="M30" i="54"/>
  <c r="P31" i="54"/>
  <c r="B50" i="72"/>
  <c r="B55" i="72"/>
  <c r="U31" i="54"/>
  <c r="J31" i="54"/>
  <c r="B44" i="72"/>
  <c r="B48" i="72"/>
  <c r="N31" i="54"/>
  <c r="B52" i="72"/>
  <c r="R31" i="54"/>
  <c r="B46" i="72"/>
  <c r="L31" i="54"/>
  <c r="T31" i="54"/>
  <c r="B54" i="72"/>
  <c r="B51" i="72"/>
  <c r="Q31" i="54"/>
  <c r="B53" i="72"/>
  <c r="S31" i="54"/>
  <c r="Q30" i="54"/>
  <c r="U30" i="54"/>
  <c r="T22" i="72"/>
  <c r="P30" i="54"/>
  <c r="T30" i="54"/>
  <c r="G48" i="72"/>
  <c r="G54" i="72"/>
  <c r="J30" i="54"/>
  <c r="N30" i="54"/>
  <c r="R30" i="54"/>
  <c r="G50" i="72"/>
  <c r="W22" i="72"/>
  <c r="W24" i="72"/>
  <c r="W25" i="72"/>
  <c r="W28" i="72"/>
  <c r="K30" i="54"/>
  <c r="O30" i="54"/>
  <c r="M31" i="54"/>
  <c r="G51" i="71"/>
  <c r="Q28" i="54"/>
  <c r="U20" i="71"/>
  <c r="M28" i="54"/>
  <c r="U25" i="71"/>
  <c r="G52" i="71"/>
  <c r="U28" i="54"/>
  <c r="B55" i="71"/>
  <c r="U29" i="54"/>
  <c r="B44" i="71"/>
  <c r="J29" i="54"/>
  <c r="B47" i="71"/>
  <c r="M29" i="54"/>
  <c r="B51" i="71"/>
  <c r="Q29" i="54"/>
  <c r="B45" i="71"/>
  <c r="K29" i="54"/>
  <c r="S29" i="54"/>
  <c r="W21" i="71"/>
  <c r="W22" i="71"/>
  <c r="W23" i="71"/>
  <c r="W24" i="71"/>
  <c r="W25" i="71"/>
  <c r="W26" i="71"/>
  <c r="W27" i="71"/>
  <c r="W28" i="71"/>
  <c r="G50" i="71"/>
  <c r="T28" i="54"/>
  <c r="N29" i="54"/>
  <c r="R29" i="54"/>
  <c r="J28" i="54"/>
  <c r="N28" i="54"/>
  <c r="P29" i="54"/>
  <c r="T29" i="54"/>
  <c r="O29" i="54"/>
  <c r="K28" i="54"/>
  <c r="O28" i="54"/>
  <c r="S28" i="54"/>
  <c r="G53" i="70"/>
  <c r="S26" i="54"/>
  <c r="G51" i="70"/>
  <c r="Q26" i="54"/>
  <c r="U20" i="70"/>
  <c r="M26" i="54"/>
  <c r="U28" i="70"/>
  <c r="O27" i="54"/>
  <c r="B49" i="70"/>
  <c r="B54" i="70"/>
  <c r="T27" i="54"/>
  <c r="P27" i="54"/>
  <c r="B50" i="70"/>
  <c r="B51" i="70"/>
  <c r="Q27" i="54"/>
  <c r="B44" i="70"/>
  <c r="J27" i="54"/>
  <c r="B48" i="70"/>
  <c r="N27" i="54"/>
  <c r="B52" i="70"/>
  <c r="R27" i="54"/>
  <c r="N26" i="54"/>
  <c r="R26" i="54"/>
  <c r="B53" i="70"/>
  <c r="O26" i="54"/>
  <c r="T20" i="70"/>
  <c r="G48" i="70"/>
  <c r="L26" i="54"/>
  <c r="P26" i="54"/>
  <c r="T26" i="54"/>
  <c r="T19" i="70"/>
  <c r="W22" i="70"/>
  <c r="T28" i="70"/>
  <c r="K27" i="54"/>
  <c r="P25" i="54"/>
  <c r="T25" i="54"/>
  <c r="M25" i="54"/>
  <c r="Q25" i="54"/>
  <c r="U25" i="54"/>
  <c r="K25" i="54"/>
  <c r="O24" i="54"/>
  <c r="J25" i="54"/>
  <c r="N25" i="54"/>
  <c r="R25" i="54"/>
  <c r="P24" i="54"/>
  <c r="J24" i="54"/>
  <c r="N24" i="54"/>
  <c r="R24" i="54"/>
  <c r="L24" i="54"/>
  <c r="T24" i="54"/>
  <c r="M24" i="54"/>
  <c r="Q24" i="54"/>
  <c r="U24" i="54"/>
  <c r="U17" i="68"/>
  <c r="G44" i="68" s="1"/>
  <c r="Q22" i="54"/>
  <c r="P22" i="54"/>
  <c r="T22" i="54"/>
  <c r="N23" i="54"/>
  <c r="R23" i="54"/>
  <c r="K23" i="54"/>
  <c r="J22" i="54"/>
  <c r="N22" i="54"/>
  <c r="R22" i="54"/>
  <c r="L23" i="54"/>
  <c r="P23" i="54"/>
  <c r="T23" i="54"/>
  <c r="G53" i="68"/>
  <c r="O22" i="54"/>
  <c r="S22" i="54"/>
  <c r="M23" i="54"/>
  <c r="Q23" i="54"/>
  <c r="U23" i="54"/>
  <c r="T17" i="67"/>
  <c r="B44" i="67" s="1"/>
  <c r="G54" i="67"/>
  <c r="U19" i="67"/>
  <c r="L20" i="54" s="1"/>
  <c r="G50" i="67"/>
  <c r="T19" i="67"/>
  <c r="B46" i="67"/>
  <c r="T18" i="67"/>
  <c r="B45" i="67" s="1"/>
  <c r="J20" i="54"/>
  <c r="N20" i="54"/>
  <c r="R20" i="54"/>
  <c r="P21" i="54"/>
  <c r="T21" i="54"/>
  <c r="W21" i="67"/>
  <c r="W23" i="67"/>
  <c r="W24" i="67"/>
  <c r="W25" i="67"/>
  <c r="W27" i="67"/>
  <c r="W28" i="67"/>
  <c r="B52" i="67"/>
  <c r="J21" i="54"/>
  <c r="N21" i="54"/>
  <c r="Q20" i="54"/>
  <c r="U20" i="54"/>
  <c r="O19" i="54"/>
  <c r="B44" i="66"/>
  <c r="J19" i="54"/>
  <c r="S19" i="54"/>
  <c r="N19" i="54"/>
  <c r="R19" i="54"/>
  <c r="B50" i="66"/>
  <c r="L19" i="54"/>
  <c r="W21" i="66"/>
  <c r="W22" i="66"/>
  <c r="Q19" i="54"/>
  <c r="U19" i="54"/>
  <c r="W25" i="66"/>
  <c r="W26" i="66"/>
  <c r="W27" i="66"/>
  <c r="W28" i="66"/>
  <c r="P18" i="54"/>
  <c r="T18" i="54"/>
  <c r="Q18" i="54"/>
  <c r="U18" i="54"/>
  <c r="N18" i="54"/>
  <c r="R18" i="54"/>
  <c r="K18" i="54"/>
  <c r="O18" i="54"/>
  <c r="S18" i="54"/>
  <c r="G53" i="65"/>
  <c r="S16" i="54"/>
  <c r="Q17" i="54"/>
  <c r="U17" i="54"/>
  <c r="T16" i="54"/>
  <c r="Q16" i="54"/>
  <c r="O17" i="54"/>
  <c r="S17" i="54"/>
  <c r="P16" i="54"/>
  <c r="N16" i="54"/>
  <c r="L17" i="54"/>
  <c r="P17" i="54"/>
  <c r="T17" i="54"/>
  <c r="G53" i="64"/>
  <c r="N14" i="54"/>
  <c r="P14" i="54"/>
  <c r="T14" i="54"/>
  <c r="L15" i="54"/>
  <c r="P15" i="54"/>
  <c r="T15" i="54"/>
  <c r="Q14" i="54"/>
  <c r="U14" i="54"/>
  <c r="Q15" i="54"/>
  <c r="U15" i="54"/>
  <c r="O14" i="54"/>
  <c r="S14" i="54"/>
  <c r="O15" i="54"/>
  <c r="S15" i="54"/>
  <c r="G47" i="72"/>
  <c r="W20" i="72"/>
  <c r="G45" i="72"/>
  <c r="W19" i="71"/>
  <c r="G46" i="71"/>
  <c r="G45" i="71"/>
  <c r="W20" i="70"/>
  <c r="G45" i="70"/>
  <c r="W19" i="70"/>
  <c r="W23" i="70"/>
  <c r="W24" i="70"/>
  <c r="W25" i="70"/>
  <c r="W26" i="70"/>
  <c r="W27" i="70"/>
  <c r="W28" i="70"/>
  <c r="V29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7" i="66"/>
  <c r="W20" i="66"/>
  <c r="W23" i="66"/>
  <c r="W24" i="66"/>
  <c r="G45" i="66"/>
  <c r="W23" i="65"/>
  <c r="W24" i="65"/>
  <c r="W27" i="65"/>
  <c r="G48" i="65"/>
  <c r="W23" i="64"/>
  <c r="W24" i="64"/>
  <c r="W25" i="64"/>
  <c r="W27" i="64"/>
  <c r="W28" i="64"/>
  <c r="G48" i="64"/>
  <c r="R28" i="54"/>
  <c r="K21" i="54"/>
  <c r="J26" i="54"/>
  <c r="G47" i="70"/>
  <c r="W19" i="67"/>
  <c r="W18" i="70"/>
  <c r="J23" i="54"/>
  <c r="L29" i="54"/>
  <c r="B45" i="72"/>
  <c r="K31" i="54"/>
  <c r="L21" i="54"/>
  <c r="G46" i="72"/>
  <c r="W19" i="72"/>
  <c r="B49" i="72"/>
  <c r="O31" i="54"/>
  <c r="W20" i="71"/>
  <c r="G47" i="71"/>
  <c r="V29" i="71"/>
  <c r="G55" i="70"/>
  <c r="U26" i="54"/>
  <c r="B47" i="70"/>
  <c r="M27" i="54"/>
  <c r="B46" i="70"/>
  <c r="L27" i="54"/>
  <c r="B55" i="70"/>
  <c r="U27" i="54"/>
  <c r="G46" i="67"/>
  <c r="W30" i="70"/>
  <c r="W29" i="70"/>
  <c r="W30" i="69"/>
  <c r="W29" i="69"/>
  <c r="W30" i="68"/>
  <c r="W29" i="68"/>
  <c r="W29" i="71"/>
  <c r="W30" i="71"/>
  <c r="B23" i="70"/>
  <c r="B23" i="69"/>
  <c r="B23" i="68"/>
  <c r="B23" i="71"/>
  <c r="C12" i="54"/>
  <c r="D12" i="54"/>
  <c r="W12" i="54"/>
  <c r="H20" i="53"/>
  <c r="I20" i="53"/>
  <c r="U17" i="53" s="1"/>
  <c r="J12" i="54" s="1"/>
  <c r="J20" i="53"/>
  <c r="K20" i="53"/>
  <c r="U21" i="53"/>
  <c r="G48" i="53"/>
  <c r="M20" i="53"/>
  <c r="N20" i="53"/>
  <c r="P20" i="53"/>
  <c r="Q20" i="53"/>
  <c r="G20" i="53"/>
  <c r="U22" i="53"/>
  <c r="O12" i="54" s="1"/>
  <c r="U23" i="53"/>
  <c r="G50" i="53"/>
  <c r="U24" i="53"/>
  <c r="G51" i="53"/>
  <c r="U25" i="53"/>
  <c r="R12" i="54" s="1"/>
  <c r="G52" i="53"/>
  <c r="U26" i="53"/>
  <c r="G53" i="53" s="1"/>
  <c r="U27" i="53"/>
  <c r="G54" i="53" s="1"/>
  <c r="U28" i="53"/>
  <c r="W28" i="53" s="1"/>
  <c r="V20" i="53"/>
  <c r="V19" i="53"/>
  <c r="V18" i="53"/>
  <c r="V17" i="53"/>
  <c r="F44" i="53" s="1"/>
  <c r="V22" i="53"/>
  <c r="F49" i="53" s="1"/>
  <c r="V21" i="53"/>
  <c r="F48" i="53"/>
  <c r="R17" i="53"/>
  <c r="T28" i="53"/>
  <c r="B55" i="53" s="1"/>
  <c r="O17" i="53"/>
  <c r="T25" i="53"/>
  <c r="B52" i="53"/>
  <c r="L17" i="53"/>
  <c r="I17" i="53"/>
  <c r="V28" i="53"/>
  <c r="F55" i="53" s="1"/>
  <c r="V27" i="53"/>
  <c r="F54" i="53" s="1"/>
  <c r="V26" i="53"/>
  <c r="F53" i="53" s="1"/>
  <c r="V25" i="53"/>
  <c r="F52" i="53" s="1"/>
  <c r="V24" i="53"/>
  <c r="F51" i="53"/>
  <c r="V23" i="53"/>
  <c r="F50" i="53"/>
  <c r="N12" i="54"/>
  <c r="R13" i="54"/>
  <c r="U12" i="54"/>
  <c r="Q12" i="54"/>
  <c r="U13" i="54"/>
  <c r="T12" i="54"/>
  <c r="P12" i="54"/>
  <c r="S12" i="54"/>
  <c r="W27" i="53"/>
  <c r="W26" i="53"/>
  <c r="W24" i="53"/>
  <c r="W23" i="53"/>
  <c r="U18" i="53"/>
  <c r="T19" i="53"/>
  <c r="T22" i="53"/>
  <c r="B49" i="53"/>
  <c r="U20" i="53"/>
  <c r="U19" i="53"/>
  <c r="B19" i="53"/>
  <c r="B18" i="53"/>
  <c r="Q17" i="53"/>
  <c r="T27" i="53"/>
  <c r="B54" i="53" s="1"/>
  <c r="P17" i="53"/>
  <c r="T26" i="53"/>
  <c r="B53" i="53"/>
  <c r="N17" i="53"/>
  <c r="T24" i="53"/>
  <c r="B51" i="53" s="1"/>
  <c r="M17" i="53"/>
  <c r="T23" i="53"/>
  <c r="B50" i="53" s="1"/>
  <c r="K17" i="53"/>
  <c r="J17" i="53"/>
  <c r="H17" i="53"/>
  <c r="G17" i="53"/>
  <c r="S14" i="53"/>
  <c r="A14" i="53"/>
  <c r="V12" i="54"/>
  <c r="S13" i="53"/>
  <c r="A10" i="53"/>
  <c r="E12" i="54" s="1"/>
  <c r="L13" i="54"/>
  <c r="B46" i="53"/>
  <c r="Q13" i="54"/>
  <c r="O13" i="54"/>
  <c r="T13" i="54"/>
  <c r="S13" i="54"/>
  <c r="P13" i="54"/>
  <c r="W21" i="53"/>
  <c r="T18" i="53"/>
  <c r="T17" i="53"/>
  <c r="J13" i="54" s="1"/>
  <c r="T20" i="53"/>
  <c r="T21" i="53"/>
  <c r="S15" i="53"/>
  <c r="B44" i="53"/>
  <c r="K13" i="54"/>
  <c r="B45" i="53"/>
  <c r="N13" i="54"/>
  <c r="B48" i="53"/>
  <c r="M13" i="54"/>
  <c r="B47" i="53"/>
  <c r="B45" i="64" l="1"/>
  <c r="K15" i="54"/>
  <c r="J17" i="54"/>
  <c r="B44" i="65"/>
  <c r="M17" i="54"/>
  <c r="B47" i="65"/>
  <c r="B45" i="66"/>
  <c r="K19" i="54"/>
  <c r="J18" i="54"/>
  <c r="G44" i="66"/>
  <c r="B47" i="67"/>
  <c r="M21" i="54"/>
  <c r="Q21" i="54"/>
  <c r="B51" i="67"/>
  <c r="B55" i="67"/>
  <c r="U21" i="54"/>
  <c r="K20" i="54"/>
  <c r="W18" i="67"/>
  <c r="G45" i="67"/>
  <c r="G53" i="72"/>
  <c r="W26" i="72"/>
  <c r="S30" i="54"/>
  <c r="V29" i="72"/>
  <c r="J15" i="54"/>
  <c r="B44" i="64"/>
  <c r="B47" i="64"/>
  <c r="M15" i="54"/>
  <c r="K17" i="54"/>
  <c r="B45" i="65"/>
  <c r="M19" i="54"/>
  <c r="B47" i="66"/>
  <c r="W30" i="66"/>
  <c r="W19" i="66"/>
  <c r="W29" i="66" s="1"/>
  <c r="V29" i="66"/>
  <c r="L18" i="54"/>
  <c r="G46" i="66"/>
  <c r="O21" i="54"/>
  <c r="B49" i="67"/>
  <c r="S21" i="54"/>
  <c r="B53" i="67"/>
  <c r="G49" i="67"/>
  <c r="O20" i="54"/>
  <c r="W22" i="67"/>
  <c r="S20" i="54"/>
  <c r="G53" i="67"/>
  <c r="W26" i="67"/>
  <c r="V29" i="67"/>
  <c r="S15" i="70"/>
  <c r="G55" i="53"/>
  <c r="N15" i="54"/>
  <c r="V29" i="64"/>
  <c r="G52" i="64"/>
  <c r="W18" i="65"/>
  <c r="L16" i="54"/>
  <c r="W25" i="65"/>
  <c r="W19" i="65"/>
  <c r="R16" i="54"/>
  <c r="W20" i="65"/>
  <c r="M16" i="54"/>
  <c r="V29" i="65"/>
  <c r="W28" i="65"/>
  <c r="U16" i="54"/>
  <c r="O16" i="54"/>
  <c r="G49" i="65"/>
  <c r="W22" i="64"/>
  <c r="G49" i="64"/>
  <c r="G44" i="64"/>
  <c r="W18" i="64"/>
  <c r="J14" i="54"/>
  <c r="W20" i="64"/>
  <c r="W19" i="64"/>
  <c r="V29" i="53"/>
  <c r="W22" i="53"/>
  <c r="G49" i="53"/>
  <c r="W20" i="53"/>
  <c r="W25" i="53"/>
  <c r="W19" i="53"/>
  <c r="G44" i="53"/>
  <c r="W18" i="53"/>
  <c r="W29" i="67" l="1"/>
  <c r="W30" i="67"/>
  <c r="B23" i="67" s="1"/>
  <c r="B23" i="66"/>
  <c r="W30" i="72"/>
  <c r="B23" i="72" s="1"/>
  <c r="W29" i="72"/>
  <c r="W29" i="65"/>
  <c r="W30" i="65"/>
  <c r="W29" i="64"/>
  <c r="W30" i="64"/>
  <c r="W29" i="53"/>
  <c r="W30" i="53"/>
  <c r="B23" i="53" l="1"/>
  <c r="B23" i="64"/>
  <c r="B23" i="65"/>
</calcChain>
</file>

<file path=xl/sharedStrings.xml><?xml version="1.0" encoding="utf-8"?>
<sst xmlns="http://schemas.openxmlformats.org/spreadsheetml/2006/main" count="520" uniqueCount="113">
  <si>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</si>
  <si>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</si>
  <si>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</si>
  <si>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</si>
  <si>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</si>
  <si>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</si>
  <si>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</si>
  <si>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</si>
  <si>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</si>
  <si>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</si>
  <si>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</si>
  <si>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</si>
  <si>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</si>
  <si>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</si>
  <si>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</si>
  <si>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</si>
  <si>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</si>
  <si>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</si>
  <si>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</si>
  <si>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</si>
  <si>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</si>
  <si>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</si>
  <si>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MATRIZ DE INDICADORES POR PROCESO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</si>
  <si>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</si>
  <si>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</si>
  <si>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</si>
  <si>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</si>
  <si>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</si>
  <si>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</si>
  <si>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</si>
  <si>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</si>
  <si>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</si>
  <si>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</si>
  <si>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</si>
  <si>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 xml:space="preserve">Aprobación: 04/04/17   Version 3.0 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</si>
  <si>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</si>
  <si>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</si>
  <si>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</si>
  <si>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</si>
  <si>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</si>
  <si>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</si>
  <si>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</si>
  <si>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</si>
  <si>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</si>
  <si>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</si>
  <si>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</si>
  <si>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</si>
  <si>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</si>
  <si>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</si>
  <si>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</si>
  <si>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</si>
  <si>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</si>
  <si>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</si>
  <si>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</si>
  <si>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</si>
  <si>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</si>
  <si>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</si>
  <si>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</si>
  <si>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</si>
  <si>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</si>
  <si>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</si>
  <si>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</si>
  <si>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</si>
  <si>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</si>
  <si>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</si>
  <si>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</si>
  <si>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</si>
  <si>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</si>
  <si>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</si>
  <si>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</si>
  <si>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</si>
  <si>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ECECPAI-F07</t>
  </si>
  <si>
    <t xml:space="preserve">Aprobación: 05/04/17   Version 4.0 </t>
  </si>
  <si>
    <t>DISEÑO Y CONTROL DE OBRAS DE INFRAESTRUCTURA</t>
  </si>
  <si>
    <t>OPTIMIZACION DEL SISTEMA VIAL</t>
  </si>
  <si>
    <t>ING. RAFAEL LAFONT DE SALES</t>
  </si>
  <si>
    <t>ARQ. NESTOR PATERNINA</t>
  </si>
  <si>
    <t>INDICADOR 1: VIAS NUEVAS CONSTRUIDAS</t>
  </si>
  <si>
    <t>M2 de construccion de vias nuevas ejecutadas / M2 de construccion de vias nuevas contratadas x 100</t>
  </si>
  <si>
    <t>M2 CONSTRUCCION VIAS NUEVAS EJECUTADAS</t>
  </si>
  <si>
    <t>M2 CONSTRUCCION VIAS NUEVAS CONTRATADAS</t>
  </si>
  <si>
    <t>SECRETARIA DISTRITAL DE OBRAS PUBLICAS</t>
  </si>
  <si>
    <t>INDICADOR 2: MANTENIMIENTO Y RECONSTRUCCION DE VIAS</t>
  </si>
  <si>
    <t>M2 de mantenimiento y reconstrucciòn de vias ejecutadas / M2 de mantenimiento y reconstruccion de vias contratadas x 100</t>
  </si>
  <si>
    <t>M2 MANTENIMIENTO Y RECONSTRUCCION VIAS EJECUTADAS</t>
  </si>
  <si>
    <t>M2 MANTENIMIENTO Y RECONSTRUCCION VIAS CONTRATADAS</t>
  </si>
  <si>
    <t>INDICADOR 3: MEJORAMIENTO DE VIVIENDA SALUDABLE</t>
  </si>
  <si>
    <t>Unidades de Mejoramiento de Vivienda Saludable Intervenidas / Unidades de Mejoramiento de Vivienda Saludable Contratadas x 100</t>
  </si>
  <si>
    <t>UNIDADES DE MEJORAMIENTO DE VIVIENDA SALUDABLE INTERVENIDAS</t>
  </si>
  <si>
    <t>UNIDADES DE MEJORAMIENTO DE VIVIENDA SALUDABLE CONTRATADAS</t>
  </si>
  <si>
    <t>Direccionar, Coordinar y Controlar de manera eficiente y eficaz la ejecucion de obras de Infraestructura publica que requiera la Alcaldia Distrital de Barranquilla para el logro de sus fines constitucionales</t>
  </si>
  <si>
    <t>70% Y 89%</t>
  </si>
  <si>
    <t xml:space="preserve">                                                                                                                        CODIGO: EC-EC-F-016</t>
  </si>
  <si>
    <t>Versión 1.0</t>
  </si>
  <si>
    <t>Aprobación:  21/11/18</t>
  </si>
  <si>
    <t xml:space="preserve"> CODIGO: EC-EC-F-016</t>
  </si>
  <si>
    <t>Aprobación: 21/11/18   Version 1.0</t>
  </si>
  <si>
    <t xml:space="preserve">Aprobación: 21/11/18   Version 1.0 </t>
  </si>
  <si>
    <t>PROGRAMA MEJORAMIENTO DE VIVIENDA</t>
  </si>
  <si>
    <t>PENDIENTE</t>
  </si>
  <si>
    <t>PENDIENTE AJUSTAR META A 3 TRIMESTRE</t>
  </si>
  <si>
    <t>AÑO: 2020</t>
  </si>
  <si>
    <t>10.000 M2 = 100%</t>
  </si>
  <si>
    <t xml:space="preserve">META AÑO 2020: 10.000 M2, EN EL PRIMER TRIMESTRE  DE 2020 SE EJECUTARON 8.000 M2, PARA UN AVANCE DE 80%.  </t>
  </si>
  <si>
    <t>SE CUMPLIÓ Y SE REBASÓ LA META EN EL PRIMER TRIMESTRE</t>
  </si>
  <si>
    <t>INDICADOR INACTIVO ESTA VIGENCIA 2020</t>
  </si>
  <si>
    <t>100% (5.000 M2)</t>
  </si>
  <si>
    <t>META AÑO 2020: 5.000 M2, EN EL PRIMER TRIMESTRE  DE 2020 SE EJECUTARON 1.500 M2, QUE EQUIVALEN A 30% DE LA META.</t>
  </si>
  <si>
    <t>SE CUMPLIÓ CON LA META PROGRAMADA PARA EL PRIMER TRIMESTRE 2020.</t>
  </si>
  <si>
    <t>META AÑO 2020: 5.000 M2, EN EL SEGUNDO TRIMESTRE  DE 2020 NO SE EJECUTARON OBRAS (CONTRATOS PARALIZADOS X CONTINGENCIA), LO EJECUTADO A LA FECHA EQUIVALEN A 30% DE LA META.</t>
  </si>
  <si>
    <t>NO SE CUMPLIÓ CON LA META PROGRAMADA PARA EL SEGUNDO TRIMESTRE 2020.</t>
  </si>
  <si>
    <t>SE CUMPLIÓ Y SE REBASÓ LA META EN EL SEGUNDO TRIMESTRE</t>
  </si>
  <si>
    <t xml:space="preserve">META AÑO 2020: 10.000 M2, EN EL SEGUNDO TRIMESTRE  DE 2020 SE EJECUTARON 1,666 M2, PARA UN  TOTAL EJECUTADO DE 9.666 M2 Y UN AVANCE DE 97%.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</si>
</sst>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3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9" fontId="2" fillId="6" borderId="11" xfId="0" applyNumberFormat="1" applyFont="1" applyFill="1" applyBorder="1" applyAlignment="1" applyProtection="1">
      <alignment horizontal="center" vertical="center" wrapText="1"/>
    </xf>
    <xf numFmtId="0" fontId="25" fillId="5" borderId="11" xfId="0" applyFont="1" applyFill="1" applyBorder="1" applyAlignment="1" applyProtection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9" fontId="5" fillId="0" borderId="31" xfId="0" applyNumberFormat="1" applyFont="1" applyFill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1" fillId="7" borderId="11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9" fontId="2" fillId="6" borderId="11" xfId="0" applyNumberFormat="1" applyFont="1" applyFill="1" applyBorder="1" applyAlignment="1" applyProtection="1">
      <alignment horizontal="center" vertical="center"/>
    </xf>
    <xf numFmtId="9" fontId="17" fillId="6" borderId="27" xfId="0" applyNumberFormat="1" applyFont="1" applyFill="1" applyBorder="1" applyAlignment="1" applyProtection="1">
      <alignment horizontal="center" vertical="center" wrapText="1"/>
    </xf>
    <xf numFmtId="9" fontId="17" fillId="6" borderId="10" xfId="0" applyNumberFormat="1" applyFont="1" applyFill="1" applyBorder="1" applyAlignment="1" applyProtection="1">
      <alignment horizontal="center" vertical="center" wrapText="1"/>
    </xf>
    <xf numFmtId="9" fontId="1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33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C7A-B471-65D015A52D4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1-4C7A-B471-65D015A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0224288"/>
        <c:axId val="40224680"/>
        <c:axId val="0"/>
      </c:bar3DChart>
      <c:catAx>
        <c:axId val="4022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24680"/>
        <c:crosses val="autoZero"/>
        <c:auto val="1"/>
        <c:lblAlgn val="ctr"/>
        <c:lblOffset val="100"/>
        <c:noMultiLvlLbl val="0"/>
      </c:catAx>
      <c:valAx>
        <c:axId val="4022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2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0.8</c:v>
                </c:pt>
                <c:pt idx="1">
                  <c:v>0.97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7-49D9-B009-1DD7CB09E99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7-49D9-B009-1DD7CB09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58296"/>
        <c:axId val="251655552"/>
        <c:axId val="0"/>
      </c:bar3DChart>
      <c:catAx>
        <c:axId val="25165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5552"/>
        <c:crosses val="autoZero"/>
        <c:auto val="1"/>
        <c:lblAlgn val="ctr"/>
        <c:lblOffset val="100"/>
        <c:noMultiLvlLbl val="0"/>
      </c:catAx>
      <c:valAx>
        <c:axId val="25165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1CE-B26E-0C65CF54B94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A-41CE-B26E-0C65CF54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60256"/>
        <c:axId val="251657120"/>
        <c:axId val="0"/>
      </c:bar3DChart>
      <c:catAx>
        <c:axId val="2516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7120"/>
        <c:crosses val="autoZero"/>
        <c:auto val="1"/>
        <c:lblAlgn val="ctr"/>
        <c:lblOffset val="100"/>
        <c:noMultiLvlLbl val="0"/>
      </c:catAx>
      <c:valAx>
        <c:axId val="2516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7-4F8E-9BA9-6027BF01771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7-4F8E-9BA9-6027BF01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658688"/>
        <c:axId val="251659080"/>
        <c:axId val="0"/>
      </c:bar3DChart>
      <c:catAx>
        <c:axId val="2516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9080"/>
        <c:crosses val="autoZero"/>
        <c:auto val="1"/>
        <c:lblAlgn val="ctr"/>
        <c:lblOffset val="100"/>
        <c:noMultiLvlLbl val="0"/>
      </c:catAx>
      <c:valAx>
        <c:axId val="25165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0-4416-BB6C-AF17E0FA222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0-4416-BB6C-AF17E0F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3272"/>
        <c:axId val="251897584"/>
        <c:axId val="0"/>
      </c:bar3DChart>
      <c:catAx>
        <c:axId val="25189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97584"/>
        <c:crosses val="autoZero"/>
        <c:auto val="1"/>
        <c:lblAlgn val="ctr"/>
        <c:lblOffset val="100"/>
        <c:noMultiLvlLbl val="0"/>
      </c:catAx>
      <c:valAx>
        <c:axId val="2518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9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C-42B0-80FF-0B9CF2C3E704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C-42B0-80FF-0B9CF2C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1704"/>
        <c:axId val="251894448"/>
        <c:axId val="0"/>
      </c:bar3DChart>
      <c:catAx>
        <c:axId val="2518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94448"/>
        <c:crosses val="autoZero"/>
        <c:auto val="1"/>
        <c:lblAlgn val="ctr"/>
        <c:lblOffset val="100"/>
        <c:noMultiLvlLbl val="0"/>
      </c:catAx>
      <c:valAx>
        <c:axId val="2518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9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9-4358-A0D7-0534F5852FE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9-4358-A0D7-0534F585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892096"/>
        <c:axId val="251895624"/>
        <c:axId val="0"/>
      </c:bar3DChart>
      <c:catAx>
        <c:axId val="2518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95624"/>
        <c:crosses val="autoZero"/>
        <c:auto val="1"/>
        <c:lblAlgn val="ctr"/>
        <c:lblOffset val="100"/>
        <c:noMultiLvlLbl val="0"/>
      </c:catAx>
      <c:valAx>
        <c:axId val="25189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B-42F7-ABC7-94764626E49A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B-42F7-ABC7-94764626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45320"/>
        <c:axId val="275645712"/>
        <c:axId val="0"/>
      </c:bar3DChart>
      <c:catAx>
        <c:axId val="27564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645712"/>
        <c:crosses val="autoZero"/>
        <c:auto val="1"/>
        <c:lblAlgn val="ctr"/>
        <c:lblOffset val="100"/>
        <c:noMultiLvlLbl val="0"/>
      </c:catAx>
      <c:valAx>
        <c:axId val="27564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64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19F-9094-7CBD21989FE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7-419F-9094-7CBD219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50808"/>
        <c:axId val="275646104"/>
        <c:axId val="0"/>
      </c:bar3DChart>
      <c:catAx>
        <c:axId val="27565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646104"/>
        <c:crosses val="autoZero"/>
        <c:auto val="1"/>
        <c:lblAlgn val="ctr"/>
        <c:lblOffset val="100"/>
        <c:noMultiLvlLbl val="0"/>
      </c:catAx>
      <c:valAx>
        <c:axId val="27564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65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0-4235-B938-B23CB015BD7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0-4235-B938-B23CB015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48064"/>
        <c:axId val="275649632"/>
        <c:axId val="0"/>
      </c:bar3DChart>
      <c:catAx>
        <c:axId val="2756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649632"/>
        <c:crosses val="autoZero"/>
        <c:auto val="1"/>
        <c:lblAlgn val="ctr"/>
        <c:lblOffset val="100"/>
        <c:noMultiLvlLbl val="0"/>
      </c:catAx>
      <c:valAx>
        <c:axId val="2756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6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fmlaLink="$I$15"/>
</file>

<file path=xl/ctrlProps/ctrlProp2.xml><?xml version="1.0" encoding="utf-8"?>
<formControlPr xmlns="http://schemas.microsoft.com/office/spreadsheetml/2009/9/main" objectType="CheckBox" checked="Checked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fmlaLink="$I$15"/>
</file>

<file path=xl/ctrlProps/ctrlProp24.xml><?xml version="1.0" encoding="utf-8"?>
<formControlPr xmlns="http://schemas.microsoft.com/office/spreadsheetml/2009/9/main" objectType="CheckBox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checked="Checked" fmlaLink="$I$15"/>
</file>

<file path=xl/ctrlProps/ctrlProp46.xml><?xml version="1.0" encoding="utf-8"?>
<formControlPr xmlns="http://schemas.microsoft.com/office/spreadsheetml/2009/9/main" objectType="CheckBox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423583</xdr:colOff>
      <xdr:row>0</xdr:row>
      <xdr:rowOff>78442</xdr:rowOff>
    </xdr:from>
    <xdr:to>
      <xdr:col>11</xdr:col>
      <xdr:colOff>291353</xdr:colOff>
      <xdr:row>3</xdr:row>
      <xdr:rowOff>302559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83" y="78442"/>
          <a:ext cx="8585946" cy="135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313763</xdr:colOff>
      <xdr:row>31</xdr:row>
      <xdr:rowOff>168088</xdr:rowOff>
    </xdr:from>
    <xdr:to>
      <xdr:col>11</xdr:col>
      <xdr:colOff>481852</xdr:colOff>
      <xdr:row>39</xdr:row>
      <xdr:rowOff>95810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3" y="13547912"/>
          <a:ext cx="8886265" cy="1485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38620</xdr:rowOff>
    </xdr:from>
    <xdr:to>
      <xdr:col>17</xdr:col>
      <xdr:colOff>365610</xdr:colOff>
      <xdr:row>53</xdr:row>
      <xdr:rowOff>163694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1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01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  <a:ext uri="{FF2B5EF4-FFF2-40B4-BE49-F238E27FC236}">
                  <a16:creationId xmlns:a16="http://schemas.microsoft.com/office/drawing/2014/main" id="{00000000-0008-0000-0100-00000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  <a:ext uri="{FF2B5EF4-FFF2-40B4-BE49-F238E27FC236}">
                  <a16:creationId xmlns:a16="http://schemas.microsoft.com/office/drawing/2014/main" id="{00000000-0008-0000-0100-00000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  <a:ext uri="{FF2B5EF4-FFF2-40B4-BE49-F238E27FC236}">
                  <a16:creationId xmlns:a16="http://schemas.microsoft.com/office/drawing/2014/main" id="{00000000-0008-0000-0100-00000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  <a:ext uri="{FF2B5EF4-FFF2-40B4-BE49-F238E27FC236}">
                  <a16:creationId xmlns:a16="http://schemas.microsoft.com/office/drawing/2014/main" id="{00000000-0008-0000-0100-00000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:a16="http://schemas.microsoft.com/office/drawing/2014/main" id="{00000000-0008-0000-01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  <a:ext uri="{FF2B5EF4-FFF2-40B4-BE49-F238E27FC236}">
                  <a16:creationId xmlns:a16="http://schemas.microsoft.com/office/drawing/2014/main" id="{00000000-0008-0000-0100-000009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  <a:ext uri="{FF2B5EF4-FFF2-40B4-BE49-F238E27FC236}">
                  <a16:creationId xmlns:a16="http://schemas.microsoft.com/office/drawing/2014/main" id="{00000000-0008-0000-0100-00000A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  <a:ext uri="{FF2B5EF4-FFF2-40B4-BE49-F238E27FC236}">
                  <a16:creationId xmlns:a16="http://schemas.microsoft.com/office/drawing/2014/main" id="{00000000-0008-0000-0100-00000B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  <a:ext uri="{FF2B5EF4-FFF2-40B4-BE49-F238E27FC236}">
                  <a16:creationId xmlns:a16="http://schemas.microsoft.com/office/drawing/2014/main" id="{00000000-0008-0000-0100-00000C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  <a:ext uri="{FF2B5EF4-FFF2-40B4-BE49-F238E27FC236}">
                  <a16:creationId xmlns:a16="http://schemas.microsoft.com/office/drawing/2014/main" id="{00000000-0008-0000-0100-00000D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  <a:ext uri="{FF2B5EF4-FFF2-40B4-BE49-F238E27FC236}">
                  <a16:creationId xmlns:a16="http://schemas.microsoft.com/office/drawing/2014/main" id="{00000000-0008-0000-0100-00000E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  <a:ext uri="{FF2B5EF4-FFF2-40B4-BE49-F238E27FC236}">
                  <a16:creationId xmlns:a16="http://schemas.microsoft.com/office/drawing/2014/main" id="{00000000-0008-0000-0100-00000F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  <a:ext uri="{FF2B5EF4-FFF2-40B4-BE49-F238E27FC236}">
                  <a16:creationId xmlns:a16="http://schemas.microsoft.com/office/drawing/2014/main" id="{00000000-0008-0000-0100-000010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  <a:ext uri="{FF2B5EF4-FFF2-40B4-BE49-F238E27FC236}">
                  <a16:creationId xmlns:a16="http://schemas.microsoft.com/office/drawing/2014/main" id="{00000000-0008-0000-0100-00001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  <a:ext uri="{FF2B5EF4-FFF2-40B4-BE49-F238E27FC236}">
                  <a16:creationId xmlns:a16="http://schemas.microsoft.com/office/drawing/2014/main" id="{00000000-0008-0000-0100-00001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  <a:ext uri="{FF2B5EF4-FFF2-40B4-BE49-F238E27FC236}">
                  <a16:creationId xmlns:a16="http://schemas.microsoft.com/office/drawing/2014/main" id="{00000000-0008-0000-0100-00001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  <a:ext uri="{FF2B5EF4-FFF2-40B4-BE49-F238E27FC236}">
                  <a16:creationId xmlns:a16="http://schemas.microsoft.com/office/drawing/2014/main" id="{00000000-0008-0000-0100-00001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:a16="http://schemas.microsoft.com/office/drawing/2014/main" id="{00000000-0008-0000-01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:a16="http://schemas.microsoft.com/office/drawing/2014/main" id="{00000000-0008-0000-01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200715</xdr:rowOff>
    </xdr:from>
    <xdr:to>
      <xdr:col>17</xdr:col>
      <xdr:colOff>365610</xdr:colOff>
      <xdr:row>53</xdr:row>
      <xdr:rowOff>335492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02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2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02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02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02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02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02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02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02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02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02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02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02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02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02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02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02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02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02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02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02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51</xdr:row>
      <xdr:rowOff>310619</xdr:rowOff>
    </xdr:from>
    <xdr:to>
      <xdr:col>17</xdr:col>
      <xdr:colOff>365610</xdr:colOff>
      <xdr:row>53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3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3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3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:a16="http://schemas.microsoft.com/office/drawing/2014/main" id="{00000000-0008-0000-03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:a16="http://schemas.microsoft.com/office/drawing/2014/main" id="{00000000-0008-0000-03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:a16="http://schemas.microsoft.com/office/drawing/2014/main" id="{00000000-0008-0000-03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3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3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3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3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3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3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180975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:a16="http://schemas.microsoft.com/office/drawing/2014/main" id="{00000000-0008-0000-03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:a16="http://schemas.microsoft.com/office/drawing/2014/main" id="{00000000-0008-0000-03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:a16="http://schemas.microsoft.com/office/drawing/2014/main" id="{00000000-0008-0000-03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:a16="http://schemas.microsoft.com/office/drawing/2014/main" id="{00000000-0008-0000-03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:a16="http://schemas.microsoft.com/office/drawing/2014/main" id="{00000000-0008-0000-03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:a16="http://schemas.microsoft.com/office/drawing/2014/main" id="{00000000-0008-0000-03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  <a:ext uri="{FF2B5EF4-FFF2-40B4-BE49-F238E27FC236}">
                  <a16:creationId xmlns:a16="http://schemas.microsoft.com/office/drawing/2014/main" id="{00000000-0008-0000-0300-00001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  <a:ext uri="{FF2B5EF4-FFF2-40B4-BE49-F238E27FC236}">
                  <a16:creationId xmlns:a16="http://schemas.microsoft.com/office/drawing/2014/main" id="{00000000-0008-0000-0300-00001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  <a:ext uri="{FF2B5EF4-FFF2-40B4-BE49-F238E27FC236}">
                  <a16:creationId xmlns:a16="http://schemas.microsoft.com/office/drawing/2014/main" id="{00000000-0008-0000-0300-00001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  <a:ext uri="{FF2B5EF4-FFF2-40B4-BE49-F238E27FC236}">
                  <a16:creationId xmlns:a16="http://schemas.microsoft.com/office/drawing/2014/main" id="{00000000-0008-0000-0300-00001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4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4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4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4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4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4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4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4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4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4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4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4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4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4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4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4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4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4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4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4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4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4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5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5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5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5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5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5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5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5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5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5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5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5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5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5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5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5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5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5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5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5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5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5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6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6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6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:a16="http://schemas.microsoft.com/office/drawing/2014/main" id="{00000000-0008-0000-06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:a16="http://schemas.microsoft.com/office/drawing/2014/main" id="{00000000-0008-0000-06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:a16="http://schemas.microsoft.com/office/drawing/2014/main" id="{00000000-0008-0000-06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:a16="http://schemas.microsoft.com/office/drawing/2014/main" id="{00000000-0008-0000-06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:a16="http://schemas.microsoft.com/office/drawing/2014/main" id="{00000000-0008-0000-06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:a16="http://schemas.microsoft.com/office/drawing/2014/main" id="{00000000-0008-0000-06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:a16="http://schemas.microsoft.com/office/drawing/2014/main" id="{00000000-0008-0000-06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:a16="http://schemas.microsoft.com/office/drawing/2014/main" id="{00000000-0008-0000-06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:a16="http://schemas.microsoft.com/office/drawing/2014/main" id="{00000000-0008-0000-06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:a16="http://schemas.microsoft.com/office/drawing/2014/main" id="{00000000-0008-0000-06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:a16="http://schemas.microsoft.com/office/drawing/2014/main" id="{00000000-0008-0000-06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:a16="http://schemas.microsoft.com/office/drawing/2014/main" id="{00000000-0008-0000-06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:a16="http://schemas.microsoft.com/office/drawing/2014/main" id="{00000000-0008-0000-06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:a16="http://schemas.microsoft.com/office/drawing/2014/main" id="{00000000-0008-0000-06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:a16="http://schemas.microsoft.com/office/drawing/2014/main" id="{00000000-0008-0000-06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:a16="http://schemas.microsoft.com/office/drawing/2014/main" id="{00000000-0008-0000-06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:a16="http://schemas.microsoft.com/office/drawing/2014/main" id="{00000000-0008-0000-06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:a16="http://schemas.microsoft.com/office/drawing/2014/main" id="{00000000-0008-0000-06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:a16="http://schemas.microsoft.com/office/drawing/2014/main" id="{00000000-0008-0000-06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7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7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7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:a16="http://schemas.microsoft.com/office/drawing/2014/main" id="{00000000-0008-0000-07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:a16="http://schemas.microsoft.com/office/drawing/2014/main" id="{00000000-0008-0000-07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:a16="http://schemas.microsoft.com/office/drawing/2014/main" id="{00000000-0008-0000-07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:a16="http://schemas.microsoft.com/office/drawing/2014/main" id="{00000000-0008-0000-07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:a16="http://schemas.microsoft.com/office/drawing/2014/main" id="{00000000-0008-0000-07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:a16="http://schemas.microsoft.com/office/drawing/2014/main" id="{00000000-0008-0000-07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:a16="http://schemas.microsoft.com/office/drawing/2014/main" id="{00000000-0008-0000-07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:a16="http://schemas.microsoft.com/office/drawing/2014/main" id="{00000000-0008-0000-07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:a16="http://schemas.microsoft.com/office/drawing/2014/main" id="{00000000-0008-0000-07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:a16="http://schemas.microsoft.com/office/drawing/2014/main" id="{00000000-0008-0000-07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:a16="http://schemas.microsoft.com/office/drawing/2014/main" id="{00000000-0008-0000-07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:a16="http://schemas.microsoft.com/office/drawing/2014/main" id="{00000000-0008-0000-07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:a16="http://schemas.microsoft.com/office/drawing/2014/main" id="{00000000-0008-0000-07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:a16="http://schemas.microsoft.com/office/drawing/2014/main" id="{00000000-0008-0000-07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:a16="http://schemas.microsoft.com/office/drawing/2014/main" id="{00000000-0008-0000-07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:a16="http://schemas.microsoft.com/office/drawing/2014/main" id="{00000000-0008-0000-07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:a16="http://schemas.microsoft.com/office/drawing/2014/main" id="{00000000-0008-0000-07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:a16="http://schemas.microsoft.com/office/drawing/2014/main" id="{00000000-0008-0000-07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:a16="http://schemas.microsoft.com/office/drawing/2014/main" id="{00000000-0008-0000-07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9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9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9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9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9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9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09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:a16="http://schemas.microsoft.com/office/drawing/2014/main" id="{00000000-0008-0000-09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09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9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09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09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:a16="http://schemas.microsoft.com/office/drawing/2014/main" id="{00000000-0008-0000-09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9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9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:a16="http://schemas.microsoft.com/office/drawing/2014/main" id="{00000000-0008-0000-09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:a16="http://schemas.microsoft.com/office/drawing/2014/main" id="{00000000-0008-0000-09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:a16="http://schemas.microsoft.com/office/drawing/2014/main" id="{00000000-0008-0000-09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:a16="http://schemas.microsoft.com/office/drawing/2014/main" id="{00000000-0008-0000-09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:a16="http://schemas.microsoft.com/office/drawing/2014/main" id="{00000000-0008-0000-09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:a16="http://schemas.microsoft.com/office/drawing/2014/main" id="{00000000-0008-0000-09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:a16="http://schemas.microsoft.com/office/drawing/2014/main" id="{00000000-0008-0000-09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A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A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A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A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A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A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A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A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A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:a16="http://schemas.microsoft.com/office/drawing/2014/main" id="{00000000-0008-0000-0A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:a16="http://schemas.microsoft.com/office/drawing/2014/main" id="{00000000-0008-0000-0A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:a16="http://schemas.microsoft.com/office/drawing/2014/main" id="{00000000-0008-0000-0A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:a16="http://schemas.microsoft.com/office/drawing/2014/main" id="{00000000-0008-0000-0A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:a16="http://schemas.microsoft.com/office/drawing/2014/main" id="{00000000-0008-0000-0A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:a16="http://schemas.microsoft.com/office/drawing/2014/main" id="{00000000-0008-0000-0A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:a16="http://schemas.microsoft.com/office/drawing/2014/main" id="{00000000-0008-0000-0A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:a16="http://schemas.microsoft.com/office/drawing/2014/main" id="{00000000-0008-0000-0A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:a16="http://schemas.microsoft.com/office/drawing/2014/main" id="{00000000-0008-0000-0A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:a16="http://schemas.microsoft.com/office/drawing/2014/main" id="{00000000-0008-0000-0A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:a16="http://schemas.microsoft.com/office/drawing/2014/main" id="{00000000-0008-0000-0A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:a16="http://schemas.microsoft.com/office/drawing/2014/main" id="{00000000-0008-0000-0A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:a16="http://schemas.microsoft.com/office/drawing/2014/main" id="{00000000-0008-0000-0A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2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17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showWhiteSpace="0" view="pageBreakPreview" topLeftCell="A7" zoomScale="84" zoomScaleNormal="84" zoomScaleSheetLayoutView="84" workbookViewId="0">
      <selection activeCell="R17" sqref="R17"/>
    </sheetView>
  </sheetViews>
  <sheetFormatPr baseColWidth="10" defaultRowHeight="15" x14ac:dyDescent="0.25"/>
  <cols>
    <col min="1" max="1" width="18.5703125" style="4" customWidth="1"/>
    <col min="2" max="2" width="22.140625" style="4" customWidth="1"/>
    <col min="3" max="3" width="14.42578125" style="5" customWidth="1"/>
    <col min="4" max="4" width="17.85546875" style="7" customWidth="1"/>
    <col min="5" max="5" width="10.140625" style="7" customWidth="1"/>
    <col min="6" max="6" width="13.42578125" style="4" customWidth="1"/>
    <col min="7" max="7" width="7.7109375" style="4" customWidth="1"/>
    <col min="8" max="8" width="7.140625" style="4" customWidth="1"/>
    <col min="9" max="9" width="7" style="4" customWidth="1"/>
    <col min="10" max="10" width="9.42578125" style="4" customWidth="1"/>
    <col min="11" max="11" width="9.28515625" style="4" customWidth="1"/>
    <col min="12" max="12" width="9.85546875" style="4" customWidth="1"/>
    <col min="13" max="13" width="10" style="4" customWidth="1"/>
    <col min="14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1" spans="1:23" ht="25.5" customHeight="1" x14ac:dyDescent="0.25"/>
    <row r="2" spans="1:23" ht="32.25" customHeight="1" x14ac:dyDescent="0.25"/>
    <row r="3" spans="1:23" ht="30.75" customHeight="1" x14ac:dyDescent="0.25">
      <c r="B3"/>
    </row>
    <row r="4" spans="1:23" ht="25.5" customHeight="1" x14ac:dyDescent="0.25"/>
    <row r="5" spans="1:23" x14ac:dyDescent="0.25">
      <c r="A5" s="3"/>
      <c r="D5" s="123" t="s">
        <v>92</v>
      </c>
      <c r="E5" s="123"/>
      <c r="F5" s="123"/>
      <c r="G5" s="123"/>
      <c r="H5" s="123"/>
      <c r="I5" s="123"/>
      <c r="J5" s="123"/>
    </row>
    <row r="6" spans="1:23" x14ac:dyDescent="0.25">
      <c r="A6" s="3"/>
      <c r="D6" s="75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3" ht="15.75" thickBot="1" x14ac:dyDescent="0.3">
      <c r="A7" s="3"/>
      <c r="B7" s="5"/>
      <c r="D7" s="81" t="s">
        <v>101</v>
      </c>
      <c r="E7" s="6"/>
      <c r="F7" s="5"/>
    </row>
    <row r="8" spans="1:23" s="70" customFormat="1" ht="12.75" customHeight="1" x14ac:dyDescent="0.25">
      <c r="A8" s="130" t="s">
        <v>23</v>
      </c>
      <c r="B8" s="120" t="s">
        <v>24</v>
      </c>
      <c r="C8" s="134" t="s">
        <v>16</v>
      </c>
      <c r="D8" s="136" t="s">
        <v>17</v>
      </c>
      <c r="E8" s="120" t="s">
        <v>18</v>
      </c>
      <c r="F8" s="120" t="s">
        <v>40</v>
      </c>
      <c r="G8" s="120" t="s">
        <v>20</v>
      </c>
      <c r="H8" s="120"/>
      <c r="I8" s="120"/>
      <c r="J8" s="124" t="s">
        <v>19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/>
      <c r="V8" s="120" t="s">
        <v>41</v>
      </c>
      <c r="W8" s="115" t="s">
        <v>21</v>
      </c>
    </row>
    <row r="9" spans="1:23" s="70" customFormat="1" ht="12.75" customHeight="1" x14ac:dyDescent="0.25">
      <c r="A9" s="131"/>
      <c r="B9" s="121"/>
      <c r="C9" s="119"/>
      <c r="D9" s="137"/>
      <c r="E9" s="139"/>
      <c r="F9" s="121"/>
      <c r="G9" s="121"/>
      <c r="H9" s="121"/>
      <c r="I9" s="121"/>
      <c r="J9" s="127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9"/>
      <c r="V9" s="121"/>
      <c r="W9" s="116"/>
    </row>
    <row r="10" spans="1:23" s="70" customFormat="1" ht="15.75" customHeight="1" x14ac:dyDescent="0.25">
      <c r="A10" s="131"/>
      <c r="B10" s="121"/>
      <c r="C10" s="119"/>
      <c r="D10" s="137"/>
      <c r="E10" s="139"/>
      <c r="F10" s="121"/>
      <c r="G10" s="118" t="s">
        <v>42</v>
      </c>
      <c r="H10" s="118" t="s">
        <v>43</v>
      </c>
      <c r="I10" s="118" t="s">
        <v>44</v>
      </c>
      <c r="J10" s="119" t="s">
        <v>45</v>
      </c>
      <c r="K10" s="119" t="s">
        <v>46</v>
      </c>
      <c r="L10" s="119" t="s">
        <v>47</v>
      </c>
      <c r="M10" s="119" t="s">
        <v>48</v>
      </c>
      <c r="N10" s="119" t="s">
        <v>49</v>
      </c>
      <c r="O10" s="119" t="s">
        <v>50</v>
      </c>
      <c r="P10" s="119" t="s">
        <v>51</v>
      </c>
      <c r="Q10" s="119" t="s">
        <v>52</v>
      </c>
      <c r="R10" s="119" t="s">
        <v>53</v>
      </c>
      <c r="S10" s="119" t="s">
        <v>54</v>
      </c>
      <c r="T10" s="119" t="s">
        <v>55</v>
      </c>
      <c r="U10" s="119" t="s">
        <v>56</v>
      </c>
      <c r="V10" s="121"/>
      <c r="W10" s="116"/>
    </row>
    <row r="11" spans="1:23" s="70" customFormat="1" ht="37.5" customHeight="1" thickBot="1" x14ac:dyDescent="0.3">
      <c r="A11" s="132"/>
      <c r="B11" s="133"/>
      <c r="C11" s="135"/>
      <c r="D11" s="138"/>
      <c r="E11" s="140"/>
      <c r="F11" s="122"/>
      <c r="G11" s="118"/>
      <c r="H11" s="118"/>
      <c r="I11" s="118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22"/>
      <c r="W11" s="117"/>
    </row>
    <row r="12" spans="1:23" ht="57" customHeight="1" x14ac:dyDescent="0.25">
      <c r="A12" s="90" t="s">
        <v>73</v>
      </c>
      <c r="B12" s="97" t="s">
        <v>90</v>
      </c>
      <c r="C12" s="86" t="str">
        <f>Indicador1!$F$6</f>
        <v>INDICADOR 1: VIAS NUEVAS CONSTRUIDAS</v>
      </c>
      <c r="D12" s="98" t="str">
        <f>Indicador1!$D$9</f>
        <v>M2 de construccion de vias nuevas ejecutadas / M2 de construccion de vias nuevas contratadas x 100</v>
      </c>
      <c r="E12" s="100" t="str">
        <f>Indicador1!$A$10</f>
        <v>Eficacia</v>
      </c>
      <c r="F12" s="102" t="str">
        <f>Indicador1!$Q$9</f>
        <v>100% (5.000 M2)</v>
      </c>
      <c r="G12" s="91"/>
      <c r="H12" s="93"/>
      <c r="I12" s="95"/>
      <c r="J12" s="84">
        <f>Indicador1!$U$17</f>
        <v>0.3</v>
      </c>
      <c r="K12" s="84">
        <v>0.3</v>
      </c>
      <c r="L12" s="84"/>
      <c r="M12" s="79"/>
      <c r="N12" s="79" t="str">
        <f>Indicador1!$U$21</f>
        <v/>
      </c>
      <c r="O12" s="79" t="str">
        <f>Indicador1!$U$22</f>
        <v/>
      </c>
      <c r="P12" s="79" t="str">
        <f>Indicador1!$U$23</f>
        <v/>
      </c>
      <c r="Q12" s="79" t="str">
        <f>Indicador1!$U$24</f>
        <v/>
      </c>
      <c r="R12" s="79" t="str">
        <f>Indicador1!$U$25</f>
        <v/>
      </c>
      <c r="S12" s="79" t="str">
        <f>Indicador1!$U$26</f>
        <v/>
      </c>
      <c r="T12" s="79" t="str">
        <f>Indicador1!$U$27</f>
        <v/>
      </c>
      <c r="U12" s="79" t="str">
        <f>Indicador1!$U$28</f>
        <v/>
      </c>
      <c r="V12" s="104" t="str">
        <f>Indicador1!$A$14</f>
        <v>Trimestral</v>
      </c>
      <c r="W12" s="88" t="str">
        <f>Indicador1!$G$5</f>
        <v>ING. RAFAEL LAFONT DE SALES</v>
      </c>
    </row>
    <row r="13" spans="1:23" ht="48.75" customHeight="1" thickBot="1" x14ac:dyDescent="0.3">
      <c r="A13" s="90"/>
      <c r="B13" s="97"/>
      <c r="C13" s="87"/>
      <c r="D13" s="99"/>
      <c r="E13" s="101"/>
      <c r="F13" s="103"/>
      <c r="G13" s="92"/>
      <c r="H13" s="94"/>
      <c r="I13" s="96"/>
      <c r="J13" s="85" t="str">
        <f>Indicador1!$T$17</f>
        <v>1er Trimestre</v>
      </c>
      <c r="K13" s="85" t="str">
        <f>Indicador1!$T$18</f>
        <v>2do Trimestre</v>
      </c>
      <c r="L13" s="80" t="str">
        <f>Indicador1!$T$19</f>
        <v>3er Trimestre</v>
      </c>
      <c r="M13" s="80" t="str">
        <f>Indicador1!$T$20</f>
        <v>4to Trimestre</v>
      </c>
      <c r="N13" s="80" t="str">
        <f>Indicador1!$T$21</f>
        <v/>
      </c>
      <c r="O13" s="80" t="str">
        <f>Indicador1!$T$22</f>
        <v/>
      </c>
      <c r="P13" s="80" t="str">
        <f>Indicador1!$T$23</f>
        <v/>
      </c>
      <c r="Q13" s="80" t="str">
        <f>Indicador1!$T$24</f>
        <v/>
      </c>
      <c r="R13" s="80" t="str">
        <f>Indicador1!$T$25</f>
        <v/>
      </c>
      <c r="S13" s="80" t="str">
        <f>Indicador1!$T$26</f>
        <v/>
      </c>
      <c r="T13" s="80" t="str">
        <f>Indicador1!$T$27</f>
        <v/>
      </c>
      <c r="U13" s="80" t="str">
        <f>Indicador1!$T$28</f>
        <v/>
      </c>
      <c r="V13" s="105"/>
      <c r="W13" s="89"/>
    </row>
    <row r="14" spans="1:23" ht="49.5" customHeight="1" x14ac:dyDescent="0.25">
      <c r="A14" s="90"/>
      <c r="B14" s="97"/>
      <c r="C14" s="114" t="str">
        <f>Indicador2!$F$6</f>
        <v>INDICADOR 2: MANTENIMIENTO Y RECONSTRUCCION DE VIAS</v>
      </c>
      <c r="D14" s="106" t="str">
        <f>Indicador2!$D$9</f>
        <v>M2 de mantenimiento y reconstrucciòn de vias ejecutadas / M2 de mantenimiento y reconstruccion de vias contratadas x 100</v>
      </c>
      <c r="E14" s="107" t="str">
        <f>Indicador2!$A$10</f>
        <v>Eficacia</v>
      </c>
      <c r="F14" s="111" t="str">
        <f>Indicador2!$Q$9</f>
        <v>10.000 M2 = 100%</v>
      </c>
      <c r="G14" s="91"/>
      <c r="H14" s="93"/>
      <c r="I14" s="95"/>
      <c r="J14" s="79">
        <f>Indicador2!$U17</f>
        <v>0.8</v>
      </c>
      <c r="K14" s="79">
        <v>0.97</v>
      </c>
      <c r="L14" s="79"/>
      <c r="M14" s="79"/>
      <c r="N14" s="79" t="str">
        <f>Indicador2!$U21</f>
        <v/>
      </c>
      <c r="O14" s="79" t="str">
        <f>Indicador2!$U22</f>
        <v/>
      </c>
      <c r="P14" s="79" t="str">
        <f>Indicador2!$U23</f>
        <v/>
      </c>
      <c r="Q14" s="79" t="str">
        <f>Indicador2!$U24</f>
        <v/>
      </c>
      <c r="R14" s="79" t="str">
        <f>Indicador2!$U25</f>
        <v/>
      </c>
      <c r="S14" s="79" t="str">
        <f>Indicador2!$U26</f>
        <v/>
      </c>
      <c r="T14" s="79" t="str">
        <f>Indicador2!$U27</f>
        <v/>
      </c>
      <c r="U14" s="79" t="str">
        <f>Indicador2!$U28</f>
        <v/>
      </c>
      <c r="V14" s="112" t="str">
        <f>Indicador2!$A$14</f>
        <v>Trimestral</v>
      </c>
      <c r="W14" s="88" t="str">
        <f>Indicador2!$G$5</f>
        <v>ING. RAFAEL LAFONT DE SALES</v>
      </c>
    </row>
    <row r="15" spans="1:23" ht="38.25" customHeight="1" thickBot="1" x14ac:dyDescent="0.3">
      <c r="A15" s="90"/>
      <c r="B15" s="97"/>
      <c r="C15" s="87"/>
      <c r="D15" s="99"/>
      <c r="E15" s="101"/>
      <c r="F15" s="103"/>
      <c r="G15" s="92"/>
      <c r="H15" s="94"/>
      <c r="I15" s="96"/>
      <c r="J15" s="85" t="str">
        <f>Indicador2!$T17</f>
        <v>1er Trimestre</v>
      </c>
      <c r="K15" s="85" t="str">
        <f>Indicador2!$T18</f>
        <v>2do Trimestre</v>
      </c>
      <c r="L15" s="80" t="str">
        <f>Indicador2!$T19</f>
        <v>3er Trimestre</v>
      </c>
      <c r="M15" s="80" t="str">
        <f>Indicador2!$T20</f>
        <v>4to Trimestre</v>
      </c>
      <c r="N15" s="80" t="str">
        <f>Indicador2!$T21</f>
        <v/>
      </c>
      <c r="O15" s="80" t="str">
        <f>Indicador2!$T22</f>
        <v/>
      </c>
      <c r="P15" s="80" t="str">
        <f>Indicador2!$T23</f>
        <v/>
      </c>
      <c r="Q15" s="80" t="str">
        <f>Indicador2!$T24</f>
        <v/>
      </c>
      <c r="R15" s="80" t="str">
        <f>Indicador2!$T25</f>
        <v/>
      </c>
      <c r="S15" s="80" t="str">
        <f>Indicador2!$T26</f>
        <v/>
      </c>
      <c r="T15" s="80" t="str">
        <f>Indicador2!$T27</f>
        <v/>
      </c>
      <c r="U15" s="80" t="str">
        <f>Indicador2!$T28</f>
        <v/>
      </c>
      <c r="V15" s="105"/>
      <c r="W15" s="89"/>
    </row>
    <row r="16" spans="1:23" ht="39" customHeight="1" x14ac:dyDescent="0.25">
      <c r="A16" s="90"/>
      <c r="B16" s="97"/>
      <c r="C16" s="86" t="str">
        <f>Indicador3!$F$6</f>
        <v>INDICADOR 3: MEJORAMIENTO DE VIVIENDA SALUDABLE</v>
      </c>
      <c r="D16" s="106" t="str">
        <f>Indicador3!$D$9</f>
        <v>Unidades de Mejoramiento de Vivienda Saludable Intervenidas / Unidades de Mejoramiento de Vivienda Saludable Contratadas x 100</v>
      </c>
      <c r="E16" s="107" t="str">
        <f>Indicador3!$A$10</f>
        <v>Eficacia</v>
      </c>
      <c r="F16" s="216" t="str">
        <f>Indicador3!$Q$9</f>
        <v>INDICADOR INACTIVO ESTA VIGENCIA 2020</v>
      </c>
      <c r="G16" s="76"/>
      <c r="H16" s="77"/>
      <c r="I16" s="78"/>
      <c r="J16" s="79" t="str">
        <f>Indicador3!$U$17</f>
        <v/>
      </c>
      <c r="K16" s="79" t="str">
        <f>Indicador3!$U$18</f>
        <v/>
      </c>
      <c r="L16" s="79" t="str">
        <f>Indicador3!$U$19</f>
        <v/>
      </c>
      <c r="M16" s="79" t="str">
        <f>Indicador3!$U$20</f>
        <v/>
      </c>
      <c r="N16" s="79" t="str">
        <f>Indicador3!$U$21</f>
        <v/>
      </c>
      <c r="O16" s="79" t="str">
        <f>Indicador3!$U$22</f>
        <v/>
      </c>
      <c r="P16" s="79" t="str">
        <f>Indicador3!$U$23</f>
        <v/>
      </c>
      <c r="Q16" s="79" t="str">
        <f>Indicador3!$U$24</f>
        <v/>
      </c>
      <c r="R16" s="79" t="str">
        <f>Indicador3!$U$25</f>
        <v/>
      </c>
      <c r="S16" s="79" t="str">
        <f>Indicador3!$U$26</f>
        <v/>
      </c>
      <c r="T16" s="79" t="str">
        <f>Indicador3!$U$27</f>
        <v/>
      </c>
      <c r="U16" s="79" t="str">
        <f>Indicador3!$U$28</f>
        <v/>
      </c>
      <c r="V16" s="112" t="str">
        <f>Indicador3!$A$14</f>
        <v>Trimestral</v>
      </c>
      <c r="W16" s="88" t="str">
        <f>Indicador3!$G$5</f>
        <v>ING. RAFAEL LAFONT DE SALES</v>
      </c>
    </row>
    <row r="17" spans="1:23" ht="39" customHeight="1" thickBot="1" x14ac:dyDescent="0.3">
      <c r="A17" s="90"/>
      <c r="B17" s="97"/>
      <c r="C17" s="87"/>
      <c r="D17" s="99"/>
      <c r="E17" s="101"/>
      <c r="F17" s="217"/>
      <c r="G17" s="76"/>
      <c r="H17" s="77"/>
      <c r="I17" s="78"/>
      <c r="J17" s="80" t="str">
        <f>Indicador3!$T$17</f>
        <v>1er Trimestre</v>
      </c>
      <c r="K17" s="80" t="str">
        <f>Indicador3!$T$18</f>
        <v>2do Trimestre</v>
      </c>
      <c r="L17" s="80" t="str">
        <f>Indicador3!$T$19</f>
        <v>3er Trimestre</v>
      </c>
      <c r="M17" s="80" t="str">
        <f>Indicador3!$T$20</f>
        <v>4to Trimestre</v>
      </c>
      <c r="N17" s="80" t="str">
        <f>Indicador3!$T$21</f>
        <v/>
      </c>
      <c r="O17" s="80" t="str">
        <f>Indicador3!$T$22</f>
        <v/>
      </c>
      <c r="P17" s="80" t="str">
        <f>Indicador3!$T$23</f>
        <v/>
      </c>
      <c r="Q17" s="80" t="str">
        <f>Indicador3!$T$24</f>
        <v/>
      </c>
      <c r="R17" s="80" t="str">
        <f>Indicador3!$T$25</f>
        <v/>
      </c>
      <c r="S17" s="80" t="str">
        <f>Indicador3!$T$26</f>
        <v/>
      </c>
      <c r="T17" s="80" t="str">
        <f>Indicador3!$T$27</f>
        <v/>
      </c>
      <c r="U17" s="80" t="str">
        <f>Indicador3!$T$28</f>
        <v/>
      </c>
      <c r="V17" s="105"/>
      <c r="W17" s="89"/>
    </row>
    <row r="18" spans="1:23" ht="39" customHeight="1" x14ac:dyDescent="0.25">
      <c r="A18" s="90"/>
      <c r="B18" s="97"/>
      <c r="C18" s="86" t="str">
        <f>Indicador4!$F$6</f>
        <v>INDICADOR 4</v>
      </c>
      <c r="D18" s="106">
        <f>Indicador4!$D$9</f>
        <v>0</v>
      </c>
      <c r="E18" s="107" t="str">
        <f>Indicador4!$A$10</f>
        <v>Eficacia</v>
      </c>
      <c r="F18" s="111">
        <f>Indicador4!$Q$9</f>
        <v>0</v>
      </c>
      <c r="G18" s="76">
        <v>0.9</v>
      </c>
      <c r="H18" s="77" t="s">
        <v>91</v>
      </c>
      <c r="I18" s="78">
        <v>0.7</v>
      </c>
      <c r="J18" s="79" t="str">
        <f>Indicador4!$U$17</f>
        <v/>
      </c>
      <c r="K18" s="79" t="str">
        <f>Indicador4!$U$18</f>
        <v/>
      </c>
      <c r="L18" s="79" t="str">
        <f>Indicador4!$U$19</f>
        <v/>
      </c>
      <c r="M18" s="79" t="str">
        <f>Indicador4!$U$20</f>
        <v/>
      </c>
      <c r="N18" s="79" t="str">
        <f>Indicador4!$U$21</f>
        <v/>
      </c>
      <c r="O18" s="79" t="str">
        <f>Indicador4!$U$22</f>
        <v/>
      </c>
      <c r="P18" s="79" t="str">
        <f>Indicador4!$U$23</f>
        <v/>
      </c>
      <c r="Q18" s="79" t="str">
        <f>Indicador4!$U$24</f>
        <v/>
      </c>
      <c r="R18" s="79" t="str">
        <f>Indicador4!$U$25</f>
        <v/>
      </c>
      <c r="S18" s="79" t="str">
        <f>Indicador4!$U$26</f>
        <v/>
      </c>
      <c r="T18" s="79" t="str">
        <f>Indicador4!$U$27</f>
        <v/>
      </c>
      <c r="U18" s="79" t="str">
        <f>Indicador4!$U$28</f>
        <v/>
      </c>
      <c r="V18" s="113" t="str">
        <f>Indicador4!$A$14</f>
        <v>Trimestral</v>
      </c>
      <c r="W18" s="88">
        <f>Indicador4!$G$5</f>
        <v>0</v>
      </c>
    </row>
    <row r="19" spans="1:23" ht="39" customHeight="1" thickBot="1" x14ac:dyDescent="0.3">
      <c r="A19" s="90"/>
      <c r="B19" s="97"/>
      <c r="C19" s="87"/>
      <c r="D19" s="99"/>
      <c r="E19" s="101"/>
      <c r="F19" s="103"/>
      <c r="G19" s="76"/>
      <c r="H19" s="77"/>
      <c r="I19" s="78"/>
      <c r="J19" s="80" t="str">
        <f>Indicador4!$T$17</f>
        <v>1er Trimestre</v>
      </c>
      <c r="K19" s="80" t="str">
        <f>Indicador4!$T$18</f>
        <v>2do Trimestre</v>
      </c>
      <c r="L19" s="80" t="str">
        <f>Indicador4!$T$19</f>
        <v>3er Trimestre</v>
      </c>
      <c r="M19" s="80" t="str">
        <f>Indicador4!$T$20</f>
        <v>4to Trimestre</v>
      </c>
      <c r="N19" s="80" t="str">
        <f>Indicador4!$T$21</f>
        <v/>
      </c>
      <c r="O19" s="80" t="str">
        <f>Indicador4!$T$22</f>
        <v/>
      </c>
      <c r="P19" s="80" t="str">
        <f>Indicador4!$T$23</f>
        <v/>
      </c>
      <c r="Q19" s="80" t="str">
        <f>Indicador4!$T$24</f>
        <v/>
      </c>
      <c r="R19" s="80" t="str">
        <f>Indicador4!$T$25</f>
        <v/>
      </c>
      <c r="S19" s="80" t="str">
        <f>Indicador4!$T$26</f>
        <v/>
      </c>
      <c r="T19" s="80" t="str">
        <f>Indicador4!$T$27</f>
        <v/>
      </c>
      <c r="U19" s="80" t="str">
        <f>Indicador4!$T$28</f>
        <v/>
      </c>
      <c r="V19" s="105"/>
      <c r="W19" s="89"/>
    </row>
    <row r="20" spans="1:23" ht="39" customHeight="1" x14ac:dyDescent="0.25">
      <c r="A20" s="90"/>
      <c r="B20" s="97"/>
      <c r="C20" s="86" t="str">
        <f>Indicador5!$F$6</f>
        <v>INDICADOR 5</v>
      </c>
      <c r="D20" s="106">
        <f>Indicador5!$D$9</f>
        <v>0</v>
      </c>
      <c r="E20" s="107" t="str">
        <f>Indicador5!$A$10</f>
        <v>Efectividad</v>
      </c>
      <c r="F20" s="111">
        <f>Indicador5!$Q$9</f>
        <v>0</v>
      </c>
      <c r="G20" s="76"/>
      <c r="H20" s="77"/>
      <c r="I20" s="78"/>
      <c r="J20" s="79" t="str">
        <f>Indicador5!$U$17</f>
        <v/>
      </c>
      <c r="K20" s="79" t="str">
        <f>Indicador5!$U$18</f>
        <v/>
      </c>
      <c r="L20" s="79" t="str">
        <f>Indicador5!$U$19</f>
        <v/>
      </c>
      <c r="M20" s="79" t="str">
        <f>Indicador5!$U$20</f>
        <v/>
      </c>
      <c r="N20" s="79" t="str">
        <f>Indicador5!$U$21</f>
        <v/>
      </c>
      <c r="O20" s="79" t="str">
        <f>Indicador5!$U$22</f>
        <v/>
      </c>
      <c r="P20" s="79" t="str">
        <f>Indicador5!$U$23</f>
        <v/>
      </c>
      <c r="Q20" s="79" t="str">
        <f>Indicador5!$U$24</f>
        <v/>
      </c>
      <c r="R20" s="79" t="str">
        <f>Indicador5!$U$25</f>
        <v/>
      </c>
      <c r="S20" s="79" t="str">
        <f>Indicador5!$U$26</f>
        <v/>
      </c>
      <c r="T20" s="79" t="str">
        <f>Indicador5!$U$27</f>
        <v/>
      </c>
      <c r="U20" s="79" t="str">
        <f>Indicador5!$U$28</f>
        <v/>
      </c>
      <c r="V20" s="104" t="str">
        <f>Indicador5!$A$14</f>
        <v>Mensual</v>
      </c>
      <c r="W20" s="88">
        <f>Indicador5!$G$5</f>
        <v>0</v>
      </c>
    </row>
    <row r="21" spans="1:23" ht="39" customHeight="1" thickBot="1" x14ac:dyDescent="0.3">
      <c r="A21" s="90"/>
      <c r="B21" s="97"/>
      <c r="C21" s="87"/>
      <c r="D21" s="99"/>
      <c r="E21" s="101"/>
      <c r="F21" s="103"/>
      <c r="G21" s="76"/>
      <c r="H21" s="77"/>
      <c r="I21" s="78"/>
      <c r="J21" s="80" t="str">
        <f>Indicador5!$T$17</f>
        <v>Ene</v>
      </c>
      <c r="K21" s="80" t="str">
        <f>Indicador5!$T$18</f>
        <v>Feb</v>
      </c>
      <c r="L21" s="80" t="str">
        <f>Indicador5!$T$19</f>
        <v>Mar</v>
      </c>
      <c r="M21" s="80" t="str">
        <f>Indicador5!$T$20</f>
        <v>Abr</v>
      </c>
      <c r="N21" s="80" t="str">
        <f>Indicador5!$T$21</f>
        <v>May</v>
      </c>
      <c r="O21" s="80" t="str">
        <f>Indicador5!$T$22</f>
        <v>Jun</v>
      </c>
      <c r="P21" s="80" t="str">
        <f>Indicador5!$T$23</f>
        <v>Jul</v>
      </c>
      <c r="Q21" s="80" t="str">
        <f>Indicador5!$T$24</f>
        <v>Ago</v>
      </c>
      <c r="R21" s="80" t="str">
        <f>Indicador5!$T$25</f>
        <v>Sep</v>
      </c>
      <c r="S21" s="80" t="str">
        <f>Indicador5!$T$26</f>
        <v>Oct</v>
      </c>
      <c r="T21" s="80" t="str">
        <f>Indicador5!$T$27</f>
        <v>Nov</v>
      </c>
      <c r="U21" s="80" t="str">
        <f>Indicador5!$T$28</f>
        <v>Dic</v>
      </c>
      <c r="V21" s="105"/>
      <c r="W21" s="89"/>
    </row>
    <row r="22" spans="1:23" ht="39" customHeight="1" x14ac:dyDescent="0.25">
      <c r="A22" s="90"/>
      <c r="B22" s="97"/>
      <c r="C22" s="86" t="str">
        <f>Indicador6!$F$6</f>
        <v>INDICADOR 6</v>
      </c>
      <c r="D22" s="108">
        <f>Indicador6!$D$9</f>
        <v>0</v>
      </c>
      <c r="E22" s="109" t="str">
        <f>Indicador6!$A$10</f>
        <v>Efectividad</v>
      </c>
      <c r="F22" s="110">
        <f>Indicador6!$Q$9</f>
        <v>0</v>
      </c>
      <c r="G22" s="76"/>
      <c r="H22" s="77"/>
      <c r="I22" s="78"/>
      <c r="J22" s="79" t="str">
        <f>Indicador6!$U$17</f>
        <v/>
      </c>
      <c r="K22" s="79" t="str">
        <f>Indicador6!$U$18</f>
        <v/>
      </c>
      <c r="L22" s="79" t="str">
        <f>Indicador6!$U$19</f>
        <v/>
      </c>
      <c r="M22" s="79" t="str">
        <f>Indicador6!$U$20</f>
        <v/>
      </c>
      <c r="N22" s="79" t="str">
        <f>Indicador6!$U$21</f>
        <v/>
      </c>
      <c r="O22" s="79" t="str">
        <f>Indicador6!$U$22</f>
        <v/>
      </c>
      <c r="P22" s="79" t="str">
        <f>Indicador6!$U$23</f>
        <v/>
      </c>
      <c r="Q22" s="79" t="str">
        <f>Indicador6!$U$24</f>
        <v/>
      </c>
      <c r="R22" s="79" t="str">
        <f>Indicador6!$U$25</f>
        <v/>
      </c>
      <c r="S22" s="79" t="str">
        <f>Indicador6!$U$26</f>
        <v/>
      </c>
      <c r="T22" s="79" t="str">
        <f>Indicador6!$U$27</f>
        <v/>
      </c>
      <c r="U22" s="79" t="str">
        <f>Indicador6!$U$28</f>
        <v/>
      </c>
      <c r="V22" s="104" t="str">
        <f>Indicador6!$A$14</f>
        <v>Cuatrimestral</v>
      </c>
      <c r="W22" s="88">
        <f>Indicador6!$G$5</f>
        <v>0</v>
      </c>
    </row>
    <row r="23" spans="1:23" ht="39" customHeight="1" thickBot="1" x14ac:dyDescent="0.3">
      <c r="A23" s="90"/>
      <c r="B23" s="97"/>
      <c r="C23" s="87"/>
      <c r="D23" s="99"/>
      <c r="E23" s="101"/>
      <c r="F23" s="103"/>
      <c r="G23" s="76"/>
      <c r="H23" s="77"/>
      <c r="I23" s="78"/>
      <c r="J23" s="80" t="str">
        <f>Indicador6!$T$17</f>
        <v>1er Cuatrimestre</v>
      </c>
      <c r="K23" s="80" t="str">
        <f>Indicador6!$T$18</f>
        <v>2do Cuatrimestre</v>
      </c>
      <c r="L23" s="80" t="str">
        <f>Indicador6!$T$19</f>
        <v>3er Cuatrimestre</v>
      </c>
      <c r="M23" s="80" t="str">
        <f>Indicador6!$T$20</f>
        <v/>
      </c>
      <c r="N23" s="80" t="str">
        <f>Indicador6!$T$21</f>
        <v/>
      </c>
      <c r="O23" s="80" t="str">
        <f>Indicador6!$T$22</f>
        <v/>
      </c>
      <c r="P23" s="80" t="str">
        <f>Indicador6!$T$23</f>
        <v/>
      </c>
      <c r="Q23" s="80" t="str">
        <f>Indicador6!$T$24</f>
        <v/>
      </c>
      <c r="R23" s="80" t="str">
        <f>Indicador6!$T$25</f>
        <v/>
      </c>
      <c r="S23" s="80" t="str">
        <f>Indicador6!$T$26</f>
        <v/>
      </c>
      <c r="T23" s="80" t="str">
        <f>Indicador6!$T$27</f>
        <v/>
      </c>
      <c r="U23" s="80" t="str">
        <f>Indicador6!$T$28</f>
        <v/>
      </c>
      <c r="V23" s="105"/>
      <c r="W23" s="89"/>
    </row>
    <row r="24" spans="1:23" ht="39" customHeight="1" x14ac:dyDescent="0.25">
      <c r="A24" s="90"/>
      <c r="B24" s="97"/>
      <c r="C24" s="86" t="str">
        <f>Indicador7!$F$6</f>
        <v>INDICADOR 7</v>
      </c>
      <c r="D24" s="98">
        <f>Indicador7!$D$9</f>
        <v>0</v>
      </c>
      <c r="E24" s="100" t="str">
        <f>Indicador7!$A$10</f>
        <v>Eficacia</v>
      </c>
      <c r="F24" s="102">
        <f>Indicador7!$Q$9</f>
        <v>0</v>
      </c>
      <c r="G24" s="76"/>
      <c r="H24" s="77"/>
      <c r="I24" s="78"/>
      <c r="J24" s="79" t="str">
        <f>Indicador7!$U$17</f>
        <v/>
      </c>
      <c r="K24" s="79" t="str">
        <f>Indicador7!$U$18</f>
        <v/>
      </c>
      <c r="L24" s="79" t="str">
        <f>Indicador7!$U$19</f>
        <v/>
      </c>
      <c r="M24" s="79" t="str">
        <f>Indicador7!$U$20</f>
        <v/>
      </c>
      <c r="N24" s="79" t="str">
        <f>Indicador7!$U$21</f>
        <v/>
      </c>
      <c r="O24" s="79" t="str">
        <f>Indicador7!$U$22</f>
        <v/>
      </c>
      <c r="P24" s="79" t="str">
        <f>Indicador7!$U$23</f>
        <v/>
      </c>
      <c r="Q24" s="79" t="str">
        <f>Indicador7!$U$24</f>
        <v/>
      </c>
      <c r="R24" s="79" t="str">
        <f>Indicador7!$U$25</f>
        <v/>
      </c>
      <c r="S24" s="79" t="str">
        <f>Indicador7!$U$26</f>
        <v/>
      </c>
      <c r="T24" s="79" t="str">
        <f>Indicador7!$U$27</f>
        <v/>
      </c>
      <c r="U24" s="79" t="str">
        <f>Indicador7!$U$28</f>
        <v/>
      </c>
      <c r="V24" s="104" t="str">
        <f>Indicador7!$A$14</f>
        <v>Trimestral</v>
      </c>
      <c r="W24" s="88">
        <f>Indicador7!$G$5</f>
        <v>0</v>
      </c>
    </row>
    <row r="25" spans="1:23" ht="39" customHeight="1" thickBot="1" x14ac:dyDescent="0.3">
      <c r="A25" s="90"/>
      <c r="B25" s="97"/>
      <c r="C25" s="87"/>
      <c r="D25" s="99"/>
      <c r="E25" s="101"/>
      <c r="F25" s="103"/>
      <c r="G25" s="76"/>
      <c r="H25" s="77"/>
      <c r="I25" s="78"/>
      <c r="J25" s="80" t="str">
        <f>Indicador7!$T$17</f>
        <v>1er Trimestre</v>
      </c>
      <c r="K25" s="80" t="str">
        <f>Indicador7!$T$18</f>
        <v>2do Trimestre</v>
      </c>
      <c r="L25" s="80" t="str">
        <f>Indicador7!$T$19</f>
        <v>3er Trimestre</v>
      </c>
      <c r="M25" s="80" t="str">
        <f>Indicador7!$T$20</f>
        <v>4to Trimestre</v>
      </c>
      <c r="N25" s="80" t="str">
        <f>Indicador7!$T$21</f>
        <v/>
      </c>
      <c r="O25" s="80" t="str">
        <f>Indicador7!$T$22</f>
        <v/>
      </c>
      <c r="P25" s="80" t="str">
        <f>Indicador7!$T$23</f>
        <v/>
      </c>
      <c r="Q25" s="80" t="str">
        <f>Indicador7!$T$24</f>
        <v/>
      </c>
      <c r="R25" s="80" t="str">
        <f>Indicador7!$T$25</f>
        <v/>
      </c>
      <c r="S25" s="80" t="str">
        <f>Indicador7!$T$26</f>
        <v/>
      </c>
      <c r="T25" s="80" t="str">
        <f>Indicador7!$T$27</f>
        <v/>
      </c>
      <c r="U25" s="80" t="str">
        <f>Indicador7!$T$28</f>
        <v/>
      </c>
      <c r="V25" s="105"/>
      <c r="W25" s="89"/>
    </row>
    <row r="26" spans="1:23" ht="39" customHeight="1" x14ac:dyDescent="0.25">
      <c r="A26" s="90"/>
      <c r="B26" s="97"/>
      <c r="C26" s="86" t="str">
        <f>Indicador8!$F$6</f>
        <v>INDICADOR 8</v>
      </c>
      <c r="D26" s="98">
        <f>Indicador8!$D$9</f>
        <v>0</v>
      </c>
      <c r="E26" s="100" t="str">
        <f>Indicador8!$A$10</f>
        <v>Efectividad</v>
      </c>
      <c r="F26" s="102">
        <f>Indicador8!$Q$9</f>
        <v>0</v>
      </c>
      <c r="G26" s="76"/>
      <c r="H26" s="77"/>
      <c r="I26" s="78"/>
      <c r="J26" s="79" t="str">
        <f>Indicador8!$U$17</f>
        <v/>
      </c>
      <c r="K26" s="79" t="str">
        <f>Indicador8!$U$18</f>
        <v/>
      </c>
      <c r="L26" s="79" t="str">
        <f>Indicador8!$U$19</f>
        <v/>
      </c>
      <c r="M26" s="79" t="str">
        <f>Indicador8!$U$20</f>
        <v/>
      </c>
      <c r="N26" s="79" t="str">
        <f>Indicador8!$U$21</f>
        <v/>
      </c>
      <c r="O26" s="79" t="str">
        <f>Indicador8!$U$22</f>
        <v/>
      </c>
      <c r="P26" s="79" t="str">
        <f>Indicador8!$U$23</f>
        <v/>
      </c>
      <c r="Q26" s="79" t="str">
        <f>Indicador8!$U$24</f>
        <v/>
      </c>
      <c r="R26" s="79" t="str">
        <f>Indicador8!$U$25</f>
        <v/>
      </c>
      <c r="S26" s="79" t="str">
        <f>Indicador8!$U$26</f>
        <v/>
      </c>
      <c r="T26" s="79" t="str">
        <f>Indicador8!$U$27</f>
        <v/>
      </c>
      <c r="U26" s="79" t="str">
        <f>Indicador8!$U$28</f>
        <v/>
      </c>
      <c r="V26" s="104" t="str">
        <f>Indicador8!$A$14</f>
        <v>Mensual</v>
      </c>
      <c r="W26" s="88">
        <f>Indicador8!$G$5</f>
        <v>0</v>
      </c>
    </row>
    <row r="27" spans="1:23" ht="39" customHeight="1" thickBot="1" x14ac:dyDescent="0.3">
      <c r="A27" s="90"/>
      <c r="B27" s="97"/>
      <c r="C27" s="87"/>
      <c r="D27" s="99"/>
      <c r="E27" s="101"/>
      <c r="F27" s="103"/>
      <c r="G27" s="76"/>
      <c r="H27" s="77"/>
      <c r="I27" s="78"/>
      <c r="J27" s="80" t="str">
        <f>Indicador8!$T$17</f>
        <v>Ene</v>
      </c>
      <c r="K27" s="80" t="str">
        <f>Indicador8!$T$18</f>
        <v>Feb</v>
      </c>
      <c r="L27" s="80" t="str">
        <f>Indicador8!$T$19</f>
        <v>Mar</v>
      </c>
      <c r="M27" s="80" t="str">
        <f>Indicador8!$T$20</f>
        <v>Abr</v>
      </c>
      <c r="N27" s="80" t="str">
        <f>Indicador8!$T$21</f>
        <v>May</v>
      </c>
      <c r="O27" s="80" t="str">
        <f>Indicador8!$T$22</f>
        <v>Jun</v>
      </c>
      <c r="P27" s="80" t="str">
        <f>Indicador8!$T$23</f>
        <v>Jul</v>
      </c>
      <c r="Q27" s="80" t="str">
        <f>Indicador8!$T$24</f>
        <v>Ago</v>
      </c>
      <c r="R27" s="80" t="str">
        <f>Indicador8!$T$25</f>
        <v>Sep</v>
      </c>
      <c r="S27" s="80" t="str">
        <f>Indicador8!$T$26</f>
        <v>Oct</v>
      </c>
      <c r="T27" s="80" t="str">
        <f>Indicador8!$T$27</f>
        <v>Nov</v>
      </c>
      <c r="U27" s="80" t="str">
        <f>Indicador8!$T$28</f>
        <v>Dic</v>
      </c>
      <c r="V27" s="105"/>
      <c r="W27" s="89"/>
    </row>
    <row r="28" spans="1:23" ht="39" customHeight="1" x14ac:dyDescent="0.25">
      <c r="A28" s="90"/>
      <c r="B28" s="97"/>
      <c r="C28" s="86" t="str">
        <f>Indicador9!$F$6</f>
        <v>INDICADOR 9</v>
      </c>
      <c r="D28" s="98">
        <f>Indicador9!$D$9</f>
        <v>0</v>
      </c>
      <c r="E28" s="100" t="str">
        <f>Indicador9!$A$10</f>
        <v>Efectividad</v>
      </c>
      <c r="F28" s="102">
        <f>Indicador9!$Q$9</f>
        <v>0</v>
      </c>
      <c r="G28" s="76"/>
      <c r="H28" s="77"/>
      <c r="I28" s="78"/>
      <c r="J28" s="79" t="str">
        <f>Indicador9!$U$17</f>
        <v/>
      </c>
      <c r="K28" s="79" t="str">
        <f>Indicador9!$U$18</f>
        <v/>
      </c>
      <c r="L28" s="79" t="str">
        <f>Indicador9!$U$19</f>
        <v/>
      </c>
      <c r="M28" s="79" t="str">
        <f>Indicador9!$U$20</f>
        <v/>
      </c>
      <c r="N28" s="79" t="str">
        <f>Indicador9!$U$21</f>
        <v/>
      </c>
      <c r="O28" s="79" t="str">
        <f>Indicador9!$U$22</f>
        <v/>
      </c>
      <c r="P28" s="79" t="str">
        <f>Indicador9!$U$23</f>
        <v/>
      </c>
      <c r="Q28" s="79" t="str">
        <f>Indicador9!$U$24</f>
        <v/>
      </c>
      <c r="R28" s="79" t="str">
        <f>Indicador9!$U$25</f>
        <v/>
      </c>
      <c r="S28" s="79" t="str">
        <f>Indicador9!$U$26</f>
        <v/>
      </c>
      <c r="T28" s="79" t="str">
        <f>Indicador9!$U$27</f>
        <v/>
      </c>
      <c r="U28" s="79" t="str">
        <f>Indicador9!$U$28</f>
        <v/>
      </c>
      <c r="V28" s="104" t="str">
        <f>Indicador9!$A$14</f>
        <v>Mensual</v>
      </c>
      <c r="W28" s="88">
        <f>Indicador9!$G$5</f>
        <v>0</v>
      </c>
    </row>
    <row r="29" spans="1:23" ht="39" customHeight="1" thickBot="1" x14ac:dyDescent="0.3">
      <c r="A29" s="90"/>
      <c r="B29" s="97"/>
      <c r="C29" s="87"/>
      <c r="D29" s="99"/>
      <c r="E29" s="101"/>
      <c r="F29" s="103"/>
      <c r="G29" s="76"/>
      <c r="H29" s="77"/>
      <c r="I29" s="78"/>
      <c r="J29" s="80" t="str">
        <f>Indicador9!$T$17</f>
        <v>Ene</v>
      </c>
      <c r="K29" s="80" t="str">
        <f>Indicador9!$T$18</f>
        <v>Feb</v>
      </c>
      <c r="L29" s="80" t="str">
        <f>Indicador9!$T$19</f>
        <v>Mar</v>
      </c>
      <c r="M29" s="80" t="str">
        <f>Indicador9!$T$20</f>
        <v>Abr</v>
      </c>
      <c r="N29" s="80" t="str">
        <f>Indicador9!$T$21</f>
        <v>May</v>
      </c>
      <c r="O29" s="80" t="str">
        <f>Indicador9!$T$22</f>
        <v>Jun</v>
      </c>
      <c r="P29" s="80" t="str">
        <f>Indicador9!$T$23</f>
        <v>Jul</v>
      </c>
      <c r="Q29" s="80" t="str">
        <f>Indicador9!$T$24</f>
        <v>Ago</v>
      </c>
      <c r="R29" s="80" t="str">
        <f>Indicador9!$T$25</f>
        <v>Sep</v>
      </c>
      <c r="S29" s="80" t="str">
        <f>Indicador9!$T$26</f>
        <v>Oct</v>
      </c>
      <c r="T29" s="80" t="str">
        <f>Indicador9!$T$27</f>
        <v>Nov</v>
      </c>
      <c r="U29" s="80" t="str">
        <f>Indicador9!$T$28</f>
        <v>Dic</v>
      </c>
      <c r="V29" s="105"/>
      <c r="W29" s="89"/>
    </row>
    <row r="30" spans="1:23" ht="39" customHeight="1" x14ac:dyDescent="0.25">
      <c r="A30" s="90"/>
      <c r="B30" s="97"/>
      <c r="C30" s="86" t="str">
        <f>Indicador10!$F$6</f>
        <v>INDICADOR 10</v>
      </c>
      <c r="D30" s="98">
        <f>Indicador10!$D$9</f>
        <v>0</v>
      </c>
      <c r="E30" s="100" t="str">
        <f>Indicador10!$A$10</f>
        <v>Efectividad</v>
      </c>
      <c r="F30" s="102">
        <f>Indicador10!$Q$9</f>
        <v>0</v>
      </c>
      <c r="G30" s="76"/>
      <c r="H30" s="77"/>
      <c r="I30" s="78"/>
      <c r="J30" s="79" t="str">
        <f>Indicador10!$U$17</f>
        <v/>
      </c>
      <c r="K30" s="79" t="str">
        <f>Indicador10!$U$18</f>
        <v/>
      </c>
      <c r="L30" s="79" t="str">
        <f>Indicador10!$U$19</f>
        <v/>
      </c>
      <c r="M30" s="79" t="str">
        <f>Indicador10!$U$20</f>
        <v/>
      </c>
      <c r="N30" s="79" t="str">
        <f>Indicador10!$U$21</f>
        <v/>
      </c>
      <c r="O30" s="79" t="str">
        <f>Indicador10!$U$22</f>
        <v/>
      </c>
      <c r="P30" s="79" t="str">
        <f>Indicador10!$U$23</f>
        <v/>
      </c>
      <c r="Q30" s="79" t="str">
        <f>Indicador10!$U$24</f>
        <v/>
      </c>
      <c r="R30" s="79" t="str">
        <f>Indicador10!$U$25</f>
        <v/>
      </c>
      <c r="S30" s="79" t="str">
        <f>Indicador10!$U$26</f>
        <v/>
      </c>
      <c r="T30" s="79" t="str">
        <f>Indicador10!$U$27</f>
        <v/>
      </c>
      <c r="U30" s="79" t="str">
        <f>Indicador10!$U$28</f>
        <v/>
      </c>
      <c r="V30" s="104" t="str">
        <f>Indicador10!$A$14</f>
        <v>Mensual</v>
      </c>
      <c r="W30" s="88">
        <f>Indicador10!$G$5</f>
        <v>0</v>
      </c>
    </row>
    <row r="31" spans="1:23" ht="39" customHeight="1" x14ac:dyDescent="0.25">
      <c r="A31" s="90"/>
      <c r="B31" s="97"/>
      <c r="C31" s="87"/>
      <c r="D31" s="99"/>
      <c r="E31" s="101"/>
      <c r="F31" s="103"/>
      <c r="G31" s="76"/>
      <c r="H31" s="77"/>
      <c r="I31" s="78"/>
      <c r="J31" s="80" t="str">
        <f>Indicador10!$T$17</f>
        <v>Ene</v>
      </c>
      <c r="K31" s="80" t="str">
        <f>Indicador10!$T$18</f>
        <v>Feb</v>
      </c>
      <c r="L31" s="80" t="str">
        <f>Indicador10!$T$19</f>
        <v>Mar</v>
      </c>
      <c r="M31" s="80" t="str">
        <f>Indicador10!$T$20</f>
        <v>Abr</v>
      </c>
      <c r="N31" s="80" t="str">
        <f>Indicador10!$T$21</f>
        <v>May</v>
      </c>
      <c r="O31" s="80" t="str">
        <f>Indicador10!$T$22</f>
        <v>Jun</v>
      </c>
      <c r="P31" s="80" t="str">
        <f>Indicador10!$T$23</f>
        <v>Jul</v>
      </c>
      <c r="Q31" s="80" t="str">
        <f>Indicador10!$T$24</f>
        <v>Ago</v>
      </c>
      <c r="R31" s="80" t="str">
        <f>Indicador10!$T$25</f>
        <v>Sep</v>
      </c>
      <c r="S31" s="80" t="str">
        <f>Indicador10!$T$26</f>
        <v>Oct</v>
      </c>
      <c r="T31" s="80" t="str">
        <f>Indicador10!$T$27</f>
        <v>Nov</v>
      </c>
      <c r="U31" s="80" t="str">
        <f>Indicador10!$T$28</f>
        <v>Dic</v>
      </c>
      <c r="V31" s="105"/>
      <c r="W31" s="89"/>
    </row>
    <row r="32" spans="1:23" x14ac:dyDescent="0.25">
      <c r="C32" s="69"/>
    </row>
    <row r="33" spans="3:18" x14ac:dyDescent="0.25">
      <c r="C33"/>
      <c r="R33" s="4" t="s">
        <v>94</v>
      </c>
    </row>
    <row r="34" spans="3:18" ht="17.25" customHeight="1" x14ac:dyDescent="0.25">
      <c r="C34" s="69"/>
      <c r="R34" s="4" t="s">
        <v>93</v>
      </c>
    </row>
  </sheetData>
  <sheetProtection formatRows="0"/>
  <mergeCells count="94">
    <mergeCell ref="A8:A11"/>
    <mergeCell ref="B8:B11"/>
    <mergeCell ref="C8:C11"/>
    <mergeCell ref="D8:D11"/>
    <mergeCell ref="E8:E11"/>
    <mergeCell ref="D5:J5"/>
    <mergeCell ref="T10:T11"/>
    <mergeCell ref="U10:U11"/>
    <mergeCell ref="J8:U9"/>
    <mergeCell ref="S10:S11"/>
    <mergeCell ref="F8:F11"/>
    <mergeCell ref="G8:I9"/>
    <mergeCell ref="W8:W11"/>
    <mergeCell ref="G10:G11"/>
    <mergeCell ref="H10:H11"/>
    <mergeCell ref="I10:I11"/>
    <mergeCell ref="J10:J11"/>
    <mergeCell ref="K10:K11"/>
    <mergeCell ref="L10:L11"/>
    <mergeCell ref="V8:V11"/>
    <mergeCell ref="O10:O11"/>
    <mergeCell ref="P10:P11"/>
    <mergeCell ref="Q10:Q11"/>
    <mergeCell ref="R10:R11"/>
    <mergeCell ref="M10:M11"/>
    <mergeCell ref="N10:N11"/>
    <mergeCell ref="C16:C17"/>
    <mergeCell ref="D16:D17"/>
    <mergeCell ref="E16:E17"/>
    <mergeCell ref="W18:W19"/>
    <mergeCell ref="V12:V13"/>
    <mergeCell ref="W12:W13"/>
    <mergeCell ref="C14:C15"/>
    <mergeCell ref="D14:D15"/>
    <mergeCell ref="E14:E15"/>
    <mergeCell ref="F14:F15"/>
    <mergeCell ref="V14:V15"/>
    <mergeCell ref="W14:W15"/>
    <mergeCell ref="C12:C13"/>
    <mergeCell ref="D12:D13"/>
    <mergeCell ref="E12:E13"/>
    <mergeCell ref="F12:F13"/>
    <mergeCell ref="C18:C19"/>
    <mergeCell ref="D18:D19"/>
    <mergeCell ref="E18:E19"/>
    <mergeCell ref="F18:F19"/>
    <mergeCell ref="V18:V19"/>
    <mergeCell ref="F20:F21"/>
    <mergeCell ref="V20:V21"/>
    <mergeCell ref="F16:F17"/>
    <mergeCell ref="V16:V17"/>
    <mergeCell ref="W16:W17"/>
    <mergeCell ref="W20:W21"/>
    <mergeCell ref="W22:W23"/>
    <mergeCell ref="C24:C25"/>
    <mergeCell ref="D24:D25"/>
    <mergeCell ref="E24:E25"/>
    <mergeCell ref="F24:F25"/>
    <mergeCell ref="V24:V25"/>
    <mergeCell ref="W24:W25"/>
    <mergeCell ref="C22:C23"/>
    <mergeCell ref="D22:D23"/>
    <mergeCell ref="E22:E23"/>
    <mergeCell ref="F22:F23"/>
    <mergeCell ref="V22:V23"/>
    <mergeCell ref="C20:C21"/>
    <mergeCell ref="D20:D21"/>
    <mergeCell ref="E20:E21"/>
    <mergeCell ref="C26:C27"/>
    <mergeCell ref="D26:D27"/>
    <mergeCell ref="E26:E27"/>
    <mergeCell ref="W26:W27"/>
    <mergeCell ref="F26:F27"/>
    <mergeCell ref="V26:V27"/>
    <mergeCell ref="D28:D29"/>
    <mergeCell ref="E28:E29"/>
    <mergeCell ref="F28:F29"/>
    <mergeCell ref="V28:V29"/>
    <mergeCell ref="C28:C29"/>
    <mergeCell ref="W28:W29"/>
    <mergeCell ref="W30:W31"/>
    <mergeCell ref="A12:A31"/>
    <mergeCell ref="G12:G13"/>
    <mergeCell ref="H12:H13"/>
    <mergeCell ref="I12:I13"/>
    <mergeCell ref="G14:G15"/>
    <mergeCell ref="H14:H15"/>
    <mergeCell ref="I14:I15"/>
    <mergeCell ref="B12:B31"/>
    <mergeCell ref="C30:C31"/>
    <mergeCell ref="D30:D31"/>
    <mergeCell ref="E30:E31"/>
    <mergeCell ref="F30:F31"/>
    <mergeCell ref="V30:V31"/>
  </mergeCells>
  <conditionalFormatting sqref="N12:U12 J12 J14 J18 J20 J22 J24 J26 J28 J30 J16">
    <cfRule type="containsBlanks" dxfId="99" priority="141">
      <formula>LEN(TRIM(J12))=0</formula>
    </cfRule>
    <cfRule type="cellIs" dxfId="98" priority="142" operator="greaterThanOrEqual">
      <formula>$G12</formula>
    </cfRule>
    <cfRule type="cellIs" dxfId="97" priority="143" operator="lessThan">
      <formula>$I12</formula>
    </cfRule>
    <cfRule type="cellIs" dxfId="96" priority="144" operator="between">
      <formula>$I12</formula>
      <formula>$G12</formula>
    </cfRule>
  </conditionalFormatting>
  <conditionalFormatting sqref="K12:M12">
    <cfRule type="containsBlanks" dxfId="95" priority="158">
      <formula>LEN(TRIM(K12))=0</formula>
    </cfRule>
    <cfRule type="cellIs" dxfId="94" priority="159" operator="greaterThanOrEqual">
      <formula>$G12</formula>
    </cfRule>
    <cfRule type="cellIs" dxfId="93" priority="160" operator="lessThan">
      <formula>$I12</formula>
    </cfRule>
    <cfRule type="cellIs" dxfId="92" priority="161" operator="between">
      <formula>$I12</formula>
      <formula>$G12</formula>
    </cfRule>
  </conditionalFormatting>
  <conditionalFormatting sqref="N14:U14">
    <cfRule type="containsBlanks" dxfId="91" priority="129">
      <formula>LEN(TRIM(N14))=0</formula>
    </cfRule>
    <cfRule type="cellIs" dxfId="90" priority="130" operator="greaterThanOrEqual">
      <formula>$G14</formula>
    </cfRule>
    <cfRule type="cellIs" dxfId="89" priority="131" operator="lessThan">
      <formula>$I14</formula>
    </cfRule>
    <cfRule type="cellIs" dxfId="88" priority="132" operator="between">
      <formula>$I14</formula>
      <formula>$G14</formula>
    </cfRule>
  </conditionalFormatting>
  <conditionalFormatting sqref="K14:M14">
    <cfRule type="containsBlanks" dxfId="87" priority="133">
      <formula>LEN(TRIM(K14))=0</formula>
    </cfRule>
    <cfRule type="cellIs" dxfId="86" priority="134" operator="greaterThanOrEqual">
      <formula>$G14</formula>
    </cfRule>
    <cfRule type="cellIs" dxfId="85" priority="135" operator="lessThan">
      <formula>$I14</formula>
    </cfRule>
    <cfRule type="cellIs" dxfId="84" priority="136" operator="between">
      <formula>$I14</formula>
      <formula>$G14</formula>
    </cfRule>
  </conditionalFormatting>
  <conditionalFormatting sqref="N18:U18">
    <cfRule type="containsBlanks" dxfId="83" priority="57">
      <formula>LEN(TRIM(N18))=0</formula>
    </cfRule>
    <cfRule type="cellIs" dxfId="82" priority="58" operator="greaterThanOrEqual">
      <formula>$G18</formula>
    </cfRule>
    <cfRule type="cellIs" dxfId="81" priority="59" operator="lessThan">
      <formula>$I18</formula>
    </cfRule>
    <cfRule type="cellIs" dxfId="80" priority="60" operator="between">
      <formula>$I18</formula>
      <formula>$G18</formula>
    </cfRule>
  </conditionalFormatting>
  <conditionalFormatting sqref="K18:M18">
    <cfRule type="containsBlanks" dxfId="79" priority="61">
      <formula>LEN(TRIM(K18))=0</formula>
    </cfRule>
    <cfRule type="cellIs" dxfId="78" priority="62" operator="greaterThanOrEqual">
      <formula>$G18</formula>
    </cfRule>
    <cfRule type="cellIs" dxfId="77" priority="63" operator="lessThan">
      <formula>$I18</formula>
    </cfRule>
    <cfRule type="cellIs" dxfId="76" priority="64" operator="between">
      <formula>$I18</formula>
      <formula>$G18</formula>
    </cfRule>
  </conditionalFormatting>
  <conditionalFormatting sqref="N20:U20">
    <cfRule type="containsBlanks" dxfId="75" priority="49">
      <formula>LEN(TRIM(N20))=0</formula>
    </cfRule>
    <cfRule type="cellIs" dxfId="74" priority="50" operator="greaterThanOrEqual">
      <formula>$G20</formula>
    </cfRule>
    <cfRule type="cellIs" dxfId="73" priority="51" operator="lessThan">
      <formula>$I20</formula>
    </cfRule>
    <cfRule type="cellIs" dxfId="72" priority="52" operator="between">
      <formula>$I20</formula>
      <formula>$G20</formula>
    </cfRule>
  </conditionalFormatting>
  <conditionalFormatting sqref="K20:M20">
    <cfRule type="containsBlanks" dxfId="71" priority="53">
      <formula>LEN(TRIM(K20))=0</formula>
    </cfRule>
    <cfRule type="cellIs" dxfId="70" priority="54" operator="greaterThanOrEqual">
      <formula>$G20</formula>
    </cfRule>
    <cfRule type="cellIs" dxfId="69" priority="55" operator="lessThan">
      <formula>$I20</formula>
    </cfRule>
    <cfRule type="cellIs" dxfId="68" priority="56" operator="between">
      <formula>$I20</formula>
      <formula>$G20</formula>
    </cfRule>
  </conditionalFormatting>
  <conditionalFormatting sqref="N22:U22">
    <cfRule type="containsBlanks" dxfId="67" priority="41">
      <formula>LEN(TRIM(N22))=0</formula>
    </cfRule>
    <cfRule type="cellIs" dxfId="66" priority="42" operator="greaterThanOrEqual">
      <formula>$G22</formula>
    </cfRule>
    <cfRule type="cellIs" dxfId="65" priority="43" operator="lessThan">
      <formula>$I22</formula>
    </cfRule>
    <cfRule type="cellIs" dxfId="64" priority="44" operator="between">
      <formula>$I22</formula>
      <formula>$G22</formula>
    </cfRule>
  </conditionalFormatting>
  <conditionalFormatting sqref="K22:M22">
    <cfRule type="containsBlanks" dxfId="63" priority="45">
      <formula>LEN(TRIM(K22))=0</formula>
    </cfRule>
    <cfRule type="cellIs" dxfId="62" priority="46" operator="greaterThanOrEqual">
      <formula>$G22</formula>
    </cfRule>
    <cfRule type="cellIs" dxfId="61" priority="47" operator="lessThan">
      <formula>$I22</formula>
    </cfRule>
    <cfRule type="cellIs" dxfId="60" priority="48" operator="between">
      <formula>$I22</formula>
      <formula>$G22</formula>
    </cfRule>
  </conditionalFormatting>
  <conditionalFormatting sqref="N24:U24">
    <cfRule type="containsBlanks" dxfId="59" priority="33">
      <formula>LEN(TRIM(N24))=0</formula>
    </cfRule>
    <cfRule type="cellIs" dxfId="58" priority="34" operator="greaterThanOrEqual">
      <formula>$G24</formula>
    </cfRule>
    <cfRule type="cellIs" dxfId="57" priority="35" operator="lessThan">
      <formula>$I24</formula>
    </cfRule>
    <cfRule type="cellIs" dxfId="56" priority="36" operator="between">
      <formula>$I24</formula>
      <formula>$G24</formula>
    </cfRule>
  </conditionalFormatting>
  <conditionalFormatting sqref="K24:M24">
    <cfRule type="containsBlanks" dxfId="55" priority="37">
      <formula>LEN(TRIM(K24))=0</formula>
    </cfRule>
    <cfRule type="cellIs" dxfId="54" priority="38" operator="greaterThanOrEqual">
      <formula>$G24</formula>
    </cfRule>
    <cfRule type="cellIs" dxfId="53" priority="39" operator="lessThan">
      <formula>$I24</formula>
    </cfRule>
    <cfRule type="cellIs" dxfId="52" priority="40" operator="between">
      <formula>$I24</formula>
      <formula>$G24</formula>
    </cfRule>
  </conditionalFormatting>
  <conditionalFormatting sqref="N26:U26">
    <cfRule type="containsBlanks" dxfId="51" priority="25">
      <formula>LEN(TRIM(N26))=0</formula>
    </cfRule>
    <cfRule type="cellIs" dxfId="50" priority="26" operator="greaterThanOrEqual">
      <formula>$G26</formula>
    </cfRule>
    <cfRule type="cellIs" dxfId="49" priority="27" operator="lessThan">
      <formula>$I26</formula>
    </cfRule>
    <cfRule type="cellIs" dxfId="48" priority="28" operator="between">
      <formula>$I26</formula>
      <formula>$G26</formula>
    </cfRule>
  </conditionalFormatting>
  <conditionalFormatting sqref="K26:M26">
    <cfRule type="containsBlanks" dxfId="47" priority="29">
      <formula>LEN(TRIM(K26))=0</formula>
    </cfRule>
    <cfRule type="cellIs" dxfId="46" priority="30" operator="greaterThanOrEqual">
      <formula>$G26</formula>
    </cfRule>
    <cfRule type="cellIs" dxfId="45" priority="31" operator="lessThan">
      <formula>$I26</formula>
    </cfRule>
    <cfRule type="cellIs" dxfId="44" priority="32" operator="between">
      <formula>$I26</formula>
      <formula>$G26</formula>
    </cfRule>
  </conditionalFormatting>
  <conditionalFormatting sqref="N28:U28">
    <cfRule type="containsBlanks" dxfId="43" priority="17">
      <formula>LEN(TRIM(N28))=0</formula>
    </cfRule>
    <cfRule type="cellIs" dxfId="42" priority="18" operator="greaterThanOrEqual">
      <formula>$G28</formula>
    </cfRule>
    <cfRule type="cellIs" dxfId="41" priority="19" operator="lessThan">
      <formula>$I28</formula>
    </cfRule>
    <cfRule type="cellIs" dxfId="40" priority="20" operator="between">
      <formula>$I28</formula>
      <formula>$G28</formula>
    </cfRule>
  </conditionalFormatting>
  <conditionalFormatting sqref="K28:M28">
    <cfRule type="containsBlanks" dxfId="39" priority="21">
      <formula>LEN(TRIM(K28))=0</formula>
    </cfRule>
    <cfRule type="cellIs" dxfId="38" priority="22" operator="greaterThanOrEqual">
      <formula>$G28</formula>
    </cfRule>
    <cfRule type="cellIs" dxfId="37" priority="23" operator="lessThan">
      <formula>$I28</formula>
    </cfRule>
    <cfRule type="cellIs" dxfId="36" priority="24" operator="between">
      <formula>$I28</formula>
      <formula>$G28</formula>
    </cfRule>
  </conditionalFormatting>
  <conditionalFormatting sqref="N30:U30">
    <cfRule type="containsBlanks" dxfId="35" priority="9">
      <formula>LEN(TRIM(N30))=0</formula>
    </cfRule>
    <cfRule type="cellIs" dxfId="34" priority="10" operator="greaterThanOrEqual">
      <formula>$G30</formula>
    </cfRule>
    <cfRule type="cellIs" dxfId="33" priority="11" operator="lessThan">
      <formula>$I30</formula>
    </cfRule>
    <cfRule type="cellIs" dxfId="32" priority="12" operator="between">
      <formula>$I30</formula>
      <formula>$G30</formula>
    </cfRule>
  </conditionalFormatting>
  <conditionalFormatting sqref="K30:M30">
    <cfRule type="containsBlanks" dxfId="31" priority="13">
      <formula>LEN(TRIM(K30))=0</formula>
    </cfRule>
    <cfRule type="cellIs" dxfId="30" priority="14" operator="greaterThanOrEqual">
      <formula>$G30</formula>
    </cfRule>
    <cfRule type="cellIs" dxfId="29" priority="15" operator="lessThan">
      <formula>$I30</formula>
    </cfRule>
    <cfRule type="cellIs" dxfId="28" priority="16" operator="between">
      <formula>$I30</formula>
      <formula>$G30</formula>
    </cfRule>
  </conditionalFormatting>
  <conditionalFormatting sqref="N16:U16">
    <cfRule type="containsBlanks" dxfId="27" priority="1">
      <formula>LEN(TRIM(N16))=0</formula>
    </cfRule>
    <cfRule type="cellIs" dxfId="26" priority="2" operator="greaterThanOrEqual">
      <formula>$G16</formula>
    </cfRule>
    <cfRule type="cellIs" dxfId="25" priority="3" operator="lessThan">
      <formula>$I16</formula>
    </cfRule>
    <cfRule type="cellIs" dxfId="24" priority="4" operator="between">
      <formula>$I16</formula>
      <formula>$G16</formula>
    </cfRule>
  </conditionalFormatting>
  <conditionalFormatting sqref="K16:M16">
    <cfRule type="containsBlanks" dxfId="23" priority="5">
      <formula>LEN(TRIM(K16))=0</formula>
    </cfRule>
    <cfRule type="cellIs" dxfId="22" priority="6" operator="greaterThanOrEqual">
      <formula>$G16</formula>
    </cfRule>
    <cfRule type="cellIs" dxfId="21" priority="7" operator="lessThan">
      <formula>$I16</formula>
    </cfRule>
    <cfRule type="cellIs" dxfId="20" priority="8" operator="between">
      <formula>$I16</formula>
      <formula>$G16</formula>
    </cfRule>
  </conditionalFormatting>
  <hyperlinks>
    <hyperlink ref="C12" location="Indicador1!A1" display="Satisfaccion del cliente"/>
    <hyperlink ref="C14" location="Indicador2!A1" display="Mantenimiento Preventivo"/>
    <hyperlink ref="C16" location="Indicador1!A1" display="Satisfaccion del cliente"/>
    <hyperlink ref="C18" location="Indicador1!A1" display="Satisfaccion del cliente"/>
    <hyperlink ref="C20" location="Indicador1!A1" display="Satisfaccion del cliente"/>
    <hyperlink ref="C22" location="Indicador1!A1" display="Satisfaccion del cliente"/>
    <hyperlink ref="C24" location="Indicador1!A1" display="Satisfaccion del cliente"/>
    <hyperlink ref="C26" location="Indicador1!A1" display="Satisfaccion del cliente"/>
    <hyperlink ref="C28" location="Indicador1!A1" display="Satisfaccion del cliente"/>
    <hyperlink ref="C30" location="Indicador1!A1" display="Satisfaccion del cliente"/>
    <hyperlink ref="C14:C15" location="Indicador2!Área_de_impresión" display="Indicador2!Área_de_impresión"/>
    <hyperlink ref="C12:C13" location="Indicador1!Área_de_impresión" display="Indicador1!Área_de_impresión"/>
    <hyperlink ref="C16:C17" location="Indicador3!Área_de_impresión" display="Indicador3!Área_de_impresión"/>
    <hyperlink ref="C18:C19" location="Indicador4!Área_de_impresión" display="Indicador4!Área_de_impresión"/>
    <hyperlink ref="C20:C21" location="Indicador5!Área_de_impresión" display="Indicador5!Área_de_impresión"/>
    <hyperlink ref="C22:C23" location="Indicador6!Área_de_impresión" display="Indicador6!Área_de_impresión"/>
    <hyperlink ref="C24:C25" location="Indicador7!Área_de_impresión" display="Indicador7!Área_de_impresión"/>
    <hyperlink ref="C26:C27" location="Indicador8!Área_de_impresión" display="Indicador8!Área_de_impresión"/>
    <hyperlink ref="C28:C29" location="Indicador9!Área_de_impresión" display="Indicador9!Área_de_impresión"/>
    <hyperlink ref="C30:C31" location="Indicador10!Área_de_impresión" display="Indicador10!Área_de_impresión"/>
  </hyperlinks>
  <printOptions horizontalCentered="1"/>
  <pageMargins left="0.9055118110236221" right="0.51181102362204722" top="0.74803149606299213" bottom="0.74803149606299213" header="0.31496062992125984" footer="0.31496062992125984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B48" sqref="B48:E48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 t="s">
        <v>73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 t="s">
        <v>74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 t="s">
        <v>75</v>
      </c>
      <c r="H5" s="178"/>
      <c r="I5" s="178"/>
      <c r="J5" s="178"/>
      <c r="K5" s="178"/>
      <c r="L5" s="179"/>
      <c r="M5" s="11" t="s">
        <v>3</v>
      </c>
      <c r="N5" s="180" t="s">
        <v>76</v>
      </c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77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43" t="s">
        <v>26</v>
      </c>
      <c r="E8" s="143"/>
      <c r="F8" s="17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33.75" customHeight="1" x14ac:dyDescent="0.25">
      <c r="A9" s="20"/>
      <c r="B9" s="13"/>
      <c r="C9" s="16"/>
      <c r="D9" s="192" t="s">
        <v>78</v>
      </c>
      <c r="E9" s="193"/>
      <c r="F9" s="196" t="s">
        <v>25</v>
      </c>
      <c r="G9" s="144" t="s">
        <v>79</v>
      </c>
      <c r="H9" s="144"/>
      <c r="I9" s="144"/>
      <c r="J9" s="198"/>
      <c r="K9" s="199"/>
      <c r="L9" s="200"/>
      <c r="M9" s="144" t="s">
        <v>81</v>
      </c>
      <c r="N9" s="144"/>
      <c r="O9" s="144"/>
      <c r="P9" s="144"/>
      <c r="Q9" s="159" t="s">
        <v>106</v>
      </c>
      <c r="R9" s="160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94"/>
      <c r="E10" s="195"/>
      <c r="F10" s="197"/>
      <c r="G10" s="163" t="s">
        <v>80</v>
      </c>
      <c r="H10" s="163"/>
      <c r="I10" s="163"/>
      <c r="J10" s="163"/>
      <c r="K10" s="163"/>
      <c r="L10" s="163"/>
      <c r="M10" s="144" t="s">
        <v>81</v>
      </c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3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60"/>
      <c r="F15" s="60"/>
      <c r="G15" s="60"/>
      <c r="H15" s="60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0.3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212" t="str">
        <f>IF(G9="","",G9)</f>
        <v>M2 CONSTRUCCION VIAS NUEVAS EJECUTADAS</v>
      </c>
      <c r="C18" s="213"/>
      <c r="D18" s="213"/>
      <c r="E18" s="213"/>
      <c r="F18" s="213"/>
      <c r="G18" s="61"/>
      <c r="H18" s="61"/>
      <c r="I18" s="82">
        <v>1500</v>
      </c>
      <c r="J18" s="62"/>
      <c r="K18" s="62"/>
      <c r="L18" s="83">
        <v>1500</v>
      </c>
      <c r="M18" s="62"/>
      <c r="N18" s="62"/>
      <c r="O18" s="83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0.3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212" t="str">
        <f>IF(G10="","",G10)</f>
        <v>M2 CONSTRUCCION VIAS NUEVAS CONTRATADAS</v>
      </c>
      <c r="C19" s="213"/>
      <c r="D19" s="213"/>
      <c r="E19" s="213"/>
      <c r="F19" s="213"/>
      <c r="G19" s="61"/>
      <c r="H19" s="61"/>
      <c r="I19" s="82">
        <v>5000</v>
      </c>
      <c r="J19" s="62"/>
      <c r="K19" s="62"/>
      <c r="L19" s="83">
        <v>5000</v>
      </c>
      <c r="M19" s="62"/>
      <c r="N19" s="62"/>
      <c r="O19" s="83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</v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>D</v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Q20" si="1">IF(H19="","",IF(H19=0,0,H18/H19))</f>
        <v/>
      </c>
      <c r="I20" s="66">
        <f t="shared" si="1"/>
        <v>0.3</v>
      </c>
      <c r="J20" s="66" t="str">
        <f t="shared" si="1"/>
        <v/>
      </c>
      <c r="K20" s="66" t="str">
        <f t="shared" si="1"/>
        <v/>
      </c>
      <c r="L20" s="66">
        <v>0.3</v>
      </c>
      <c r="M20" s="66" t="str">
        <f t="shared" si="1"/>
        <v/>
      </c>
      <c r="N20" s="66" t="str">
        <f t="shared" si="1"/>
        <v/>
      </c>
      <c r="O20" s="66"/>
      <c r="P20" s="66" t="str">
        <f t="shared" si="1"/>
        <v/>
      </c>
      <c r="Q20" s="66" t="str">
        <f t="shared" si="1"/>
        <v/>
      </c>
      <c r="R20" s="67"/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</v>
      </c>
      <c r="W20" s="18" t="str">
        <f t="shared" si="0"/>
        <v>A</v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>REVISAR TENDENCIA DESCENDENTE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  <c r="Z26" s="18">
        <v>25</v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2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26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26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26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26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26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26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26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26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26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26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26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26" ht="44.2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0.25</v>
      </c>
      <c r="G44" s="74">
        <f>U17</f>
        <v>0.3</v>
      </c>
      <c r="H44" s="97" t="s">
        <v>107</v>
      </c>
      <c r="I44" s="97"/>
      <c r="J44" s="97"/>
      <c r="K44" s="97"/>
      <c r="L44" s="97"/>
      <c r="M44" s="97"/>
      <c r="N44" s="97" t="s">
        <v>108</v>
      </c>
      <c r="O44" s="97"/>
      <c r="P44" s="97"/>
      <c r="Q44" s="97"/>
      <c r="R44" s="97"/>
    </row>
    <row r="45" spans="1:26" ht="52.5" customHeight="1" x14ac:dyDescent="0.25">
      <c r="A45" s="27"/>
      <c r="B45" s="141" t="str">
        <f t="shared" ref="B45:B47" si="2">T18</f>
        <v>2do Trimestre</v>
      </c>
      <c r="C45" s="141"/>
      <c r="D45" s="141"/>
      <c r="E45" s="141"/>
      <c r="F45" s="74">
        <v>0.25</v>
      </c>
      <c r="G45" s="215">
        <v>0.3</v>
      </c>
      <c r="H45" s="97" t="s">
        <v>109</v>
      </c>
      <c r="I45" s="97"/>
      <c r="J45" s="97"/>
      <c r="K45" s="97"/>
      <c r="L45" s="97"/>
      <c r="M45" s="97"/>
      <c r="N45" s="97" t="s">
        <v>110</v>
      </c>
      <c r="O45" s="97"/>
      <c r="P45" s="97"/>
      <c r="Q45" s="97"/>
      <c r="R45" s="97"/>
    </row>
    <row r="46" spans="1:26" ht="48" customHeight="1" x14ac:dyDescent="0.25">
      <c r="A46" s="27"/>
      <c r="B46" s="141" t="str">
        <f t="shared" si="2"/>
        <v>3er Trimestre</v>
      </c>
      <c r="C46" s="141"/>
      <c r="D46" s="141"/>
      <c r="E46" s="141"/>
      <c r="F46" s="74"/>
      <c r="G46" s="74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Y46" s="18" t="s">
        <v>99</v>
      </c>
      <c r="Z46" s="18" t="s">
        <v>100</v>
      </c>
    </row>
    <row r="47" spans="1:26" ht="51.75" customHeight="1" x14ac:dyDescent="0.25">
      <c r="A47" s="27"/>
      <c r="B47" s="141" t="str">
        <f t="shared" si="2"/>
        <v>4to Trimestre</v>
      </c>
      <c r="C47" s="141"/>
      <c r="D47" s="141"/>
      <c r="E47" s="141"/>
      <c r="F47" s="74"/>
      <c r="G47" s="74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26" ht="30.75" customHeight="1" x14ac:dyDescent="0.25">
      <c r="A48" s="27"/>
      <c r="B48" s="141" t="str">
        <f t="shared" ref="B48:B55" si="3">T21</f>
        <v/>
      </c>
      <c r="C48" s="141"/>
      <c r="D48" s="141"/>
      <c r="E48" s="141"/>
      <c r="F48" s="74" t="str">
        <f t="shared" ref="F48:F55" si="4">V21</f>
        <v/>
      </c>
      <c r="G48" s="74" t="str">
        <f t="shared" ref="G48:G55" si="5">U21</f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3"/>
        <v/>
      </c>
      <c r="C49" s="141"/>
      <c r="D49" s="141"/>
      <c r="E49" s="141"/>
      <c r="F49" s="74" t="str">
        <f t="shared" si="4"/>
        <v/>
      </c>
      <c r="G49" s="74" t="str">
        <f t="shared" si="5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3"/>
        <v/>
      </c>
      <c r="C50" s="141"/>
      <c r="D50" s="141"/>
      <c r="E50" s="141"/>
      <c r="F50" s="74" t="str">
        <f t="shared" si="4"/>
        <v/>
      </c>
      <c r="G50" s="74" t="str">
        <f t="shared" si="5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3"/>
        <v/>
      </c>
      <c r="C51" s="141"/>
      <c r="D51" s="141"/>
      <c r="E51" s="141"/>
      <c r="F51" s="74" t="str">
        <f t="shared" si="4"/>
        <v/>
      </c>
      <c r="G51" s="74" t="str">
        <f t="shared" si="5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3"/>
        <v/>
      </c>
      <c r="C52" s="141"/>
      <c r="D52" s="141"/>
      <c r="E52" s="141"/>
      <c r="F52" s="74" t="str">
        <f t="shared" si="4"/>
        <v/>
      </c>
      <c r="G52" s="74" t="str">
        <f t="shared" si="5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3"/>
        <v/>
      </c>
      <c r="C53" s="141"/>
      <c r="D53" s="141"/>
      <c r="E53" s="141"/>
      <c r="F53" s="74" t="str">
        <f t="shared" si="4"/>
        <v/>
      </c>
      <c r="G53" s="74" t="str">
        <f t="shared" si="5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3"/>
        <v/>
      </c>
      <c r="C54" s="141"/>
      <c r="D54" s="141"/>
      <c r="E54" s="141"/>
      <c r="F54" s="74" t="str">
        <f t="shared" si="4"/>
        <v/>
      </c>
      <c r="G54" s="74" t="str">
        <f t="shared" si="5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3"/>
        <v/>
      </c>
      <c r="C55" s="141"/>
      <c r="D55" s="141"/>
      <c r="E55" s="141"/>
      <c r="F55" s="74" t="str">
        <f t="shared" si="4"/>
        <v/>
      </c>
      <c r="G55" s="74" t="str">
        <f t="shared" si="5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210" t="s">
        <v>96</v>
      </c>
      <c r="O62" s="211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L13:M13"/>
    <mergeCell ref="N13:O13"/>
    <mergeCell ref="P13:Q13"/>
    <mergeCell ref="L14:M14"/>
    <mergeCell ref="N14:O14"/>
    <mergeCell ref="P14:Q14"/>
    <mergeCell ref="B2:R2"/>
    <mergeCell ref="B3:E3"/>
    <mergeCell ref="F3:R3"/>
    <mergeCell ref="B4:E4"/>
    <mergeCell ref="F4:R4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3:E53"/>
    <mergeCell ref="H53:M53"/>
    <mergeCell ref="N53:R53"/>
    <mergeCell ref="B54:E54"/>
    <mergeCell ref="H54:M54"/>
    <mergeCell ref="N54:R54"/>
    <mergeCell ref="B55:E55"/>
    <mergeCell ref="H55:M55"/>
    <mergeCell ref="N55:R55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disablePrompts="1"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META" prompt="Es el valor que se espera alcance el indicador." sqref="Q8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DEL INDICADOR" prompt="Nombre que identifica al indicador." sqref="B6:B7 C7:D7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PROCESO" prompt="Identifica el responsable del proceso." sqref="F5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DUCTO/SERVICIO" prompt="Identifica el nombre del producto o servicio." sqref="B4"/>
    <dataValidation allowBlank="1" showInputMessage="1" showErrorMessage="1" promptTitle="PROCESO" prompt="Identifica el nombre del proceso al cual pertenece el indicador." sqref="B3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42" zoomScale="78" zoomScaleNormal="73" zoomScalePageLayoutView="78" workbookViewId="0">
      <selection activeCell="H46" sqref="H46:M46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 t="s">
        <v>73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 t="s">
        <v>74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 t="s">
        <v>75</v>
      </c>
      <c r="H5" s="178"/>
      <c r="I5" s="178"/>
      <c r="J5" s="178"/>
      <c r="K5" s="178"/>
      <c r="L5" s="179"/>
      <c r="M5" s="11" t="s">
        <v>3</v>
      </c>
      <c r="N5" s="180" t="s">
        <v>76</v>
      </c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82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31.5" customHeight="1" x14ac:dyDescent="0.25">
      <c r="A9" s="20"/>
      <c r="B9" s="13"/>
      <c r="C9" s="68"/>
      <c r="D9" s="192" t="s">
        <v>83</v>
      </c>
      <c r="E9" s="193"/>
      <c r="F9" s="196" t="s">
        <v>25</v>
      </c>
      <c r="G9" s="144" t="s">
        <v>84</v>
      </c>
      <c r="H9" s="144"/>
      <c r="I9" s="144"/>
      <c r="J9" s="198"/>
      <c r="K9" s="199"/>
      <c r="L9" s="200"/>
      <c r="M9" s="144" t="s">
        <v>81</v>
      </c>
      <c r="N9" s="144"/>
      <c r="O9" s="144"/>
      <c r="P9" s="144"/>
      <c r="Q9" s="159" t="s">
        <v>102</v>
      </c>
      <c r="R9" s="160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94"/>
      <c r="E10" s="195"/>
      <c r="F10" s="197"/>
      <c r="G10" s="163" t="s">
        <v>85</v>
      </c>
      <c r="H10" s="163"/>
      <c r="I10" s="163"/>
      <c r="J10" s="163"/>
      <c r="K10" s="163"/>
      <c r="L10" s="163"/>
      <c r="M10" s="144" t="s">
        <v>81</v>
      </c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3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0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/>
      <c r="F15" s="71"/>
      <c r="G15" s="71"/>
      <c r="H15" s="71"/>
      <c r="I15" s="58" t="b">
        <v>0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0.8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212" t="str">
        <f>IF(G9="","",G9)</f>
        <v>M2 MANTENIMIENTO Y RECONSTRUCCION VIAS EJECUTADAS</v>
      </c>
      <c r="C18" s="213"/>
      <c r="D18" s="213"/>
      <c r="E18" s="213"/>
      <c r="F18" s="213"/>
      <c r="G18" s="61"/>
      <c r="H18" s="61"/>
      <c r="I18" s="82">
        <v>8000</v>
      </c>
      <c r="J18" s="62"/>
      <c r="K18" s="62"/>
      <c r="L18" s="83">
        <v>9666</v>
      </c>
      <c r="M18" s="62"/>
      <c r="N18" s="62"/>
      <c r="O18" s="83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0.97</v>
      </c>
      <c r="V18" s="41">
        <f>IF($A$13=1,H$21,IF($A$13=2,J21,IF($A$13=3,L21,IF($A$13=4,N21,IF($A$13=5,R21,IF($A$13=6,L21,"Error"))))))</f>
        <v>0.25</v>
      </c>
      <c r="W18" s="18" t="str">
        <f>IF(U18="","",IF(U18&gt;=U17,"A","D"))</f>
        <v>A</v>
      </c>
    </row>
    <row r="19" spans="1:40" ht="19.5" customHeight="1" x14ac:dyDescent="0.25">
      <c r="A19" s="20"/>
      <c r="B19" s="212" t="str">
        <f>IF(G10="","",G10)</f>
        <v>M2 MANTENIMIENTO Y RECONSTRUCCION VIAS CONTRATADAS</v>
      </c>
      <c r="C19" s="213"/>
      <c r="D19" s="213"/>
      <c r="E19" s="213"/>
      <c r="F19" s="213"/>
      <c r="G19" s="61"/>
      <c r="H19" s="61"/>
      <c r="I19" s="82">
        <v>10000</v>
      </c>
      <c r="J19" s="62"/>
      <c r="K19" s="62"/>
      <c r="L19" s="83">
        <v>10000</v>
      </c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</v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>D</v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Q20" si="1">IF(H19="","",IF(H19=0,0,H18/H19))</f>
        <v/>
      </c>
      <c r="I20" s="66">
        <f t="shared" si="1"/>
        <v>0.8</v>
      </c>
      <c r="J20" s="66" t="str">
        <f t="shared" si="1"/>
        <v/>
      </c>
      <c r="K20" s="66" t="str">
        <f t="shared" si="1"/>
        <v/>
      </c>
      <c r="L20" s="66">
        <v>0.97</v>
      </c>
      <c r="M20" s="66" t="str">
        <f t="shared" si="1"/>
        <v/>
      </c>
      <c r="N20" s="66" t="str">
        <f t="shared" si="1"/>
        <v/>
      </c>
      <c r="O20" s="66"/>
      <c r="P20" s="66" t="str">
        <f t="shared" si="1"/>
        <v/>
      </c>
      <c r="Q20" s="66" t="str">
        <f t="shared" si="1"/>
        <v/>
      </c>
      <c r="R20" s="67"/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</v>
      </c>
      <c r="W20" s="18" t="str">
        <f t="shared" si="0"/>
        <v>A</v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>
        <v>0.25</v>
      </c>
      <c r="J21" s="64"/>
      <c r="K21" s="64"/>
      <c r="L21" s="64">
        <v>0.25</v>
      </c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2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36.7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0.25</v>
      </c>
      <c r="G44" s="74">
        <f>U17</f>
        <v>0.8</v>
      </c>
      <c r="H44" s="97" t="s">
        <v>103</v>
      </c>
      <c r="I44" s="97"/>
      <c r="J44" s="97"/>
      <c r="K44" s="97"/>
      <c r="L44" s="97"/>
      <c r="M44" s="97"/>
      <c r="N44" s="97" t="s">
        <v>104</v>
      </c>
      <c r="O44" s="97"/>
      <c r="P44" s="97"/>
      <c r="Q44" s="97"/>
      <c r="R44" s="97"/>
    </row>
    <row r="45" spans="1:18" ht="48.75" customHeight="1" x14ac:dyDescent="0.25">
      <c r="A45" s="27"/>
      <c r="B45" s="141" t="str">
        <f t="shared" ref="B45:B55" si="2">T18</f>
        <v>2do Trimestre</v>
      </c>
      <c r="C45" s="141"/>
      <c r="D45" s="141"/>
      <c r="E45" s="141"/>
      <c r="F45" s="74">
        <v>0.25</v>
      </c>
      <c r="G45" s="74">
        <v>0.97</v>
      </c>
      <c r="H45" s="97" t="s">
        <v>112</v>
      </c>
      <c r="I45" s="97"/>
      <c r="J45" s="97"/>
      <c r="K45" s="97"/>
      <c r="L45" s="97"/>
      <c r="M45" s="97"/>
      <c r="N45" s="97" t="s">
        <v>111</v>
      </c>
      <c r="O45" s="97"/>
      <c r="P45" s="97"/>
      <c r="Q45" s="97"/>
      <c r="R45" s="97"/>
    </row>
    <row r="46" spans="1:18" ht="51" customHeight="1" x14ac:dyDescent="0.25">
      <c r="A46" s="27"/>
      <c r="B46" s="141" t="str">
        <f t="shared" si="2"/>
        <v>3er Trimestre</v>
      </c>
      <c r="C46" s="141"/>
      <c r="D46" s="141"/>
      <c r="E46" s="141"/>
      <c r="F46" s="74"/>
      <c r="G46" s="74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1:18" ht="48" customHeight="1" x14ac:dyDescent="0.25">
      <c r="A47" s="27"/>
      <c r="B47" s="141" t="str">
        <f t="shared" si="2"/>
        <v>4to Trimestre</v>
      </c>
      <c r="C47" s="141"/>
      <c r="D47" s="141"/>
      <c r="E47" s="141"/>
      <c r="F47" s="74"/>
      <c r="G47" s="74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ref="F48:F55" si="3">V21</f>
        <v/>
      </c>
      <c r="G48" s="74" t="str">
        <f t="shared" ref="G48:G55" si="4">U21</f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97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2" zoomScale="78" zoomScaleNormal="73" zoomScalePageLayoutView="78" workbookViewId="0">
      <selection activeCell="Z11" sqref="Z1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95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0" t="s">
        <v>73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1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 t="s">
        <v>98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 t="s">
        <v>75</v>
      </c>
      <c r="H5" s="178"/>
      <c r="I5" s="178"/>
      <c r="J5" s="178"/>
      <c r="K5" s="178"/>
      <c r="L5" s="179"/>
      <c r="M5" s="11" t="s">
        <v>3</v>
      </c>
      <c r="N5" s="180" t="s">
        <v>76</v>
      </c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86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38.25" customHeight="1" x14ac:dyDescent="0.25">
      <c r="A9" s="20"/>
      <c r="B9" s="13"/>
      <c r="C9" s="68"/>
      <c r="D9" s="192" t="s">
        <v>87</v>
      </c>
      <c r="E9" s="193"/>
      <c r="F9" s="196" t="s">
        <v>25</v>
      </c>
      <c r="G9" s="144" t="s">
        <v>88</v>
      </c>
      <c r="H9" s="144"/>
      <c r="I9" s="144"/>
      <c r="J9" s="198"/>
      <c r="K9" s="199"/>
      <c r="L9" s="200"/>
      <c r="M9" s="144" t="s">
        <v>81</v>
      </c>
      <c r="N9" s="144"/>
      <c r="O9" s="144"/>
      <c r="P9" s="144"/>
      <c r="Q9" s="218" t="s">
        <v>105</v>
      </c>
      <c r="R9" s="219"/>
    </row>
    <row r="10" spans="1:40" ht="38.25" customHeight="1" x14ac:dyDescent="0.25">
      <c r="A10" s="31" t="str">
        <f>IF(A8=1,"Eficiencia",IF(A8=2,"Eficacia",IF(A8=3,"Efectividad","")))</f>
        <v>Eficacia</v>
      </c>
      <c r="B10" s="28"/>
      <c r="C10" s="29"/>
      <c r="D10" s="194"/>
      <c r="E10" s="195"/>
      <c r="F10" s="197"/>
      <c r="G10" s="163" t="s">
        <v>89</v>
      </c>
      <c r="H10" s="163"/>
      <c r="I10" s="163"/>
      <c r="J10" s="163"/>
      <c r="K10" s="163"/>
      <c r="L10" s="163"/>
      <c r="M10" s="144" t="s">
        <v>81</v>
      </c>
      <c r="N10" s="144"/>
      <c r="O10" s="144"/>
      <c r="P10" s="144"/>
      <c r="Q10" s="220"/>
      <c r="R10" s="221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3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212" t="str">
        <f>IF(G9="","",G9)</f>
        <v>UNIDADES DE MEJORAMIENTO DE VIVIENDA SALUDABLE INTERVENIDAS</v>
      </c>
      <c r="C18" s="213"/>
      <c r="D18" s="213"/>
      <c r="E18" s="213"/>
      <c r="F18" s="213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212" t="str">
        <f>IF(G10="","",G10)</f>
        <v>UNIDADES DE MEJORAMIENTO DE VIVIENDA SALUDABLE CONTRATADAS</v>
      </c>
      <c r="C19" s="213"/>
      <c r="D19" s="213"/>
      <c r="E19" s="213"/>
      <c r="F19" s="213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0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44.25" customHeight="1" x14ac:dyDescent="0.25">
      <c r="A44" s="27"/>
      <c r="B44" s="141" t="str">
        <f>T17</f>
        <v>1er Trimestre</v>
      </c>
      <c r="C44" s="141"/>
      <c r="D44" s="141"/>
      <c r="E44" s="141"/>
      <c r="F44" s="74"/>
      <c r="G44" s="7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1:18" ht="44.25" customHeight="1" x14ac:dyDescent="0.25">
      <c r="A45" s="27"/>
      <c r="B45" s="141" t="str">
        <f t="shared" ref="B45:B55" si="2">T18</f>
        <v>2do Trimestre</v>
      </c>
      <c r="C45" s="141"/>
      <c r="D45" s="141"/>
      <c r="E45" s="141"/>
      <c r="F45" s="74"/>
      <c r="G45" s="74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</row>
    <row r="46" spans="1:18" ht="53.25" customHeight="1" x14ac:dyDescent="0.25">
      <c r="A46" s="27"/>
      <c r="B46" s="141" t="str">
        <f t="shared" si="2"/>
        <v>3er Trimestre</v>
      </c>
      <c r="C46" s="141"/>
      <c r="D46" s="141"/>
      <c r="E46" s="141"/>
      <c r="F46" s="74"/>
      <c r="G46" s="74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1:18" ht="50.25" customHeight="1" x14ac:dyDescent="0.25">
      <c r="A47" s="27"/>
      <c r="B47" s="141" t="str">
        <f t="shared" si="2"/>
        <v>4to Trimestre</v>
      </c>
      <c r="C47" s="141"/>
      <c r="D47" s="141"/>
      <c r="E47" s="141"/>
      <c r="F47" s="74"/>
      <c r="G47" s="74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ref="F48:F55" si="3">V21</f>
        <v/>
      </c>
      <c r="G48" s="74" t="str">
        <f t="shared" ref="G48:G55" si="4">U21</f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97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71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/>
      <c r="H5" s="178"/>
      <c r="I5" s="178"/>
      <c r="J5" s="178"/>
      <c r="K5" s="178"/>
      <c r="L5" s="179"/>
      <c r="M5" s="11" t="s">
        <v>3</v>
      </c>
      <c r="N5" s="180"/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64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27" customHeight="1" x14ac:dyDescent="0.25">
      <c r="A9" s="20"/>
      <c r="B9" s="13"/>
      <c r="C9" s="68"/>
      <c r="D9" s="192"/>
      <c r="E9" s="193"/>
      <c r="F9" s="196"/>
      <c r="G9" s="144"/>
      <c r="H9" s="144"/>
      <c r="I9" s="144"/>
      <c r="J9" s="198"/>
      <c r="K9" s="199"/>
      <c r="L9" s="200"/>
      <c r="M9" s="144"/>
      <c r="N9" s="144"/>
      <c r="O9" s="144"/>
      <c r="P9" s="144"/>
      <c r="Q9" s="159"/>
      <c r="R9" s="160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94"/>
      <c r="E10" s="195"/>
      <c r="F10" s="197"/>
      <c r="G10" s="163"/>
      <c r="H10" s="163"/>
      <c r="I10" s="163"/>
      <c r="J10" s="163"/>
      <c r="K10" s="163"/>
      <c r="L10" s="163"/>
      <c r="M10" s="144"/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3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212" t="str">
        <f>IF(G9="","",G9)</f>
        <v/>
      </c>
      <c r="C18" s="213"/>
      <c r="D18" s="213"/>
      <c r="E18" s="213"/>
      <c r="F18" s="213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212" t="str">
        <f>IF(G10="","",G10)</f>
        <v/>
      </c>
      <c r="C19" s="213"/>
      <c r="D19" s="213"/>
      <c r="E19" s="213"/>
      <c r="F19" s="213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0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30.7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2do Trimestre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Trimestre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4to Trimestre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34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E15" sqref="E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 t="s">
        <v>63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/>
      <c r="H5" s="178"/>
      <c r="I5" s="178"/>
      <c r="J5" s="178"/>
      <c r="K5" s="178"/>
      <c r="L5" s="179"/>
      <c r="M5" s="11" t="s">
        <v>3</v>
      </c>
      <c r="N5" s="180"/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65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27" customHeight="1" x14ac:dyDescent="0.25">
      <c r="A9" s="20"/>
      <c r="B9" s="13"/>
      <c r="C9" s="68"/>
      <c r="D9" s="192"/>
      <c r="E9" s="193"/>
      <c r="F9" s="196"/>
      <c r="G9" s="144"/>
      <c r="H9" s="144"/>
      <c r="I9" s="144"/>
      <c r="J9" s="198"/>
      <c r="K9" s="199"/>
      <c r="L9" s="200"/>
      <c r="M9" s="144"/>
      <c r="N9" s="144"/>
      <c r="O9" s="144"/>
      <c r="P9" s="144"/>
      <c r="Q9" s="159"/>
      <c r="R9" s="160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94"/>
      <c r="E10" s="195"/>
      <c r="F10" s="197"/>
      <c r="G10" s="163"/>
      <c r="H10" s="163"/>
      <c r="I10" s="163"/>
      <c r="J10" s="163"/>
      <c r="K10" s="163"/>
      <c r="L10" s="163"/>
      <c r="M10" s="144"/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1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212" t="str">
        <f>IF(G9="","",G9)</f>
        <v/>
      </c>
      <c r="C18" s="213"/>
      <c r="D18" s="213"/>
      <c r="E18" s="213"/>
      <c r="F18" s="213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212" t="str">
        <f>IF(G10="","",G10)</f>
        <v/>
      </c>
      <c r="C19" s="213"/>
      <c r="D19" s="213"/>
      <c r="E19" s="213"/>
      <c r="F19" s="213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0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30.75" customHeight="1" x14ac:dyDescent="0.25">
      <c r="A44" s="27"/>
      <c r="B44" s="141" t="str">
        <f>T17</f>
        <v>Ene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Feb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Mar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Abr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>May</v>
      </c>
      <c r="C48" s="141"/>
      <c r="D48" s="141"/>
      <c r="E48" s="141"/>
      <c r="F48" s="74">
        <f t="shared" si="3"/>
        <v>0</v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>Jun</v>
      </c>
      <c r="C49" s="141"/>
      <c r="D49" s="141"/>
      <c r="E49" s="141"/>
      <c r="F49" s="74">
        <f t="shared" si="3"/>
        <v>0</v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>Jul</v>
      </c>
      <c r="C50" s="141"/>
      <c r="D50" s="141"/>
      <c r="E50" s="141"/>
      <c r="F50" s="74">
        <f t="shared" si="3"/>
        <v>0</v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>Ago</v>
      </c>
      <c r="C51" s="141"/>
      <c r="D51" s="141"/>
      <c r="E51" s="141"/>
      <c r="F51" s="74">
        <f t="shared" si="3"/>
        <v>0</v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>Sep</v>
      </c>
      <c r="C52" s="141"/>
      <c r="D52" s="141"/>
      <c r="E52" s="141"/>
      <c r="F52" s="74">
        <f t="shared" si="3"/>
        <v>0</v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>Oct</v>
      </c>
      <c r="C53" s="141"/>
      <c r="D53" s="141"/>
      <c r="E53" s="141"/>
      <c r="F53" s="74">
        <f t="shared" si="3"/>
        <v>0</v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>Nov</v>
      </c>
      <c r="C54" s="141"/>
      <c r="D54" s="141"/>
      <c r="E54" s="141"/>
      <c r="F54" s="74">
        <f t="shared" si="3"/>
        <v>0</v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>Dic</v>
      </c>
      <c r="C55" s="141"/>
      <c r="D55" s="141"/>
      <c r="E55" s="141"/>
      <c r="F55" s="74">
        <f t="shared" si="3"/>
        <v>0</v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72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F15" sqref="F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/>
      <c r="H5" s="178"/>
      <c r="I5" s="178"/>
      <c r="J5" s="178"/>
      <c r="K5" s="178"/>
      <c r="L5" s="179"/>
      <c r="M5" s="11" t="s">
        <v>3</v>
      </c>
      <c r="N5" s="180"/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66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27" customHeight="1" x14ac:dyDescent="0.25">
      <c r="A9" s="20"/>
      <c r="B9" s="13"/>
      <c r="C9" s="68"/>
      <c r="D9" s="192"/>
      <c r="E9" s="193"/>
      <c r="F9" s="196"/>
      <c r="G9" s="144"/>
      <c r="H9" s="144"/>
      <c r="I9" s="144"/>
      <c r="J9" s="198"/>
      <c r="K9" s="199"/>
      <c r="L9" s="200"/>
      <c r="M9" s="144"/>
      <c r="N9" s="144"/>
      <c r="O9" s="144"/>
      <c r="P9" s="144"/>
      <c r="Q9" s="159"/>
      <c r="R9" s="160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94"/>
      <c r="E10" s="195"/>
      <c r="F10" s="197"/>
      <c r="G10" s="163"/>
      <c r="H10" s="163"/>
      <c r="I10" s="163"/>
      <c r="J10" s="163"/>
      <c r="K10" s="163"/>
      <c r="L10" s="163"/>
      <c r="M10" s="144"/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4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212" t="str">
        <f>IF(G9="","",G9)</f>
        <v/>
      </c>
      <c r="C18" s="213"/>
      <c r="D18" s="213"/>
      <c r="E18" s="213"/>
      <c r="F18" s="213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212" t="str">
        <f>IF(G10="","",G10)</f>
        <v/>
      </c>
      <c r="C19" s="213"/>
      <c r="D19" s="213"/>
      <c r="E19" s="213"/>
      <c r="F19" s="213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0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30.75" customHeight="1" x14ac:dyDescent="0.25">
      <c r="A44" s="27"/>
      <c r="B44" s="141" t="str">
        <f>T17</f>
        <v>1er Cuatrimestre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2do Cuatrimestre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Cuatrimestre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/>
      </c>
      <c r="C47" s="141"/>
      <c r="D47" s="141"/>
      <c r="E47" s="141"/>
      <c r="F47" s="74" t="str">
        <f t="shared" si="3"/>
        <v/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72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71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/>
      <c r="H5" s="178"/>
      <c r="I5" s="178"/>
      <c r="J5" s="178"/>
      <c r="K5" s="178"/>
      <c r="L5" s="179"/>
      <c r="M5" s="11" t="s">
        <v>3</v>
      </c>
      <c r="N5" s="180"/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67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27" customHeight="1" x14ac:dyDescent="0.25">
      <c r="A9" s="20"/>
      <c r="B9" s="13"/>
      <c r="C9" s="68"/>
      <c r="D9" s="192"/>
      <c r="E9" s="193"/>
      <c r="F9" s="196"/>
      <c r="G9" s="144"/>
      <c r="H9" s="144"/>
      <c r="I9" s="144"/>
      <c r="J9" s="198"/>
      <c r="K9" s="199"/>
      <c r="L9" s="200"/>
      <c r="M9" s="144"/>
      <c r="N9" s="144"/>
      <c r="O9" s="144"/>
      <c r="P9" s="144"/>
      <c r="Q9" s="159"/>
      <c r="R9" s="160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94"/>
      <c r="E10" s="195"/>
      <c r="F10" s="197"/>
      <c r="G10" s="163"/>
      <c r="H10" s="163"/>
      <c r="I10" s="163"/>
      <c r="J10" s="163"/>
      <c r="K10" s="163"/>
      <c r="L10" s="163"/>
      <c r="M10" s="144"/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3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212" t="str">
        <f>IF(G9="","",G9)</f>
        <v/>
      </c>
      <c r="C18" s="213"/>
      <c r="D18" s="213"/>
      <c r="E18" s="213"/>
      <c r="F18" s="213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212" t="str">
        <f>IF(G10="","",G10)</f>
        <v/>
      </c>
      <c r="C19" s="213"/>
      <c r="D19" s="213"/>
      <c r="E19" s="213"/>
      <c r="F19" s="213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0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30.75" customHeight="1" x14ac:dyDescent="0.25">
      <c r="A44" s="27"/>
      <c r="B44" s="141" t="str">
        <f>T17</f>
        <v>1er Trimestre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2do Trimestre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3er Trimestre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4to Trimestre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/>
      </c>
      <c r="C48" s="141"/>
      <c r="D48" s="141"/>
      <c r="E48" s="141"/>
      <c r="F48" s="74" t="str">
        <f t="shared" si="3"/>
        <v/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/>
      </c>
      <c r="C49" s="141"/>
      <c r="D49" s="141"/>
      <c r="E49" s="141"/>
      <c r="F49" s="74" t="str">
        <f t="shared" si="3"/>
        <v/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/>
      </c>
      <c r="C50" s="141"/>
      <c r="D50" s="141"/>
      <c r="E50" s="141"/>
      <c r="F50" s="74" t="str">
        <f t="shared" si="3"/>
        <v/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/>
      </c>
      <c r="C51" s="141"/>
      <c r="D51" s="141"/>
      <c r="E51" s="141"/>
      <c r="F51" s="74" t="str">
        <f t="shared" si="3"/>
        <v/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/>
      </c>
      <c r="C52" s="141"/>
      <c r="D52" s="141"/>
      <c r="E52" s="141"/>
      <c r="F52" s="74" t="str">
        <f t="shared" si="3"/>
        <v/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/>
      </c>
      <c r="C53" s="141"/>
      <c r="D53" s="141"/>
      <c r="E53" s="141"/>
      <c r="F53" s="74" t="str">
        <f t="shared" si="3"/>
        <v/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/>
      </c>
      <c r="C54" s="141"/>
      <c r="D54" s="141"/>
      <c r="E54" s="141"/>
      <c r="F54" s="74" t="str">
        <f t="shared" si="3"/>
        <v/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/>
      </c>
      <c r="C55" s="141"/>
      <c r="D55" s="141"/>
      <c r="E55" s="141"/>
      <c r="F55" s="74" t="str">
        <f t="shared" si="3"/>
        <v/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72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N54" sqref="N54:R5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/>
      <c r="H5" s="178"/>
      <c r="I5" s="178"/>
      <c r="J5" s="178"/>
      <c r="K5" s="178"/>
      <c r="L5" s="179"/>
      <c r="M5" s="11" t="s">
        <v>3</v>
      </c>
      <c r="N5" s="180"/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68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27" customHeight="1" x14ac:dyDescent="0.25">
      <c r="A9" s="20"/>
      <c r="B9" s="13"/>
      <c r="C9" s="68"/>
      <c r="D9" s="192"/>
      <c r="E9" s="193"/>
      <c r="F9" s="196" t="s">
        <v>25</v>
      </c>
      <c r="G9" s="144"/>
      <c r="H9" s="144"/>
      <c r="I9" s="144"/>
      <c r="J9" s="198"/>
      <c r="K9" s="199"/>
      <c r="L9" s="200"/>
      <c r="M9" s="144"/>
      <c r="N9" s="144"/>
      <c r="O9" s="144"/>
      <c r="P9" s="144"/>
      <c r="Q9" s="214"/>
      <c r="R9" s="160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94"/>
      <c r="E10" s="195"/>
      <c r="F10" s="197"/>
      <c r="G10" s="163"/>
      <c r="H10" s="163"/>
      <c r="I10" s="163"/>
      <c r="J10" s="163"/>
      <c r="K10" s="163"/>
      <c r="L10" s="163"/>
      <c r="M10" s="144"/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1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212" t="str">
        <f>IF(G9="","",G9)</f>
        <v/>
      </c>
      <c r="C18" s="213"/>
      <c r="D18" s="213"/>
      <c r="E18" s="213"/>
      <c r="F18" s="213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212" t="str">
        <f>IF(G10="","",G10)</f>
        <v/>
      </c>
      <c r="C19" s="213"/>
      <c r="D19" s="213"/>
      <c r="E19" s="213"/>
      <c r="F19" s="213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0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30.75" customHeight="1" x14ac:dyDescent="0.25">
      <c r="A44" s="27"/>
      <c r="B44" s="141" t="str">
        <f>T17</f>
        <v>Ene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Feb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Mar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Abr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>May</v>
      </c>
      <c r="C48" s="141"/>
      <c r="D48" s="141"/>
      <c r="E48" s="141"/>
      <c r="F48" s="74">
        <f t="shared" si="3"/>
        <v>0</v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>Jun</v>
      </c>
      <c r="C49" s="141"/>
      <c r="D49" s="141"/>
      <c r="E49" s="141"/>
      <c r="F49" s="74">
        <f t="shared" si="3"/>
        <v>0</v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>Jul</v>
      </c>
      <c r="C50" s="141"/>
      <c r="D50" s="141"/>
      <c r="E50" s="141"/>
      <c r="F50" s="74">
        <f t="shared" si="3"/>
        <v>0</v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>Ago</v>
      </c>
      <c r="C51" s="141"/>
      <c r="D51" s="141"/>
      <c r="E51" s="141"/>
      <c r="F51" s="74">
        <f t="shared" si="3"/>
        <v>0</v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>Sep</v>
      </c>
      <c r="C52" s="141"/>
      <c r="D52" s="141"/>
      <c r="E52" s="141"/>
      <c r="F52" s="74">
        <f t="shared" si="3"/>
        <v>0</v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>Oct</v>
      </c>
      <c r="C53" s="141"/>
      <c r="D53" s="141"/>
      <c r="E53" s="141"/>
      <c r="F53" s="74">
        <f t="shared" si="3"/>
        <v>0</v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>Nov</v>
      </c>
      <c r="C54" s="141"/>
      <c r="D54" s="141"/>
      <c r="E54" s="141"/>
      <c r="F54" s="74">
        <f t="shared" si="3"/>
        <v>0</v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>Dic</v>
      </c>
      <c r="C55" s="141"/>
      <c r="D55" s="141"/>
      <c r="E55" s="141"/>
      <c r="F55" s="74">
        <f t="shared" si="3"/>
        <v>0</v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72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2" zoomScale="78" zoomScaleNormal="73" zoomScalePageLayoutView="78" workbookViewId="0">
      <selection activeCell="N47" sqref="N47:R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71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/>
      <c r="H5" s="178"/>
      <c r="I5" s="178"/>
      <c r="J5" s="178"/>
      <c r="K5" s="178"/>
      <c r="L5" s="179"/>
      <c r="M5" s="11" t="s">
        <v>3</v>
      </c>
      <c r="N5" s="180"/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69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27" customHeight="1" x14ac:dyDescent="0.25">
      <c r="A9" s="20"/>
      <c r="B9" s="13"/>
      <c r="C9" s="68"/>
      <c r="D9" s="192"/>
      <c r="E9" s="193"/>
      <c r="F9" s="196" t="s">
        <v>25</v>
      </c>
      <c r="G9" s="144"/>
      <c r="H9" s="144"/>
      <c r="I9" s="144"/>
      <c r="J9" s="198"/>
      <c r="K9" s="199"/>
      <c r="L9" s="200"/>
      <c r="M9" s="144"/>
      <c r="N9" s="144"/>
      <c r="O9" s="144"/>
      <c r="P9" s="144"/>
      <c r="Q9" s="214"/>
      <c r="R9" s="160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94"/>
      <c r="E10" s="195"/>
      <c r="F10" s="197"/>
      <c r="G10" s="163"/>
      <c r="H10" s="163"/>
      <c r="I10" s="163"/>
      <c r="J10" s="163"/>
      <c r="K10" s="163"/>
      <c r="L10" s="163"/>
      <c r="M10" s="144"/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1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212" t="str">
        <f>IF(G9="","",G9)</f>
        <v/>
      </c>
      <c r="C18" s="213"/>
      <c r="D18" s="213"/>
      <c r="E18" s="213"/>
      <c r="F18" s="213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212" t="str">
        <f>IF(G10="","",G10)</f>
        <v/>
      </c>
      <c r="C19" s="213"/>
      <c r="D19" s="213"/>
      <c r="E19" s="213"/>
      <c r="F19" s="213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0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30.75" customHeight="1" x14ac:dyDescent="0.25">
      <c r="A44" s="27"/>
      <c r="B44" s="141" t="str">
        <f>T17</f>
        <v>Ene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Feb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Mar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Abr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>May</v>
      </c>
      <c r="C48" s="141"/>
      <c r="D48" s="141"/>
      <c r="E48" s="141"/>
      <c r="F48" s="74">
        <f t="shared" si="3"/>
        <v>0</v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>Jun</v>
      </c>
      <c r="C49" s="141"/>
      <c r="D49" s="141"/>
      <c r="E49" s="141"/>
      <c r="F49" s="74">
        <f t="shared" si="3"/>
        <v>0</v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>Jul</v>
      </c>
      <c r="C50" s="141"/>
      <c r="D50" s="141"/>
      <c r="E50" s="141"/>
      <c r="F50" s="74">
        <f t="shared" si="3"/>
        <v>0</v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>Ago</v>
      </c>
      <c r="C51" s="141"/>
      <c r="D51" s="141"/>
      <c r="E51" s="141"/>
      <c r="F51" s="74">
        <f t="shared" si="3"/>
        <v>0</v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>Sep</v>
      </c>
      <c r="C52" s="141"/>
      <c r="D52" s="141"/>
      <c r="E52" s="141"/>
      <c r="F52" s="74">
        <f t="shared" si="3"/>
        <v>0</v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>Oct</v>
      </c>
      <c r="C53" s="141"/>
      <c r="D53" s="141"/>
      <c r="E53" s="141"/>
      <c r="F53" s="74">
        <f t="shared" si="3"/>
        <v>0</v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>Nov</v>
      </c>
      <c r="C54" s="141"/>
      <c r="D54" s="141"/>
      <c r="E54" s="141"/>
      <c r="F54" s="74">
        <f t="shared" si="3"/>
        <v>0</v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>Dic</v>
      </c>
      <c r="C55" s="141"/>
      <c r="D55" s="141"/>
      <c r="E55" s="141"/>
      <c r="F55" s="74">
        <f t="shared" si="3"/>
        <v>0</v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72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META" prompt="Es el valor que se espera alcance el indicador." sqref="Q8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DEL INDICADOR" prompt="Nombre que identifica al indicador." sqref="B6:B7 C7:D7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PROCESO" prompt="Identifica el responsable del proceso." sqref="F5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DUCTO/SERVICIO" prompt="Identifica el nombre del producto o servicio." sqref="B4"/>
    <dataValidation allowBlank="1" showInputMessage="1" showErrorMessage="1" promptTitle="PROCESO" prompt="Identifica el nombre del proceso al cual pertenece el indicador." sqref="B3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9" zoomScale="78" zoomScaleNormal="73" zoomScalePageLayoutView="78" workbookViewId="0">
      <selection activeCell="N62" sqref="N62:O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201" t="s">
        <v>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40" ht="12.75" customHeight="1" x14ac:dyDescent="0.25">
      <c r="A3" s="20"/>
      <c r="B3" s="174" t="s">
        <v>1</v>
      </c>
      <c r="C3" s="175"/>
      <c r="D3" s="175"/>
      <c r="E3" s="176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/>
    </row>
    <row r="4" spans="1:40" ht="14.25" customHeight="1" x14ac:dyDescent="0.25">
      <c r="A4" s="20"/>
      <c r="B4" s="204" t="s">
        <v>2</v>
      </c>
      <c r="C4" s="205"/>
      <c r="D4" s="205"/>
      <c r="E4" s="205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1"/>
    </row>
    <row r="5" spans="1:40" ht="16.5" customHeight="1" x14ac:dyDescent="0.25">
      <c r="A5" s="20"/>
      <c r="B5" s="174" t="s">
        <v>57</v>
      </c>
      <c r="C5" s="175"/>
      <c r="D5" s="175"/>
      <c r="E5" s="176"/>
      <c r="F5" s="8" t="s">
        <v>58</v>
      </c>
      <c r="G5" s="177"/>
      <c r="H5" s="178"/>
      <c r="I5" s="178"/>
      <c r="J5" s="178"/>
      <c r="K5" s="178"/>
      <c r="L5" s="179"/>
      <c r="M5" s="11" t="s">
        <v>3</v>
      </c>
      <c r="N5" s="180"/>
      <c r="O5" s="180"/>
      <c r="P5" s="180"/>
      <c r="Q5" s="180"/>
      <c r="R5" s="181"/>
    </row>
    <row r="6" spans="1:40" ht="16.5" customHeight="1" x14ac:dyDescent="0.25">
      <c r="A6" s="20"/>
      <c r="B6" s="174" t="s">
        <v>4</v>
      </c>
      <c r="C6" s="175"/>
      <c r="D6" s="175"/>
      <c r="E6" s="176"/>
      <c r="F6" s="185" t="s">
        <v>70</v>
      </c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43" t="s">
        <v>26</v>
      </c>
      <c r="E8" s="143"/>
      <c r="F8" s="72" t="s">
        <v>27</v>
      </c>
      <c r="G8" s="143" t="s">
        <v>28</v>
      </c>
      <c r="H8" s="143"/>
      <c r="I8" s="143"/>
      <c r="J8" s="143" t="s">
        <v>29</v>
      </c>
      <c r="K8" s="143"/>
      <c r="L8" s="143"/>
      <c r="M8" s="143" t="s">
        <v>30</v>
      </c>
      <c r="N8" s="143"/>
      <c r="O8" s="143"/>
      <c r="P8" s="143"/>
      <c r="Q8" s="187" t="s">
        <v>40</v>
      </c>
      <c r="R8" s="188"/>
      <c r="T8" s="15"/>
    </row>
    <row r="9" spans="1:40" ht="27" customHeight="1" x14ac:dyDescent="0.25">
      <c r="A9" s="20"/>
      <c r="B9" s="13"/>
      <c r="C9" s="68"/>
      <c r="D9" s="192"/>
      <c r="E9" s="193"/>
      <c r="F9" s="196" t="s">
        <v>25</v>
      </c>
      <c r="G9" s="144"/>
      <c r="H9" s="144"/>
      <c r="I9" s="144"/>
      <c r="J9" s="198"/>
      <c r="K9" s="199"/>
      <c r="L9" s="200"/>
      <c r="M9" s="144"/>
      <c r="N9" s="144"/>
      <c r="O9" s="144"/>
      <c r="P9" s="144"/>
      <c r="Q9" s="214"/>
      <c r="R9" s="160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94"/>
      <c r="E10" s="195"/>
      <c r="F10" s="197"/>
      <c r="G10" s="163"/>
      <c r="H10" s="163"/>
      <c r="I10" s="163"/>
      <c r="J10" s="163"/>
      <c r="K10" s="163"/>
      <c r="L10" s="163"/>
      <c r="M10" s="144"/>
      <c r="N10" s="144"/>
      <c r="O10" s="144"/>
      <c r="P10" s="144"/>
      <c r="Q10" s="161"/>
      <c r="R10" s="162"/>
    </row>
    <row r="11" spans="1:40" ht="20.25" customHeight="1" x14ac:dyDescent="0.25">
      <c r="A11" s="20"/>
      <c r="B11" s="189" t="s">
        <v>14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167" t="s">
        <v>31</v>
      </c>
      <c r="J12" s="168"/>
      <c r="K12" s="169" t="s">
        <v>6</v>
      </c>
      <c r="L12" s="170"/>
      <c r="M12" s="170"/>
      <c r="N12" s="170"/>
      <c r="O12" s="170"/>
      <c r="P12" s="170"/>
      <c r="Q12" s="170"/>
      <c r="R12" s="171"/>
    </row>
    <row r="13" spans="1:40" ht="15.75" customHeight="1" x14ac:dyDescent="0.25">
      <c r="A13" s="30">
        <v>1</v>
      </c>
      <c r="B13" s="172" t="s">
        <v>5</v>
      </c>
      <c r="C13" s="173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206" t="s">
        <v>9</v>
      </c>
      <c r="M13" s="207"/>
      <c r="N13" s="206" t="s">
        <v>10</v>
      </c>
      <c r="O13" s="207"/>
      <c r="P13" s="206" t="s">
        <v>11</v>
      </c>
      <c r="Q13" s="207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206" t="s">
        <v>11</v>
      </c>
      <c r="M14" s="207"/>
      <c r="N14" s="206" t="s">
        <v>10</v>
      </c>
      <c r="O14" s="207"/>
      <c r="P14" s="206" t="s">
        <v>9</v>
      </c>
      <c r="Q14" s="207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82" t="s">
        <v>33</v>
      </c>
      <c r="C15" s="183"/>
      <c r="D15" s="184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208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209"/>
      <c r="T16" s="39"/>
      <c r="U16" s="39"/>
    </row>
    <row r="17" spans="1:40" ht="33.75" customHeight="1" x14ac:dyDescent="0.25">
      <c r="A17" s="20"/>
      <c r="B17" s="164" t="s">
        <v>32</v>
      </c>
      <c r="C17" s="165"/>
      <c r="D17" s="165"/>
      <c r="E17" s="165"/>
      <c r="F17" s="166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212" t="str">
        <f>IF(G9="","",G9)</f>
        <v/>
      </c>
      <c r="C18" s="213"/>
      <c r="D18" s="213"/>
      <c r="E18" s="213"/>
      <c r="F18" s="213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212" t="str">
        <f>IF(G10="","",G10)</f>
        <v/>
      </c>
      <c r="C19" s="213"/>
      <c r="D19" s="213"/>
      <c r="E19" s="213"/>
      <c r="F19" s="213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204" t="s">
        <v>38</v>
      </c>
      <c r="C20" s="205"/>
      <c r="D20" s="205"/>
      <c r="E20" s="205"/>
      <c r="F20" s="205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74" t="s">
        <v>39</v>
      </c>
      <c r="C21" s="175"/>
      <c r="D21" s="175"/>
      <c r="E21" s="175"/>
      <c r="F21" s="176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47" t="s">
        <v>36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50" t="str">
        <f>IF(AND(I15=TRUE,W30&gt;=W29),"",IF(AND(I15=TRUE,W30&lt;W29),"REVISAR TENDENCIA ASCENDENTE",IF(AND(J15=TRUE,W30&lt;W29),"",IF(AND(J15=TRUE,W30&gt;W29),"REVISAR TENDENCIA DESCENDENTE",""))))</f>
        <v/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5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5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5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5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W30" s="44">
        <f>COUNTIF(W18:W28,"A")</f>
        <v>0</v>
      </c>
    </row>
    <row r="31" spans="1:40" ht="15.75" customHeight="1" x14ac:dyDescent="0.25">
      <c r="A31" s="27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1:40" ht="11.25" customHeight="1" x14ac:dyDescent="0.25">
      <c r="A32" s="27"/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5"/>
    </row>
    <row r="33" spans="1:18" ht="15" customHeight="1" x14ac:dyDescent="0.25">
      <c r="A33" s="27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5"/>
    </row>
    <row r="34" spans="1:18" ht="15" customHeight="1" x14ac:dyDescent="0.25">
      <c r="A34" s="27"/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5"/>
    </row>
    <row r="35" spans="1:18" ht="15" customHeight="1" x14ac:dyDescent="0.25">
      <c r="A35" s="27"/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27"/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5"/>
    </row>
    <row r="37" spans="1:18" ht="15" customHeight="1" x14ac:dyDescent="0.25">
      <c r="A37" s="27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5"/>
    </row>
    <row r="38" spans="1:18" ht="15" customHeight="1" x14ac:dyDescent="0.25">
      <c r="A38" s="27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1:18" ht="15" customHeight="1" x14ac:dyDescent="0.25">
      <c r="A39" s="27"/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5"/>
    </row>
    <row r="40" spans="1:18" ht="15" customHeight="1" thickBot="1" x14ac:dyDescent="0.3">
      <c r="A40" s="2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46" t="s">
        <v>59</v>
      </c>
      <c r="C43" s="146"/>
      <c r="D43" s="146"/>
      <c r="E43" s="146"/>
      <c r="F43" s="9" t="s">
        <v>15</v>
      </c>
      <c r="G43" s="9" t="s">
        <v>60</v>
      </c>
      <c r="H43" s="146" t="s">
        <v>61</v>
      </c>
      <c r="I43" s="146"/>
      <c r="J43" s="146"/>
      <c r="K43" s="146"/>
      <c r="L43" s="146"/>
      <c r="M43" s="146"/>
      <c r="N43" s="146" t="s">
        <v>62</v>
      </c>
      <c r="O43" s="146"/>
      <c r="P43" s="146"/>
      <c r="Q43" s="146"/>
      <c r="R43" s="146"/>
    </row>
    <row r="44" spans="1:18" ht="30.75" customHeight="1" x14ac:dyDescent="0.25">
      <c r="A44" s="27"/>
      <c r="B44" s="141" t="str">
        <f>T17</f>
        <v>Ene</v>
      </c>
      <c r="C44" s="141"/>
      <c r="D44" s="141"/>
      <c r="E44" s="141"/>
      <c r="F44" s="74">
        <f>V17</f>
        <v>0</v>
      </c>
      <c r="G44" s="74" t="str">
        <f>U17</f>
        <v/>
      </c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</row>
    <row r="45" spans="1:18" ht="30.75" customHeight="1" x14ac:dyDescent="0.25">
      <c r="A45" s="27"/>
      <c r="B45" s="141" t="str">
        <f t="shared" ref="B45:B55" si="2">T18</f>
        <v>Feb</v>
      </c>
      <c r="C45" s="141"/>
      <c r="D45" s="141"/>
      <c r="E45" s="141"/>
      <c r="F45" s="74">
        <f t="shared" ref="F45:F55" si="3">V18</f>
        <v>0</v>
      </c>
      <c r="G45" s="74" t="str">
        <f t="shared" ref="G45:G55" si="4">U18</f>
        <v/>
      </c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ht="30.75" customHeight="1" x14ac:dyDescent="0.25">
      <c r="A46" s="27"/>
      <c r="B46" s="141" t="str">
        <f t="shared" si="2"/>
        <v>Mar</v>
      </c>
      <c r="C46" s="141"/>
      <c r="D46" s="141"/>
      <c r="E46" s="141"/>
      <c r="F46" s="74">
        <f t="shared" si="3"/>
        <v>0</v>
      </c>
      <c r="G46" s="74" t="str">
        <f t="shared" si="4"/>
        <v/>
      </c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</row>
    <row r="47" spans="1:18" ht="30.75" customHeight="1" x14ac:dyDescent="0.25">
      <c r="A47" s="27"/>
      <c r="B47" s="141" t="str">
        <f t="shared" si="2"/>
        <v>Abr</v>
      </c>
      <c r="C47" s="141"/>
      <c r="D47" s="141"/>
      <c r="E47" s="141"/>
      <c r="F47" s="74">
        <f t="shared" si="3"/>
        <v>0</v>
      </c>
      <c r="G47" s="74" t="str">
        <f t="shared" si="4"/>
        <v/>
      </c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</row>
    <row r="48" spans="1:18" ht="30.75" customHeight="1" x14ac:dyDescent="0.25">
      <c r="A48" s="27"/>
      <c r="B48" s="141" t="str">
        <f t="shared" si="2"/>
        <v>May</v>
      </c>
      <c r="C48" s="141"/>
      <c r="D48" s="141"/>
      <c r="E48" s="141"/>
      <c r="F48" s="74">
        <f t="shared" si="3"/>
        <v>0</v>
      </c>
      <c r="G48" s="74" t="str">
        <f t="shared" si="4"/>
        <v/>
      </c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</row>
    <row r="49" spans="1:18" ht="30.75" customHeight="1" x14ac:dyDescent="0.25">
      <c r="A49" s="27"/>
      <c r="B49" s="141" t="str">
        <f t="shared" si="2"/>
        <v>Jun</v>
      </c>
      <c r="C49" s="141"/>
      <c r="D49" s="141"/>
      <c r="E49" s="141"/>
      <c r="F49" s="74">
        <f t="shared" si="3"/>
        <v>0</v>
      </c>
      <c r="G49" s="74" t="str">
        <f t="shared" si="4"/>
        <v/>
      </c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</row>
    <row r="50" spans="1:18" ht="30.75" customHeight="1" x14ac:dyDescent="0.25">
      <c r="A50" s="27"/>
      <c r="B50" s="141" t="str">
        <f t="shared" si="2"/>
        <v>Jul</v>
      </c>
      <c r="C50" s="141"/>
      <c r="D50" s="141"/>
      <c r="E50" s="141"/>
      <c r="F50" s="74">
        <f t="shared" si="3"/>
        <v>0</v>
      </c>
      <c r="G50" s="74" t="str">
        <f t="shared" si="4"/>
        <v/>
      </c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ht="30.75" customHeight="1" x14ac:dyDescent="0.25">
      <c r="A51" s="27"/>
      <c r="B51" s="141" t="str">
        <f t="shared" si="2"/>
        <v>Ago</v>
      </c>
      <c r="C51" s="141"/>
      <c r="D51" s="141"/>
      <c r="E51" s="141"/>
      <c r="F51" s="74">
        <f t="shared" si="3"/>
        <v>0</v>
      </c>
      <c r="G51" s="74" t="str">
        <f t="shared" si="4"/>
        <v/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</row>
    <row r="52" spans="1:18" ht="30.75" customHeight="1" x14ac:dyDescent="0.25">
      <c r="A52" s="27"/>
      <c r="B52" s="141" t="str">
        <f t="shared" si="2"/>
        <v>Sep</v>
      </c>
      <c r="C52" s="141"/>
      <c r="D52" s="141"/>
      <c r="E52" s="141"/>
      <c r="F52" s="74">
        <f t="shared" si="3"/>
        <v>0</v>
      </c>
      <c r="G52" s="74" t="str">
        <f t="shared" si="4"/>
        <v/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</row>
    <row r="53" spans="1:18" ht="30.75" customHeight="1" x14ac:dyDescent="0.25">
      <c r="A53" s="27"/>
      <c r="B53" s="141" t="str">
        <f t="shared" si="2"/>
        <v>Oct</v>
      </c>
      <c r="C53" s="141"/>
      <c r="D53" s="141"/>
      <c r="E53" s="141"/>
      <c r="F53" s="74">
        <f t="shared" si="3"/>
        <v>0</v>
      </c>
      <c r="G53" s="74" t="str">
        <f t="shared" si="4"/>
        <v/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</row>
    <row r="54" spans="1:18" ht="30.75" customHeight="1" x14ac:dyDescent="0.25">
      <c r="A54" s="27"/>
      <c r="B54" s="141" t="str">
        <f t="shared" si="2"/>
        <v>Nov</v>
      </c>
      <c r="C54" s="141"/>
      <c r="D54" s="141"/>
      <c r="E54" s="141"/>
      <c r="F54" s="74">
        <f t="shared" si="3"/>
        <v>0</v>
      </c>
      <c r="G54" s="74" t="str">
        <f t="shared" si="4"/>
        <v/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</row>
    <row r="55" spans="1:18" ht="30.75" customHeight="1" x14ac:dyDescent="0.25">
      <c r="A55" s="27"/>
      <c r="B55" s="141" t="str">
        <f t="shared" si="2"/>
        <v>Dic</v>
      </c>
      <c r="C55" s="141"/>
      <c r="D55" s="141"/>
      <c r="E55" s="141"/>
      <c r="F55" s="74">
        <f t="shared" si="3"/>
        <v>0</v>
      </c>
      <c r="G55" s="74" t="str">
        <f t="shared" si="4"/>
        <v/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210" t="s">
        <v>72</v>
      </c>
      <c r="O62" s="211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:E5"/>
    <mergeCell ref="G5:L5"/>
    <mergeCell ref="N5:R5"/>
    <mergeCell ref="B2:R2"/>
    <mergeCell ref="B3:E3"/>
    <mergeCell ref="F3:R3"/>
    <mergeCell ref="B4:E4"/>
    <mergeCell ref="F4:R4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11:R11"/>
    <mergeCell ref="I12:J12"/>
    <mergeCell ref="K12:R12"/>
    <mergeCell ref="B13:C13"/>
    <mergeCell ref="L13:M13"/>
    <mergeCell ref="N13:O13"/>
    <mergeCell ref="P13:Q13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42:R42"/>
    <mergeCell ref="B43:E43"/>
    <mergeCell ref="H43:M43"/>
    <mergeCell ref="N43:R43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  <mergeCell ref="N47:R47"/>
    <mergeCell ref="B48:E48"/>
    <mergeCell ref="H48:M48"/>
    <mergeCell ref="N48:R48"/>
    <mergeCell ref="B49:E49"/>
    <mergeCell ref="H49:M49"/>
    <mergeCell ref="N49:R49"/>
    <mergeCell ref="B50:E50"/>
    <mergeCell ref="H50:M50"/>
    <mergeCell ref="N50:R50"/>
    <mergeCell ref="B51:E51"/>
    <mergeCell ref="H51:M51"/>
    <mergeCell ref="N51:R51"/>
    <mergeCell ref="B52:E52"/>
    <mergeCell ref="H52:M52"/>
    <mergeCell ref="N52:R52"/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FAMILIA</cp:lastModifiedBy>
  <cp:lastPrinted>2017-04-05T17:25:29Z</cp:lastPrinted>
  <dcterms:created xsi:type="dcterms:W3CDTF">2013-07-02T16:07:28Z</dcterms:created>
  <dcterms:modified xsi:type="dcterms:W3CDTF">2020-07-12T16:10:13Z</dcterms:modified>
</cp:coreProperties>
</file>