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MILIA\Desktop\"/>
    </mc:Choice>
  </mc:AlternateContent>
  <bookViews>
    <workbookView xWindow="0" yWindow="0" windowWidth="20490" windowHeight="7650"/>
  </bookViews>
  <sheets>
    <sheet name="Riesgos " sheetId="3" r:id="rId1"/>
    <sheet name="Calificacion Controles" sheetId="6" r:id="rId2"/>
    <sheet name="CriteriosControles" sheetId="7" r:id="rId3"/>
    <sheet name="Criterios Impactos" sheetId="10" r:id="rId4"/>
    <sheet name="TabEvaluacion" sheetId="8" state="hidden" r:id="rId5"/>
    <sheet name="Listas" sheetId="4" state="hidden" r:id="rId6"/>
  </sheets>
  <definedNames>
    <definedName name="_xlnm._FilterDatabase" localSheetId="0" hidden="1">'Riesgos '!$A$3:$O$9</definedName>
    <definedName name="Alta">TabEvaluacion!$I$11</definedName>
    <definedName name="_xlnm.Print_Area" localSheetId="1">'Calificacion Controles'!$A$1:$S$30</definedName>
    <definedName name="_xlnm.Print_Area" localSheetId="0">'Riesgos '!$A$1:$Q$9</definedName>
    <definedName name="correction" localSheetId="1">'Calificacion Controles'!#REF!</definedName>
    <definedName name="correction">Listas!$S$2:$S$6</definedName>
    <definedName name="cost" localSheetId="1">'Calificacion Controles'!#REF!</definedName>
    <definedName name="cost">Listas!$W$2:$W$6</definedName>
    <definedName name="CriterioControl" localSheetId="3">'Criterios Impactos'!$A$2:$A$15</definedName>
    <definedName name="CriterioControl">CriteriosControles!$A$2:$A$15</definedName>
    <definedName name="Cuestiones">#REF!</definedName>
    <definedName name="CuestNegativas">Listas!#REF!</definedName>
    <definedName name="CuestNegativas1">Listas!#REF!</definedName>
    <definedName name="CuestPositivas">Listas!#REF!</definedName>
    <definedName name="CuestPositivas1">Listas!#REF!</definedName>
    <definedName name="Impacto">Listas!$N:$N</definedName>
    <definedName name="Impacto2">Listas!$N$2:$N$6</definedName>
    <definedName name="Likelihood" localSheetId="1">'Calificacion Controles'!$M$5:$M$9</definedName>
    <definedName name="Likelihood">Listas!$L$2:$L$6</definedName>
    <definedName name="Negativos">Listas!#REF!</definedName>
    <definedName name="ObjetivosCalidad">Listas!$AC$2:$AC$6</definedName>
    <definedName name="Occurrences" localSheetId="1">'Calificacion Controles'!$N$5:$N$9</definedName>
    <definedName name="Occurrences">Listas!$M$2:$M$6</definedName>
    <definedName name="opprep" localSheetId="1">'Calificacion Controles'!#REF!</definedName>
    <definedName name="opprep">Listas!$Y$2:$Y$6</definedName>
    <definedName name="Potential" localSheetId="1">'Calificacion Controles'!$O$5:$O$9</definedName>
    <definedName name="Potential">Listas!$O$2:$O$6</definedName>
    <definedName name="Probabilidad">Listas!$K:$K</definedName>
    <definedName name="Probabilidad2">Listas!$K$2:$K$6</definedName>
    <definedName name="Proceso">Listas!$I:$I</definedName>
    <definedName name="riskrep" localSheetId="1">'Calificacion Controles'!#REF!</definedName>
    <definedName name="riskrep">Listas!$U$2:$U$6</definedName>
    <definedName name="Success" localSheetId="1">'Calificacion Controles'!#REF!</definedName>
    <definedName name="Success">Listas!$AA$2:$AA$6</definedName>
    <definedName name="TipoRiesgo">Listas!$J$2:$J$3</definedName>
    <definedName name="Violation" localSheetId="1">'Calificacion Controles'!#REF!</definedName>
    <definedName name="Violation">Listas!$Q$2:$Q$6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" i="3" l="1"/>
  <c r="D30" i="6" l="1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H9" i="3" l="1"/>
  <c r="H8" i="3"/>
  <c r="N6" i="4" l="1"/>
  <c r="K6" i="4"/>
  <c r="N5" i="4"/>
  <c r="K5" i="4"/>
  <c r="N4" i="4"/>
  <c r="K4" i="4"/>
  <c r="N3" i="4"/>
  <c r="K3" i="4"/>
  <c r="N2" i="4"/>
  <c r="K2" i="4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O30" i="6"/>
  <c r="P30" i="6" s="1"/>
  <c r="Q30" i="6" s="1"/>
  <c r="R30" i="6" s="1"/>
  <c r="B30" i="6"/>
  <c r="O29" i="6"/>
  <c r="P29" i="6" s="1"/>
  <c r="B29" i="6"/>
  <c r="O28" i="6"/>
  <c r="P28" i="6" s="1"/>
  <c r="B28" i="6"/>
  <c r="O27" i="6"/>
  <c r="P27" i="6" s="1"/>
  <c r="B27" i="6"/>
  <c r="O26" i="6"/>
  <c r="P26" i="6" s="1"/>
  <c r="B26" i="6"/>
  <c r="O25" i="6"/>
  <c r="P25" i="6" s="1"/>
  <c r="B25" i="6"/>
  <c r="O24" i="6"/>
  <c r="P24" i="6" s="1"/>
  <c r="B24" i="6"/>
  <c r="O23" i="6"/>
  <c r="P23" i="6" s="1"/>
  <c r="B23" i="6"/>
  <c r="O22" i="6"/>
  <c r="P22" i="6" s="1"/>
  <c r="B22" i="6"/>
  <c r="O21" i="6"/>
  <c r="P21" i="6" s="1"/>
  <c r="B21" i="6"/>
  <c r="O20" i="6"/>
  <c r="P20" i="6" s="1"/>
  <c r="Q20" i="6" s="1"/>
  <c r="R20" i="6" s="1"/>
  <c r="B20" i="6"/>
  <c r="O19" i="6"/>
  <c r="P19" i="6" s="1"/>
  <c r="B19" i="6"/>
  <c r="O18" i="6"/>
  <c r="P18" i="6" s="1"/>
  <c r="B18" i="6"/>
  <c r="O17" i="6"/>
  <c r="P17" i="6" s="1"/>
  <c r="B17" i="6"/>
  <c r="O16" i="6"/>
  <c r="P16" i="6" s="1"/>
  <c r="B16" i="6"/>
  <c r="O15" i="6"/>
  <c r="P15" i="6" s="1"/>
  <c r="B15" i="6"/>
  <c r="O14" i="6"/>
  <c r="P14" i="6" s="1"/>
  <c r="B14" i="6"/>
  <c r="O13" i="6"/>
  <c r="P13" i="6" s="1"/>
  <c r="Q13" i="6" s="1"/>
  <c r="R13" i="6" s="1"/>
  <c r="B13" i="6"/>
  <c r="O12" i="6"/>
  <c r="P12" i="6" s="1"/>
  <c r="B12" i="6"/>
  <c r="O11" i="6"/>
  <c r="P11" i="6" s="1"/>
  <c r="B11" i="6"/>
  <c r="O10" i="6"/>
  <c r="P10" i="6" s="1"/>
  <c r="B10" i="6"/>
  <c r="O9" i="6"/>
  <c r="P9" i="6" s="1"/>
  <c r="B9" i="6"/>
  <c r="O8" i="6"/>
  <c r="M8" i="6"/>
  <c r="K8" i="6"/>
  <c r="I8" i="6"/>
  <c r="G8" i="6"/>
  <c r="B8" i="6"/>
  <c r="O7" i="6"/>
  <c r="M7" i="6"/>
  <c r="K7" i="6"/>
  <c r="I7" i="6"/>
  <c r="G7" i="6"/>
  <c r="B7" i="6"/>
  <c r="O6" i="6"/>
  <c r="M6" i="6"/>
  <c r="K6" i="6"/>
  <c r="I6" i="6"/>
  <c r="G6" i="6"/>
  <c r="B6" i="6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O5" i="6"/>
  <c r="M5" i="6"/>
  <c r="K5" i="6"/>
  <c r="I5" i="6"/>
  <c r="G5" i="6"/>
  <c r="B5" i="6"/>
  <c r="K9" i="3"/>
  <c r="I9" i="3"/>
  <c r="K8" i="3"/>
  <c r="I8" i="3"/>
  <c r="K7" i="3"/>
  <c r="I7" i="3"/>
  <c r="K6" i="3"/>
  <c r="I6" i="3"/>
  <c r="K5" i="3"/>
  <c r="A5" i="3"/>
  <c r="A6" i="3" s="1"/>
  <c r="A7" i="3" s="1"/>
  <c r="A8" i="3" s="1"/>
  <c r="A9" i="3" s="1"/>
  <c r="P8" i="6" l="1"/>
  <c r="Q8" i="6" s="1"/>
  <c r="P7" i="6"/>
  <c r="Q7" i="6" s="1"/>
  <c r="P6" i="6"/>
  <c r="Q6" i="6" s="1"/>
  <c r="H4" i="3"/>
  <c r="H7" i="3"/>
  <c r="H5" i="3"/>
  <c r="H6" i="3"/>
  <c r="I4" i="3"/>
  <c r="K4" i="3"/>
  <c r="P5" i="6"/>
  <c r="Q5" i="6" s="1"/>
  <c r="M7" i="3"/>
  <c r="L6" i="3"/>
  <c r="C7" i="6" s="1"/>
  <c r="C11" i="6"/>
  <c r="C19" i="6"/>
  <c r="I5" i="3"/>
  <c r="M5" i="3" s="1"/>
  <c r="C15" i="6"/>
  <c r="C13" i="6"/>
  <c r="M9" i="3"/>
  <c r="L8" i="3"/>
  <c r="C9" i="6" s="1"/>
  <c r="C28" i="6"/>
  <c r="Q18" i="6"/>
  <c r="R18" i="6" s="1"/>
  <c r="Q22" i="6"/>
  <c r="R22" i="6" s="1"/>
  <c r="Q24" i="6"/>
  <c r="R24" i="6" s="1"/>
  <c r="Q14" i="6"/>
  <c r="R14" i="6" s="1"/>
  <c r="Q26" i="6"/>
  <c r="R26" i="6" s="1"/>
  <c r="Q28" i="6"/>
  <c r="R28" i="6" s="1"/>
  <c r="Q21" i="6"/>
  <c r="R21" i="6" s="1"/>
  <c r="Q23" i="6"/>
  <c r="R23" i="6" s="1"/>
  <c r="C24" i="6"/>
  <c r="C25" i="6"/>
  <c r="M6" i="3"/>
  <c r="M8" i="3"/>
  <c r="C23" i="6"/>
  <c r="C27" i="6"/>
  <c r="L7" i="3"/>
  <c r="C8" i="6" s="1"/>
  <c r="L9" i="3"/>
  <c r="C10" i="6" s="1"/>
  <c r="C12" i="6"/>
  <c r="C14" i="6"/>
  <c r="C16" i="6"/>
  <c r="C18" i="6"/>
  <c r="C26" i="6"/>
  <c r="C20" i="6"/>
  <c r="C21" i="6"/>
  <c r="C29" i="6"/>
  <c r="Q29" i="6"/>
  <c r="R29" i="6" s="1"/>
  <c r="Q27" i="6"/>
  <c r="R27" i="6" s="1"/>
  <c r="Q25" i="6"/>
  <c r="R25" i="6" s="1"/>
  <c r="Q19" i="6"/>
  <c r="R19" i="6" s="1"/>
  <c r="Q17" i="6"/>
  <c r="R17" i="6" s="1"/>
  <c r="Q16" i="6"/>
  <c r="R16" i="6" s="1"/>
  <c r="Q15" i="6"/>
  <c r="R15" i="6" s="1"/>
  <c r="Q12" i="6"/>
  <c r="R12" i="6" s="1"/>
  <c r="Q11" i="6"/>
  <c r="R11" i="6" s="1"/>
  <c r="Q10" i="6"/>
  <c r="R10" i="6" s="1"/>
  <c r="Q9" i="6"/>
  <c r="R9" i="6" s="1"/>
  <c r="R7" i="6" l="1"/>
  <c r="S7" i="6" s="1"/>
  <c r="Q6" i="3" s="1"/>
  <c r="R8" i="6"/>
  <c r="S8" i="6" s="1"/>
  <c r="Q7" i="3" s="1"/>
  <c r="P9" i="3"/>
  <c r="P8" i="3"/>
  <c r="L4" i="3"/>
  <c r="C5" i="6" s="1"/>
  <c r="R5" i="6" s="1"/>
  <c r="M4" i="3"/>
  <c r="S29" i="6"/>
  <c r="S18" i="6"/>
  <c r="L5" i="3"/>
  <c r="C6" i="6" s="1"/>
  <c r="R6" i="6" s="1"/>
  <c r="P5" i="3" s="1"/>
  <c r="S19" i="6"/>
  <c r="C22" i="6"/>
  <c r="C17" i="6"/>
  <c r="S11" i="6"/>
  <c r="C30" i="6"/>
  <c r="S15" i="6"/>
  <c r="S26" i="6"/>
  <c r="S23" i="6"/>
  <c r="S21" i="6"/>
  <c r="S14" i="6"/>
  <c r="S16" i="6" l="1"/>
  <c r="S28" i="6"/>
  <c r="S13" i="6"/>
  <c r="S20" i="6"/>
  <c r="S24" i="6"/>
  <c r="S6" i="6"/>
  <c r="S10" i="6"/>
  <c r="Q9" i="3" s="1"/>
  <c r="S25" i="6"/>
  <c r="S9" i="6"/>
  <c r="Q8" i="3" s="1"/>
  <c r="S27" i="6"/>
  <c r="S30" i="6"/>
  <c r="P6" i="3"/>
  <c r="P7" i="3"/>
  <c r="S5" i="6" l="1"/>
  <c r="Q4" i="3" s="1"/>
  <c r="P4" i="3"/>
  <c r="S22" i="6"/>
  <c r="S17" i="6"/>
  <c r="S12" i="6"/>
</calcChain>
</file>

<file path=xl/sharedStrings.xml><?xml version="1.0" encoding="utf-8"?>
<sst xmlns="http://schemas.openxmlformats.org/spreadsheetml/2006/main" count="287" uniqueCount="192">
  <si>
    <t>No</t>
  </si>
  <si>
    <t>Identificación</t>
  </si>
  <si>
    <t>Probabilidad (de que ocurra el riesgo)</t>
  </si>
  <si>
    <t>Impacto 
(si el riesgo sucede)</t>
  </si>
  <si>
    <t>Riesgo Inherente</t>
  </si>
  <si>
    <t>Controles</t>
  </si>
  <si>
    <t>Riesgo Residual</t>
  </si>
  <si>
    <t>Seguimiento I</t>
  </si>
  <si>
    <t>Seguimiento II</t>
  </si>
  <si>
    <t>Seguimiento III</t>
  </si>
  <si>
    <t>Seguimiento IV</t>
  </si>
  <si>
    <t>Riesgo</t>
  </si>
  <si>
    <t>Proceso donde se puede materializar el Riesgo</t>
  </si>
  <si>
    <t>Tipo de Riesgo</t>
  </si>
  <si>
    <t>Probabilidad</t>
  </si>
  <si>
    <t>Ocurrencias previas</t>
  </si>
  <si>
    <t>Calificación de la Prob.</t>
  </si>
  <si>
    <t>Niveles para calificar el Impacto</t>
  </si>
  <si>
    <t>Calificación de la Consecuencia</t>
  </si>
  <si>
    <t>Factor de riesgo
(Prob x Cons)</t>
  </si>
  <si>
    <t>Zona de Riesgo</t>
  </si>
  <si>
    <t>Responsable de aplicar el control</t>
  </si>
  <si>
    <t>Impacto</t>
  </si>
  <si>
    <t>Actividades Realizadas</t>
  </si>
  <si>
    <t>% de avance en la implementacion de la accion del Control</t>
  </si>
  <si>
    <t>Alta</t>
  </si>
  <si>
    <t>Direccionamiento Estratégico</t>
  </si>
  <si>
    <t>Gestión Financiera</t>
  </si>
  <si>
    <t>Procesos</t>
  </si>
  <si>
    <t>Probabilidad2</t>
  </si>
  <si>
    <t>Ocurrencias</t>
  </si>
  <si>
    <t>Potencial</t>
  </si>
  <si>
    <t>Score</t>
  </si>
  <si>
    <t>Rara vez / No Aplica</t>
  </si>
  <si>
    <t>No se ha producido en los últimos 5 años</t>
  </si>
  <si>
    <t>Insignificante / No Aplica</t>
  </si>
  <si>
    <t>Corrupción</t>
  </si>
  <si>
    <t>Improbable/Poco probable que ocurra</t>
  </si>
  <si>
    <t>Se ha producido al menos de una vez en los últimos 5 años.</t>
  </si>
  <si>
    <t>Menor</t>
  </si>
  <si>
    <t>Posible que ocurra</t>
  </si>
  <si>
    <t>Se ha producido en los últimos 2 años.</t>
  </si>
  <si>
    <t>Moderado</t>
  </si>
  <si>
    <t>Baja</t>
  </si>
  <si>
    <t>Probable que ocurra</t>
  </si>
  <si>
    <t>Se ha producido al menos de una vez en los últimos 2  años.</t>
  </si>
  <si>
    <t>Mayor / Alto</t>
  </si>
  <si>
    <t>Es casi seguro que ocurra</t>
  </si>
  <si>
    <t>Se ha producido mas de una vez en el  año.</t>
  </si>
  <si>
    <t>Catastrófico / Muy alto</t>
  </si>
  <si>
    <t>Gestión Jurídica</t>
  </si>
  <si>
    <t>No Riesgo</t>
  </si>
  <si>
    <t>Calificacion del Riesgo Bruto</t>
  </si>
  <si>
    <t>Calificacion Controles Existentes</t>
  </si>
  <si>
    <t>Total Controles Existentes</t>
  </si>
  <si>
    <t>% Cubrimiento</t>
  </si>
  <si>
    <t>%Valoracion Riesgo</t>
  </si>
  <si>
    <t>Control 1</t>
  </si>
  <si>
    <t>Control 2</t>
  </si>
  <si>
    <t>Control 3</t>
  </si>
  <si>
    <t>Control 4</t>
  </si>
  <si>
    <t>Control 5</t>
  </si>
  <si>
    <t>Criterio</t>
  </si>
  <si>
    <t>Calificación</t>
  </si>
  <si>
    <t>Criterios Para Calificar la Solidez del Control</t>
  </si>
  <si>
    <t>a. El Control No Aplica</t>
  </si>
  <si>
    <t>N</t>
  </si>
  <si>
    <t>b. El Control es Redundante</t>
  </si>
  <si>
    <t>R</t>
  </si>
  <si>
    <t>c. El Control es efectivo, es clave y no se cumple</t>
  </si>
  <si>
    <t>d. El Control es efectivo,  no es clave y no se cumple</t>
  </si>
  <si>
    <t>e. El Control es efectivo,  no es clave y se cumple</t>
  </si>
  <si>
    <t>f. El Control es efectivo, es clave y se cumple</t>
  </si>
  <si>
    <t>g. El Control es aceptable, es clave y no se cumple</t>
  </si>
  <si>
    <t>h. El Control es aceptable,  no es clave y no se cumple</t>
  </si>
  <si>
    <t>i. El Control es aceptable, no es clave y se cumple</t>
  </si>
  <si>
    <t>j. El Control es aceptable, es clave y se cumple</t>
  </si>
  <si>
    <t>k. El Control es inaceptable, es clave y no se cumple</t>
  </si>
  <si>
    <t>l. El Control es inaceptable,  no es clave y no se cumple</t>
  </si>
  <si>
    <t>m. El Control es inaceptable, no es clave y se cumple</t>
  </si>
  <si>
    <t>n. El Control es inaceptable, es clave y se cumple</t>
  </si>
  <si>
    <r>
      <t>PROBABILIDAD</t>
    </r>
    <r>
      <rPr>
        <sz val="10"/>
        <color rgb="FF000000"/>
        <rFont val="Arial"/>
        <family val="2"/>
      </rPr>
      <t xml:space="preserve"> </t>
    </r>
  </si>
  <si>
    <r>
      <t>IMPACTO</t>
    </r>
    <r>
      <rPr>
        <sz val="10"/>
        <color rgb="FF000000"/>
        <rFont val="Arial"/>
        <family val="2"/>
      </rPr>
      <t xml:space="preserve"> </t>
    </r>
  </si>
  <si>
    <t xml:space="preserve">1 - Insignificante </t>
  </si>
  <si>
    <t xml:space="preserve">2 - Menor </t>
  </si>
  <si>
    <t xml:space="preserve">3 - Moderado </t>
  </si>
  <si>
    <t xml:space="preserve">4 - Mayor  </t>
  </si>
  <si>
    <t xml:space="preserve">5 - Catastrófico  </t>
  </si>
  <si>
    <t xml:space="preserve">1 - Rara Vez </t>
  </si>
  <si>
    <r>
      <t>B</t>
    </r>
    <r>
      <rPr>
        <sz val="10"/>
        <color rgb="FF000000"/>
        <rFont val="Arial"/>
        <family val="2"/>
      </rPr>
      <t xml:space="preserve"> </t>
    </r>
  </si>
  <si>
    <r>
      <t>M</t>
    </r>
    <r>
      <rPr>
        <sz val="10"/>
        <color rgb="FF000000"/>
        <rFont val="Arial"/>
        <family val="2"/>
      </rPr>
      <t xml:space="preserve"> </t>
    </r>
  </si>
  <si>
    <r>
      <t>A</t>
    </r>
    <r>
      <rPr>
        <sz val="10"/>
        <color rgb="FF000000"/>
        <rFont val="Arial"/>
        <family val="2"/>
      </rPr>
      <t xml:space="preserve"> </t>
    </r>
  </si>
  <si>
    <t xml:space="preserve">2 - Improbable </t>
  </si>
  <si>
    <r>
      <t>E</t>
    </r>
    <r>
      <rPr>
        <sz val="10"/>
        <color rgb="FF000000"/>
        <rFont val="Arial"/>
        <family val="2"/>
      </rPr>
      <t xml:space="preserve"> </t>
    </r>
  </si>
  <si>
    <t>Extrema</t>
  </si>
  <si>
    <t xml:space="preserve">3 - Posible  </t>
  </si>
  <si>
    <t>Moderada</t>
  </si>
  <si>
    <t xml:space="preserve">4 - Probable </t>
  </si>
  <si>
    <t xml:space="preserve">PROBABILIDAD </t>
  </si>
  <si>
    <t xml:space="preserve">IMPACTO </t>
  </si>
  <si>
    <t>Zona</t>
  </si>
  <si>
    <t>Consolidado</t>
  </si>
  <si>
    <t>Respuesta</t>
  </si>
  <si>
    <t>Nivel</t>
  </si>
  <si>
    <t>Calificacion</t>
  </si>
  <si>
    <t>Impacto (consecuencias) Cualitativo</t>
  </si>
  <si>
    <t>Insignificante</t>
  </si>
  <si>
    <t>-No hay interrupción de las operaciones de la entidad.</t>
  </si>
  <si>
    <t>-No se generan sanciones económicas o administrativas.</t>
  </si>
  <si>
    <t>-No se afecta la imagen institucional de forma significativa.</t>
  </si>
  <si>
    <t>-Interrupción de las operaciones de la Entidad por algunas horas.</t>
  </si>
  <si>
    <t>-Reclamacionesoquejasdelosusuariosqueimplicaninvestigacionesinternasdisciplinarias.</t>
  </si>
  <si>
    <t>-Imageninstitucionalafectadalocalmenteporretrasosenlaprestacióndelservicioalosusuariosociudadanos.</t>
  </si>
  <si>
    <t>-Interrupción de las operaciones de la Entidad por un(1)día.</t>
  </si>
  <si>
    <t>-Reclamacionesoquejasdelosusuariosquepodríanimplicarunadenunciaantelosentesreguladoresounademandadelargoalcanceparalaentidad.</t>
  </si>
  <si>
    <t>-Inoportunidadenlainformaciónocasionandoretrasosenlaatenciónalosusuarios.</t>
  </si>
  <si>
    <t>-Reproceso de actividades y aumento de carga operativa.</t>
  </si>
  <si>
    <t>-Imageninstitucionalafectadaenelordennacionaloregionalporretrasosenlaprestacióndelservicioalosusuariosociudadanos.</t>
  </si>
  <si>
    <t>-Investigaciones penales, fiscales o disciplinarias.</t>
  </si>
  <si>
    <t>Mayor</t>
  </si>
  <si>
    <t>-Interrupción de las operaciones de la Entidad por más de dos(2)días.</t>
  </si>
  <si>
    <t>-Pérdidadeinformacióncríticaquepuedeserrecuperadadeformaparcialoincompleta.</t>
  </si>
  <si>
    <t>-Sanción por parte del ente de control u  otro ente regulador.</t>
  </si>
  <si>
    <t>-Incumplimientoenlasmetasyobjetivosinstitucionalesafectandoelcumplimientoenlasmetasdegobierno.</t>
  </si>
  <si>
    <t>-Imageninstitucionalafectadaenelordennacionaloregionalporincumplimientosenlaprestacióndelservicioalosusuariosociudadanos.</t>
  </si>
  <si>
    <t>Catastrófico</t>
  </si>
  <si>
    <t>-Interrupción de las operaciones de la Entidad por más de cinco (5) días.</t>
  </si>
  <si>
    <t>-Intervención por parte de un ente de control u otro ente regulador.</t>
  </si>
  <si>
    <t>-Pérdida de Información crítica para la entidad que no se puede recuperar.</t>
  </si>
  <si>
    <t>- Incumplimientoenlasmetasyobjetivosinstitucionalesafectandodeformagravelaejecuciónpresupuestal.</t>
  </si>
  <si>
    <t>-Imageninstitucionalafectadaenelordennacionaloregionalporactosohechosdecorrupcióncomprobados.</t>
  </si>
  <si>
    <t>Acciones para Mantener el Control</t>
  </si>
  <si>
    <t>RIESGOS</t>
  </si>
  <si>
    <t>CALIFICACION DE CONTROLES</t>
  </si>
  <si>
    <t>5 - Casi Seguro</t>
  </si>
  <si>
    <t>Todos Los Procesos</t>
  </si>
  <si>
    <t>Procesos de Prestación de Servicios</t>
  </si>
  <si>
    <t>Tecnología de la Información y Comunicación</t>
  </si>
  <si>
    <t>Atención al Cliente y/o Ciudadanos</t>
  </si>
  <si>
    <t>Servicios Públicos de Salud</t>
  </si>
  <si>
    <t>Servicios Públicos Educativos</t>
  </si>
  <si>
    <t>Servicios Culturales y Turísticos</t>
  </si>
  <si>
    <t>Programas Especiales</t>
  </si>
  <si>
    <t>Recreación y Deporte</t>
  </si>
  <si>
    <t>Ordenamiento y Desarrollo Físico</t>
  </si>
  <si>
    <t>Diseño y Control de Obras de Infraestructura</t>
  </si>
  <si>
    <t>Gestión del Riesgo</t>
  </si>
  <si>
    <t>Gestión de Transito y Seguridad Vial</t>
  </si>
  <si>
    <t>Fortalecimiento a La Justicia</t>
  </si>
  <si>
    <t>Gestión de la Seguridad</t>
  </si>
  <si>
    <t>Participación Ciudadana</t>
  </si>
  <si>
    <t>Competitividad</t>
  </si>
  <si>
    <t>Gestión Documental</t>
  </si>
  <si>
    <t>Gestión de Talento Humano</t>
  </si>
  <si>
    <t>Gestión de la Infraestructura</t>
  </si>
  <si>
    <t>Gestión de la Contratación</t>
  </si>
  <si>
    <t>Evaluación y Control de la Gestión</t>
  </si>
  <si>
    <t>Operativo</t>
  </si>
  <si>
    <t>Responsable Control</t>
  </si>
  <si>
    <t>Secretario de Despacho</t>
  </si>
  <si>
    <t>Lider Proceso</t>
  </si>
  <si>
    <t>Todos los Servidores Publicos</t>
  </si>
  <si>
    <t>Causas</t>
  </si>
  <si>
    <t>Consecuencias</t>
  </si>
  <si>
    <t xml:space="preserve">Incumplimiento de los requisitos legales, reglamentarios , de los procesos, productos y servicios </t>
  </si>
  <si>
    <t>3 - Posible que ocurra</t>
  </si>
  <si>
    <t>2 - Menor</t>
  </si>
  <si>
    <t>Falta de seguimiento y evaluación a la satisfacción del cliente</t>
  </si>
  <si>
    <t xml:space="preserve">Manejo inadecuado de la información física o digital en la entidad  </t>
  </si>
  <si>
    <t>Tramites y/o Servicios,    Concusión,  Cohecho, Tráfico de Influencias</t>
  </si>
  <si>
    <t>1.Implementación de planes de mejoramiento para el fortalecimiento de la gestión ética en cada proceso.                                              2. Realizar mensualmente análisis de vencimiento de términos a PQRS e implementar acciones tendientes a eliminar las causas de los incumplimientos</t>
  </si>
  <si>
    <t>Para el Segundo Seguimiento del trimestre abril-junio de 2020, Se han realizado actividades para los controles 1, 2 y 3. Matriz de requisitos legales actualizada a diciembre 31 de 2019, igual la matriz está actualizada en el segundo trimestre 2020. Revisión semanal y mensual del estado de las PQRSD en SIGOB de Funcionarios de planta y contratistas de la Secretaría. En el informe de PQRSD con corte a junio 30 la Secretaría tiene un 98.6% de cumplimiento, en donde se refleja que se está trabajando en cumplir con lo establecido, existe compromiso por parte de los funcionarios de la Dependencia al responder de manera eficiente y a tiempo, se está realizando seguimiento y monitoreo por medio de Correos Electrónicos de Alerta , informes semanales y mensaje a WhatsApp.</t>
  </si>
  <si>
    <t>Para el Primer Seguimiento del trimestre enero-marzo de 2020, Se han realizado actividades para los controles 1 y 2. Se han dado las instrucciones pertinentes a todos los funcionarios de la secretaría en pro de brindar una excelente atención al cliente. Se realiza revisión semanal a través del funcionario enlace del SIGOB de  los tiempos de respuesta de las PQRSD), Se incrementó de 1 a 2 funcionarios para la atención al ciudadano en la Secretaría.</t>
  </si>
  <si>
    <t>Para el Segundo Seguimiento del trimestre abril-junio de 2020, Se han realizado actividades para los controles 1 y 2. Se han dado las instrucciones pertinentes a todos los funcionarios de la secretaría en pro de brindar una excelente atención al cliente. Se realiza revisión semanal a través del funcionario enlace del SIGOB de  los tiempos de respuesta de las PQRSD. En el segundo trimestre abril-junio de 2020 no se está prestando la atención al ciudadano en la Secretaría, por la contingencia COVID-19 presentada.</t>
  </si>
  <si>
    <t>Por falta de compromiso de las partes interesadas de llenar los requisitos en su totalidad antes de iniciar el desarrollo del proyecto.</t>
  </si>
  <si>
    <t xml:space="preserve">Por no realizar la actividad de encuesta de satisfacción de manera constante y efectiva en cada uno de los proyectos contemplados en el Plan de Acción de la Secretaría </t>
  </si>
  <si>
    <t>No cumplimiento de normas establecidas por los entes de control y por el Sistema de Gestión de Calidad de la Entidad</t>
  </si>
  <si>
    <t>Posibles sanciones por los entes de control debido al hallazgo de No Conformidades en las auditorias a los procesos de la Secretaría.</t>
  </si>
  <si>
    <t>Incumplimiento de indicadores de control del proceso de satisfacción del usuario.</t>
  </si>
  <si>
    <t>Por falta de un control estricto en el paso a paso del manejo de la información desde la solicitud de la información al contratista o interventor hasta su digitalización o almacenamiento.</t>
  </si>
  <si>
    <t>1. Seguimiento, medición, análisis y evaluación del cumplimiento de requisitos legales y reglamentarios (herramienta de apoyo "Matriz de evaluación de Requisitos Legales).                                                                                                            2. Seguimiento, medición, análisis y evaluación periódica de PQRSDF de los clientes/ ciudadanos y partes interesadas.                                                             3. Tomar acciones para disminuir el volumen de quejas y reclamos.</t>
  </si>
  <si>
    <t>Líder Proceso</t>
  </si>
  <si>
    <t>Para el Primer Seguimiento del trimestre enero a marzo de 2020, Se han realizado actividades para los controles 1, 2 y 3. Matriz de requisitos legales actualizada a diciembre 31 de 2019, igual está actualizada en el primer trimestre 2020. Revisión semanal y mensual del estado de las PQRSD en SIGOB de Funcionarios de planta y contratistas de la secretaría. Se están realizando acciones para la disminución de PQRSD.</t>
  </si>
  <si>
    <t>1. Incrementar el numero de personal que atiende al ciudadano.                                                            2. Elaborar informes de PQRSD para identificar oportunidades de mejora en la prestación de los servicios, mediante el seguimiento a las PQRSD para que se le dé una oportuna respuesta desde la herramienta de SIGOB.</t>
  </si>
  <si>
    <t>1. Realizar campañas de sensibilización y concientización de la importancia del manejo de la información física y digital y sobre las políticas de seguridad de la información.                          2.Lanzamiento y operación del sistema de inventario documental, a través del cual se permite controlar la administración de la descripción de la información contenida en las carpetas físicas y electrónicas. 3.Implementación del esquema de back up definida en la política de seguridad de información</t>
  </si>
  <si>
    <t>Para el Primer Seguimiento del trimestre enero-marzo de 2020, Se han realizado actividades para los controles 1 y 2, en proceso las actividades para control 3. (A través de los funcionarios encargados del cuidado y archivo de la información física y digital de la secretaría, se invita a  los funcionarios y contratista de la oficina a tener un manejo adecuado y seguro de dicha información. - Se cuenta con una base de datos con información de la documentación que se encuentra en el archivo de la secretaría y de lo que se ha enviado al archivo central de la Alcaldía) . Se ha solicitado a la oficina de sistemas para realizar back up al equipo que contiene la información en referencia.</t>
  </si>
  <si>
    <t>Para el Segundo Seguimiento del trimestre abril-junio de 2020, Se han realizado actividades para los controles 1 y 2, en proceso las actividades para control 3. A través de los funcionarios encargados del cuidado y archivo de la información física y digital de la secretaría, se invita a  los funcionarios y contratista de la oficina a tener un manejo adecuado y seguro de dicha información. - Se cuenta con una base de datos con información de la documentación que se encuentra en el archivo de la secretaría y de lo que se ha enviado al archivo central de la Alcaldía . Se ha solicitado a la oficina de sistemas para realizar back up al equipo que contiene la información en referencia.</t>
  </si>
  <si>
    <t>Por carencia de una conciencia social. Otras veces por falta de educación y falta de compromiso.  Por percepción sesgada de la corrupción.</t>
  </si>
  <si>
    <t>Posibles actos de corrupción que pueden llevar a mala calidad del producto final.</t>
  </si>
  <si>
    <t>En el Primer Seguimiento 2020, se han realizado actividades para los controles 1 y 2. Se realizan actividades a través del Plan de Gestión Ético. Se realiza Informe y análisis mensual sobre los tiempos de respuesta de PQRSD-SIGOB.</t>
  </si>
  <si>
    <t>Para el Segundo Seguimiento de abril a junio de 2020, se han realizado actividades para los controles 1 y 2. En nuestro proceso se realizan actividades a través del Plan de Gestión Ético como por ejemplo reuniones virtuales del promotor parte ética, envío de mensajes alusivos a la parte ética a los funcionarios de la Secretaría, envío del primer informe a Planeación en donde se coordinaron las actividades éticas en el Distrito. Se realiza Informe y análisis mensual sobre los tiempos de respuesta de PQRSD-SIGOB.</t>
  </si>
  <si>
    <t xml:space="preserve">Factor de riesgo después de Mitigar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</si>
</sst>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.5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DF2DF"/>
        <bgColor rgb="FFFDF2DF"/>
      </patternFill>
    </fill>
    <fill>
      <patternFill patternType="solid">
        <fgColor rgb="FFE6E6E6"/>
        <bgColor rgb="FFE6E6E6"/>
      </patternFill>
    </fill>
    <fill>
      <patternFill patternType="solid">
        <fgColor rgb="FFFF6600"/>
        <bgColor rgb="FFFF6600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rgb="FFFDF2D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00"/>
        <bgColor rgb="FF00FF00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rgb="FFFF6600"/>
      </patternFill>
    </fill>
    <fill>
      <patternFill patternType="solid">
        <fgColor rgb="FFFFFF00"/>
        <bgColor rgb="FF00FF00"/>
      </patternFill>
    </fill>
    <fill>
      <patternFill patternType="solid">
        <fgColor rgb="FFFF6600"/>
        <bgColor rgb="FFFFFF00"/>
      </patternFill>
    </fill>
    <fill>
      <patternFill patternType="solid">
        <fgColor rgb="FF00FF00"/>
        <bgColor rgb="FFFFFF00"/>
      </patternFill>
    </fill>
    <fill>
      <patternFill patternType="solid">
        <fgColor rgb="FF00FF00"/>
        <bgColor rgb="FFFF6600"/>
      </patternFill>
    </fill>
    <fill>
      <patternFill patternType="solid">
        <fgColor rgb="FFFFFF00"/>
        <bgColor rgb="FFFF6600"/>
      </patternFill>
    </fill>
    <fill>
      <patternFill patternType="solid">
        <fgColor rgb="FFFF6600"/>
        <bgColor rgb="FFFF0000"/>
      </patternFill>
    </fill>
    <fill>
      <patternFill patternType="solid">
        <fgColor rgb="FFFFFF00"/>
        <bgColor rgb="FFFF0000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rgb="FFE6E6E6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1"/>
  </cellStyleXfs>
  <cellXfs count="129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10" fillId="0" borderId="0" xfId="0" applyFont="1"/>
    <xf numFmtId="0" fontId="9" fillId="7" borderId="2" xfId="0" applyFont="1" applyFill="1" applyBorder="1" applyAlignment="1">
      <alignment horizontal="center" vertical="center" wrapText="1" readingOrder="1"/>
    </xf>
    <xf numFmtId="0" fontId="9" fillId="8" borderId="2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wrapText="1" readingOrder="1"/>
    </xf>
    <xf numFmtId="0" fontId="9" fillId="9" borderId="2" xfId="0" applyFont="1" applyFill="1" applyBorder="1" applyAlignment="1">
      <alignment horizontal="center" vertical="center" wrapText="1" readingOrder="1"/>
    </xf>
    <xf numFmtId="0" fontId="0" fillId="0" borderId="0" xfId="0" applyFont="1" applyAlignment="1"/>
    <xf numFmtId="0" fontId="0" fillId="0" borderId="0" xfId="0"/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0" fillId="0" borderId="0" xfId="0" applyFont="1" applyAlignment="1"/>
    <xf numFmtId="0" fontId="16" fillId="11" borderId="5" xfId="1" applyFont="1" applyFill="1" applyBorder="1" applyAlignment="1">
      <alignment vertical="center" wrapText="1" readingOrder="1"/>
    </xf>
    <xf numFmtId="0" fontId="16" fillId="12" borderId="5" xfId="1" applyFont="1" applyFill="1" applyBorder="1" applyAlignment="1">
      <alignment horizontal="center" vertical="center" wrapText="1" readingOrder="1"/>
    </xf>
    <xf numFmtId="0" fontId="16" fillId="11" borderId="13" xfId="1" applyFont="1" applyFill="1" applyBorder="1" applyAlignment="1">
      <alignment vertical="center" wrapText="1" readingOrder="1"/>
    </xf>
    <xf numFmtId="0" fontId="16" fillId="12" borderId="5" xfId="1" applyFont="1" applyFill="1" applyBorder="1" applyAlignment="1">
      <alignment horizontal="justify" vertical="center" wrapText="1" readingOrder="1"/>
    </xf>
    <xf numFmtId="0" fontId="16" fillId="12" borderId="5" xfId="1" applyFont="1" applyFill="1" applyBorder="1" applyAlignment="1">
      <alignment horizontal="left" vertical="center" wrapText="1" readingOrder="1"/>
    </xf>
    <xf numFmtId="0" fontId="15" fillId="0" borderId="5" xfId="1" applyBorder="1"/>
    <xf numFmtId="0" fontId="15" fillId="0" borderId="1" xfId="1"/>
    <xf numFmtId="0" fontId="18" fillId="0" borderId="0" xfId="0" applyFont="1" applyAlignment="1"/>
    <xf numFmtId="0" fontId="18" fillId="0" borderId="5" xfId="0" applyFont="1" applyBorder="1" applyAlignment="1">
      <alignment horizontal="center" vertical="center"/>
    </xf>
    <xf numFmtId="9" fontId="18" fillId="0" borderId="5" xfId="0" applyNumberFormat="1" applyFont="1" applyBorder="1" applyAlignment="1">
      <alignment horizontal="center" vertical="center"/>
    </xf>
    <xf numFmtId="1" fontId="18" fillId="0" borderId="5" xfId="0" applyNumberFormat="1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center" textRotation="90" wrapText="1"/>
    </xf>
    <xf numFmtId="0" fontId="18" fillId="0" borderId="5" xfId="0" applyFont="1" applyBorder="1" applyAlignment="1">
      <alignment horizontal="left" vertical="center" wrapText="1"/>
    </xf>
    <xf numFmtId="1" fontId="18" fillId="0" borderId="5" xfId="0" applyNumberFormat="1" applyFont="1" applyBorder="1" applyAlignment="1">
      <alignment horizontal="left" vertical="center" wrapText="1"/>
    </xf>
    <xf numFmtId="164" fontId="18" fillId="0" borderId="5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0" fillId="0" borderId="0" xfId="0" applyFont="1" applyAlignment="1"/>
    <xf numFmtId="0" fontId="9" fillId="13" borderId="5" xfId="1" applyFont="1" applyFill="1" applyBorder="1" applyAlignment="1">
      <alignment horizontal="center" vertical="center" wrapText="1" readingOrder="1"/>
    </xf>
    <xf numFmtId="0" fontId="9" fillId="14" borderId="5" xfId="1" applyFont="1" applyFill="1" applyBorder="1" applyAlignment="1">
      <alignment horizontal="center" vertical="center" wrapText="1" readingOrder="1"/>
    </xf>
    <xf numFmtId="0" fontId="9" fillId="15" borderId="5" xfId="1" applyFont="1" applyFill="1" applyBorder="1" applyAlignment="1">
      <alignment horizontal="center" vertical="center" wrapText="1" readingOrder="1"/>
    </xf>
    <xf numFmtId="0" fontId="9" fillId="16" borderId="5" xfId="1" applyFont="1" applyFill="1" applyBorder="1" applyAlignment="1">
      <alignment horizontal="center" vertical="center" wrapText="1" readingOrder="1"/>
    </xf>
    <xf numFmtId="0" fontId="8" fillId="0" borderId="0" xfId="0" applyFont="1" applyAlignment="1" applyProtection="1">
      <alignment vertical="center"/>
      <protection locked="0"/>
    </xf>
    <xf numFmtId="0" fontId="8" fillId="27" borderId="15" xfId="0" applyFont="1" applyFill="1" applyBorder="1" applyAlignment="1" applyProtection="1">
      <alignment vertical="center"/>
      <protection locked="0"/>
    </xf>
    <xf numFmtId="0" fontId="8" fillId="27" borderId="16" xfId="0" applyFont="1" applyFill="1" applyBorder="1" applyAlignment="1" applyProtection="1">
      <alignment vertical="center"/>
      <protection locked="0"/>
    </xf>
    <xf numFmtId="0" fontId="21" fillId="0" borderId="0" xfId="0" applyFont="1" applyAlignment="1"/>
    <xf numFmtId="0" fontId="9" fillId="28" borderId="1" xfId="0" applyFont="1" applyFill="1" applyBorder="1" applyAlignment="1">
      <alignment horizontal="center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5" xfId="0" applyFont="1" applyFill="1" applyBorder="1" applyAlignment="1">
      <alignment horizontal="center" vertical="center" wrapText="1" readingOrder="1"/>
    </xf>
    <xf numFmtId="0" fontId="9" fillId="17" borderId="5" xfId="0" applyFont="1" applyFill="1" applyBorder="1" applyAlignment="1">
      <alignment horizontal="center" vertical="center" wrapText="1" readingOrder="1"/>
    </xf>
    <xf numFmtId="0" fontId="9" fillId="18" borderId="5" xfId="0" applyFont="1" applyFill="1" applyBorder="1" applyAlignment="1">
      <alignment horizontal="center" vertical="center" wrapText="1" readingOrder="1"/>
    </xf>
    <xf numFmtId="0" fontId="9" fillId="19" borderId="5" xfId="0" applyFont="1" applyFill="1" applyBorder="1" applyAlignment="1">
      <alignment horizontal="center" vertical="center" wrapText="1" readingOrder="1"/>
    </xf>
    <xf numFmtId="0" fontId="9" fillId="20" borderId="5" xfId="0" applyFont="1" applyFill="1" applyBorder="1" applyAlignment="1">
      <alignment horizontal="center" vertical="center" wrapText="1" readingOrder="1"/>
    </xf>
    <xf numFmtId="0" fontId="9" fillId="21" borderId="5" xfId="0" applyFont="1" applyFill="1" applyBorder="1" applyAlignment="1">
      <alignment horizontal="center" vertical="center" wrapText="1" readingOrder="1"/>
    </xf>
    <xf numFmtId="0" fontId="9" fillId="9" borderId="5" xfId="0" applyFont="1" applyFill="1" applyBorder="1" applyAlignment="1">
      <alignment horizontal="center" vertical="center" wrapText="1" readingOrder="1"/>
    </xf>
    <xf numFmtId="0" fontId="9" fillId="8" borderId="5" xfId="0" applyFont="1" applyFill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7" borderId="5" xfId="0" applyFont="1" applyFill="1" applyBorder="1" applyAlignment="1">
      <alignment horizontal="center" vertical="center" wrapText="1" readingOrder="1"/>
    </xf>
    <xf numFmtId="0" fontId="9" fillId="22" borderId="5" xfId="0" applyFont="1" applyFill="1" applyBorder="1" applyAlignment="1">
      <alignment horizontal="center" vertical="center" wrapText="1" readingOrder="1"/>
    </xf>
    <xf numFmtId="0" fontId="9" fillId="23" borderId="5" xfId="0" applyFont="1" applyFill="1" applyBorder="1" applyAlignment="1">
      <alignment horizontal="center" vertical="center" wrapText="1" readingOrder="1"/>
    </xf>
    <xf numFmtId="0" fontId="9" fillId="24" borderId="5" xfId="0" applyFont="1" applyFill="1" applyBorder="1" applyAlignment="1">
      <alignment horizontal="center" vertical="center" wrapText="1" readingOrder="1"/>
    </xf>
    <xf numFmtId="0" fontId="9" fillId="25" borderId="5" xfId="0" applyFont="1" applyFill="1" applyBorder="1" applyAlignment="1">
      <alignment horizontal="center" vertical="center" wrapText="1" readingOrder="1"/>
    </xf>
    <xf numFmtId="0" fontId="9" fillId="26" borderId="5" xfId="0" applyFont="1" applyFill="1" applyBorder="1" applyAlignment="1">
      <alignment horizontal="center" vertical="center" wrapText="1" readingOrder="1"/>
    </xf>
    <xf numFmtId="0" fontId="9" fillId="10" borderId="1" xfId="1" applyFont="1" applyFill="1" applyBorder="1" applyAlignment="1">
      <alignment horizontal="center" vertical="center" wrapText="1" readingOrder="1"/>
    </xf>
    <xf numFmtId="0" fontId="17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0" fillId="0" borderId="0" xfId="0" applyFont="1" applyAlignment="1"/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11" fillId="10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7" fillId="10" borderId="5" xfId="0" applyFont="1" applyFill="1" applyBorder="1" applyAlignment="1" applyProtection="1">
      <alignment horizontal="left" vertical="center" wrapText="1"/>
      <protection locked="0"/>
    </xf>
    <xf numFmtId="0" fontId="23" fillId="10" borderId="21" xfId="0" applyFont="1" applyFill="1" applyBorder="1" applyAlignment="1">
      <alignment horizontal="left" vertical="center" wrapText="1"/>
    </xf>
    <xf numFmtId="0" fontId="10" fillId="10" borderId="21" xfId="0" applyFont="1" applyFill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>
      <alignment horizontal="left" vertical="center" wrapText="1"/>
    </xf>
    <xf numFmtId="0" fontId="23" fillId="10" borderId="5" xfId="0" applyFont="1" applyFill="1" applyBorder="1" applyAlignment="1" applyProtection="1">
      <alignment horizontal="left" vertical="center" wrapText="1"/>
      <protection locked="0"/>
    </xf>
    <xf numFmtId="0" fontId="7" fillId="10" borderId="21" xfId="0" applyFont="1" applyFill="1" applyBorder="1" applyAlignment="1" applyProtection="1">
      <alignment horizontal="left" vertical="center" wrapText="1"/>
      <protection hidden="1"/>
    </xf>
    <xf numFmtId="0" fontId="22" fillId="0" borderId="21" xfId="0" applyFont="1" applyBorder="1" applyAlignment="1">
      <alignment horizontal="left" vertical="center" wrapText="1"/>
    </xf>
    <xf numFmtId="9" fontId="4" fillId="3" borderId="5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 applyProtection="1">
      <alignment horizontal="center" vertical="center" wrapText="1"/>
      <protection hidden="1"/>
    </xf>
    <xf numFmtId="0" fontId="2" fillId="29" borderId="5" xfId="0" applyFont="1" applyFill="1" applyBorder="1" applyAlignment="1">
      <alignment horizontal="left" vertical="center" wrapText="1"/>
    </xf>
    <xf numFmtId="0" fontId="24" fillId="29" borderId="5" xfId="0" applyFont="1" applyFill="1" applyBorder="1" applyAlignment="1">
      <alignment horizontal="left" vertical="center" wrapText="1"/>
    </xf>
    <xf numFmtId="0" fontId="25" fillId="10" borderId="5" xfId="0" applyFont="1" applyFill="1" applyBorder="1" applyAlignment="1">
      <alignment horizontal="left" vertical="center" wrapText="1"/>
    </xf>
    <xf numFmtId="0" fontId="7" fillId="29" borderId="5" xfId="0" applyFont="1" applyFill="1" applyBorder="1" applyAlignment="1">
      <alignment horizontal="left" vertical="center" wrapText="1"/>
    </xf>
    <xf numFmtId="0" fontId="25" fillId="10" borderId="5" xfId="0" applyFont="1" applyFill="1" applyBorder="1" applyAlignment="1" applyProtection="1">
      <alignment horizontal="left" vertical="center" wrapText="1"/>
      <protection locked="0"/>
    </xf>
    <xf numFmtId="0" fontId="25" fillId="10" borderId="21" xfId="0" applyFont="1" applyFill="1" applyBorder="1" applyAlignment="1">
      <alignment vertical="center" wrapText="1"/>
    </xf>
    <xf numFmtId="0" fontId="25" fillId="0" borderId="5" xfId="0" applyFont="1" applyBorder="1" applyAlignment="1">
      <alignment vertical="center" wrapText="1"/>
    </xf>
    <xf numFmtId="0" fontId="26" fillId="3" borderId="5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4" fillId="10" borderId="5" xfId="0" applyFont="1" applyFill="1" applyBorder="1" applyAlignment="1" applyProtection="1">
      <alignment horizontal="left" vertical="center" wrapText="1"/>
      <protection locked="0"/>
    </xf>
    <xf numFmtId="0" fontId="24" fillId="0" borderId="21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4" fillId="0" borderId="8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 readingOrder="1"/>
    </xf>
    <xf numFmtId="0" fontId="5" fillId="0" borderId="19" xfId="0" applyFont="1" applyBorder="1"/>
    <xf numFmtId="0" fontId="5" fillId="0" borderId="20" xfId="0" applyFont="1" applyBorder="1"/>
    <xf numFmtId="0" fontId="9" fillId="5" borderId="4" xfId="0" applyFont="1" applyFill="1" applyBorder="1" applyAlignment="1">
      <alignment horizontal="center" vertical="center" wrapText="1" readingOrder="1"/>
    </xf>
    <xf numFmtId="0" fontId="9" fillId="5" borderId="17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/>
  </cellStyles>
  <dxfs count="27">
    <dxf>
      <fill>
        <patternFill>
          <bgColor theme="0" tint="-4.9989318521683403E-2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43FC24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55A11"/>
          <bgColor rgb="FFFF5E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70AD47"/>
          <bgColor rgb="FF70AD47"/>
        </patternFill>
      </fill>
    </dxf>
  </dxfs>
  <tableStyles count="0" defaultTableStyle="TableStyleMedium2" defaultPivotStyle="PivotStyleLight16"/>
  <colors>
    <mruColors>
      <color rgb="FF43FC24"/>
      <color rgb="FFFF5E00"/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304800" cy="304800"/>
    <xdr:sp macro="" textlink="">
      <xdr:nvSpPr>
        <xdr:cNvPr id="4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20</xdr:col>
      <xdr:colOff>0</xdr:colOff>
      <xdr:row>2</xdr:row>
      <xdr:rowOff>0</xdr:rowOff>
    </xdr:from>
    <xdr:ext cx="314325" cy="314325"/>
    <xdr:sp macro="" textlink="">
      <xdr:nvSpPr>
        <xdr:cNvPr id="2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22</xdr:col>
      <xdr:colOff>0</xdr:colOff>
      <xdr:row>2</xdr:row>
      <xdr:rowOff>0</xdr:rowOff>
    </xdr:from>
    <xdr:ext cx="314325" cy="314325"/>
    <xdr:sp macro="" textlink="">
      <xdr:nvSpPr>
        <xdr:cNvPr id="3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24</xdr:col>
      <xdr:colOff>0</xdr:colOff>
      <xdr:row>2</xdr:row>
      <xdr:rowOff>0</xdr:rowOff>
    </xdr:from>
    <xdr:ext cx="314325" cy="314325"/>
    <xdr:sp macro="" textlink="">
      <xdr:nvSpPr>
        <xdr:cNvPr id="5" name="Shape 4" descr="https://mail.google.com/mail/u/0/?ui=2&amp;ik=9a06c18891&amp;view=fimg&amp;th=162baad915c621f6&amp;attid=0.1&amp;disp=emb&amp;attbid=ANGjdJ-rlGoovboNNHjqCpnHf1mmBu3Tv6Yr2UXH6FyV7CHWQ-OYXCdtqiW9phnPL02aiIT4ahgouDYcQZm4MVEMu7EVhPo7u5wFYHuTCTeYolQrowOW8zMBXNDjrEw&amp;sz=s0-l75-ft&amp;ats=1523832072747&amp;rm=162baad915c621f6&amp;zw&amp;atsh=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1724025</xdr:colOff>
      <xdr:row>7</xdr:row>
      <xdr:rowOff>57150</xdr:rowOff>
    </xdr:from>
    <xdr:ext cx="1905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406400</xdr:colOff>
      <xdr:row>1</xdr:row>
      <xdr:rowOff>152400</xdr:rowOff>
    </xdr:from>
    <xdr:to>
      <xdr:col>10</xdr:col>
      <xdr:colOff>142875</xdr:colOff>
      <xdr:row>15</xdr:row>
      <xdr:rowOff>152400</xdr:rowOff>
    </xdr:to>
    <xdr:pic>
      <xdr:nvPicPr>
        <xdr:cNvPr id="2" name="Picture 100">
          <a:extLst>
            <a:ext uri="{FF2B5EF4-FFF2-40B4-BE49-F238E27FC236}">
              <a16:creationId xmlns:a16="http://schemas.microsoft.com/office/drawing/2014/main" id="{527B3976-ADA1-432E-A893-CF73A173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0900" y="336550"/>
          <a:ext cx="5730875" cy="257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1724025</xdr:colOff>
      <xdr:row>4</xdr:row>
      <xdr:rowOff>57150</xdr:rowOff>
    </xdr:from>
    <xdr:ext cx="190500" cy="2667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906"/>
  <sheetViews>
    <sheetView showGridLines="0" tabSelected="1" zoomScale="80" zoomScaleNormal="80" zoomScaleSheetLayoutView="75" workbookViewId="0">
      <selection activeCell="A4" sqref="A4"/>
    </sheetView>
  </sheetViews>
  <sheetFormatPr baseColWidth="10" defaultColWidth="14.42578125" defaultRowHeight="15" x14ac:dyDescent="0.25"/>
  <cols>
    <col min="1" max="1" width="8.7109375" customWidth="1"/>
    <col min="2" max="2" width="29.5703125" bestFit="1" customWidth="1"/>
    <col min="3" max="3" width="13.28515625" customWidth="1"/>
    <col min="4" max="4" width="20.140625" style="72" customWidth="1"/>
    <col min="5" max="5" width="36.85546875" customWidth="1"/>
    <col min="6" max="6" width="24.85546875" style="72" customWidth="1"/>
    <col min="7" max="7" width="20.5703125" customWidth="1"/>
    <col min="8" max="8" width="18.5703125" customWidth="1"/>
    <col min="9" max="9" width="14.7109375" customWidth="1"/>
    <col min="10" max="10" width="16.28515625" customWidth="1"/>
    <col min="11" max="11" width="14.85546875" customWidth="1"/>
    <col min="12" max="12" width="13.140625" customWidth="1"/>
    <col min="13" max="13" width="15.140625" customWidth="1"/>
    <col min="14" max="14" width="39.140625" customWidth="1"/>
    <col min="15" max="15" width="17.5703125" customWidth="1"/>
    <col min="16" max="16" width="15.140625" style="10" customWidth="1"/>
    <col min="17" max="17" width="15.140625" style="17" customWidth="1"/>
    <col min="18" max="18" width="55" customWidth="1"/>
    <col min="19" max="19" width="17" customWidth="1"/>
    <col min="20" max="20" width="63" customWidth="1"/>
    <col min="21" max="21" width="16.7109375" customWidth="1"/>
    <col min="22" max="22" width="15.7109375" customWidth="1"/>
    <col min="23" max="23" width="9.140625" customWidth="1"/>
    <col min="24" max="24" width="15.7109375" customWidth="1"/>
    <col min="25" max="25" width="9.140625" customWidth="1"/>
  </cols>
  <sheetData>
    <row r="1" spans="1:25" ht="42" customHeight="1" x14ac:dyDescent="0.25">
      <c r="A1" s="107" t="s">
        <v>132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74"/>
      <c r="S1" s="74"/>
      <c r="T1" s="74"/>
      <c r="U1" s="74"/>
      <c r="V1" s="74"/>
      <c r="W1" s="74"/>
      <c r="X1" s="74"/>
      <c r="Y1" s="74"/>
    </row>
    <row r="2" spans="1:25" ht="47.25" x14ac:dyDescent="0.25">
      <c r="A2" s="108" t="s">
        <v>1</v>
      </c>
      <c r="B2" s="108"/>
      <c r="C2" s="108"/>
      <c r="D2" s="108"/>
      <c r="E2" s="108"/>
      <c r="F2" s="108"/>
      <c r="G2" s="110" t="s">
        <v>2</v>
      </c>
      <c r="H2" s="109"/>
      <c r="I2" s="109"/>
      <c r="J2" s="75" t="s">
        <v>3</v>
      </c>
      <c r="K2" s="110" t="s">
        <v>4</v>
      </c>
      <c r="L2" s="109"/>
      <c r="M2" s="109"/>
      <c r="N2" s="110" t="s">
        <v>5</v>
      </c>
      <c r="O2" s="109"/>
      <c r="P2" s="110" t="s">
        <v>191</v>
      </c>
      <c r="Q2" s="110" t="s">
        <v>20</v>
      </c>
      <c r="R2" s="108" t="s">
        <v>7</v>
      </c>
      <c r="S2" s="109"/>
      <c r="T2" s="108" t="s">
        <v>8</v>
      </c>
      <c r="U2" s="109"/>
      <c r="V2" s="108" t="s">
        <v>9</v>
      </c>
      <c r="W2" s="109"/>
      <c r="X2" s="108" t="s">
        <v>10</v>
      </c>
      <c r="Y2" s="109"/>
    </row>
    <row r="3" spans="1:25" ht="114.75" x14ac:dyDescent="0.25">
      <c r="A3" s="76" t="s">
        <v>0</v>
      </c>
      <c r="B3" s="76" t="s">
        <v>12</v>
      </c>
      <c r="C3" s="76" t="s">
        <v>13</v>
      </c>
      <c r="D3" s="76" t="s">
        <v>162</v>
      </c>
      <c r="E3" s="75" t="s">
        <v>11</v>
      </c>
      <c r="F3" s="75" t="s">
        <v>163</v>
      </c>
      <c r="G3" s="75" t="s">
        <v>14</v>
      </c>
      <c r="H3" s="75" t="s">
        <v>15</v>
      </c>
      <c r="I3" s="75" t="s">
        <v>16</v>
      </c>
      <c r="J3" s="75" t="s">
        <v>17</v>
      </c>
      <c r="K3" s="75" t="s">
        <v>18</v>
      </c>
      <c r="L3" s="75" t="s">
        <v>19</v>
      </c>
      <c r="M3" s="75" t="s">
        <v>20</v>
      </c>
      <c r="N3" s="75" t="s">
        <v>5</v>
      </c>
      <c r="O3" s="75" t="s">
        <v>21</v>
      </c>
      <c r="P3" s="110"/>
      <c r="Q3" s="110"/>
      <c r="R3" s="77" t="s">
        <v>23</v>
      </c>
      <c r="S3" s="77" t="s">
        <v>24</v>
      </c>
      <c r="T3" s="77" t="s">
        <v>23</v>
      </c>
      <c r="U3" s="77" t="s">
        <v>24</v>
      </c>
      <c r="V3" s="77" t="s">
        <v>23</v>
      </c>
      <c r="W3" s="77" t="s">
        <v>24</v>
      </c>
      <c r="X3" s="77" t="s">
        <v>23</v>
      </c>
      <c r="Y3" s="77" t="s">
        <v>24</v>
      </c>
    </row>
    <row r="4" spans="1:25" ht="226.5" customHeight="1" x14ac:dyDescent="0.25">
      <c r="A4" s="78">
        <v>1</v>
      </c>
      <c r="B4" s="73" t="s">
        <v>145</v>
      </c>
      <c r="C4" s="73" t="s">
        <v>157</v>
      </c>
      <c r="D4" s="96" t="s">
        <v>174</v>
      </c>
      <c r="E4" s="86" t="s">
        <v>164</v>
      </c>
      <c r="F4" s="99" t="s">
        <v>177</v>
      </c>
      <c r="G4" s="73" t="s">
        <v>165</v>
      </c>
      <c r="H4" s="79" t="str">
        <f>+IF(G4="","",(LOOKUP($G4,Listas!$K$2:$K$6,Listas!$M$2:$M$6)))</f>
        <v>Se ha producido en los últimos 2 años.</v>
      </c>
      <c r="I4" s="80">
        <f>IF($G4="","",LOOKUP(G4,Listas!$K$2:$K$6,Listas!$Z$2:$Z$6))</f>
        <v>3</v>
      </c>
      <c r="J4" s="79" t="s">
        <v>166</v>
      </c>
      <c r="K4" s="81">
        <f>IF($J4="","",(LOOKUP($J4,Listas!$N$2:$N$6,Listas!$Z$2:$Z$6)))</f>
        <v>2</v>
      </c>
      <c r="L4" s="80">
        <f t="shared" ref="L4:L9" si="0">IF($K4="","",$I4*$K4)</f>
        <v>6</v>
      </c>
      <c r="M4" s="70" t="str">
        <f>IF(I4&amp;K4="","",LOOKUP(I4&amp;K4,TabEvaluacion!$D$16:$D$40,TabEvaluacion!$C$16:$C$40))</f>
        <v>Moderada</v>
      </c>
      <c r="N4" s="100" t="s">
        <v>180</v>
      </c>
      <c r="O4" s="73" t="s">
        <v>181</v>
      </c>
      <c r="P4" s="82">
        <f>'Calificacion Controles'!R5</f>
        <v>1</v>
      </c>
      <c r="Q4" s="70" t="str">
        <f>'Calificacion Controles'!S5</f>
        <v>Baja</v>
      </c>
      <c r="R4" s="103" t="s">
        <v>182</v>
      </c>
      <c r="S4" s="93">
        <v>1</v>
      </c>
      <c r="T4" s="103" t="s">
        <v>171</v>
      </c>
      <c r="U4" s="93">
        <v>1</v>
      </c>
      <c r="V4" s="80"/>
      <c r="W4" s="80"/>
      <c r="X4" s="80"/>
      <c r="Y4" s="80"/>
    </row>
    <row r="5" spans="1:25" ht="210" customHeight="1" x14ac:dyDescent="0.25">
      <c r="A5" s="83">
        <f t="shared" ref="A5:A9" si="1">A4+1</f>
        <v>2</v>
      </c>
      <c r="B5" s="73" t="s">
        <v>145</v>
      </c>
      <c r="C5" s="73" t="s">
        <v>157</v>
      </c>
      <c r="D5" s="96" t="s">
        <v>175</v>
      </c>
      <c r="E5" s="87" t="s">
        <v>167</v>
      </c>
      <c r="F5" s="97" t="s">
        <v>178</v>
      </c>
      <c r="G5" s="73" t="s">
        <v>165</v>
      </c>
      <c r="H5" s="79" t="str">
        <f>+IF(G5="","",(LOOKUP($G5,Listas!$K$2:$K$6,Listas!$M$2:$M$6)))</f>
        <v>Se ha producido en los últimos 2 años.</v>
      </c>
      <c r="I5" s="80">
        <f>IF($G5="","",LOOKUP(G5,Listas!$K$2:$K$6,Listas!$Z$2:$Z$6))</f>
        <v>3</v>
      </c>
      <c r="J5" s="79" t="s">
        <v>166</v>
      </c>
      <c r="K5" s="81">
        <f>IF($J5="","",(LOOKUP($J5,Listas!$N$2:$N$6,Listas!$Z$2:$Z$6)))</f>
        <v>2</v>
      </c>
      <c r="L5" s="80">
        <f t="shared" si="0"/>
        <v>6</v>
      </c>
      <c r="M5" s="70" t="str">
        <f>IF(I5&amp;K5="","",LOOKUP(I5&amp;K5,TabEvaluacion!$D$16:$D$40,TabEvaluacion!$C$16:$C$40))</f>
        <v>Moderada</v>
      </c>
      <c r="N5" s="101" t="s">
        <v>183</v>
      </c>
      <c r="O5" s="73" t="s">
        <v>181</v>
      </c>
      <c r="P5" s="82">
        <f>'Calificacion Controles'!R6</f>
        <v>1</v>
      </c>
      <c r="Q5" s="70" t="str">
        <f>'Calificacion Controles'!S6</f>
        <v>Baja</v>
      </c>
      <c r="R5" s="102" t="s">
        <v>172</v>
      </c>
      <c r="S5" s="93">
        <v>1</v>
      </c>
      <c r="T5" s="102" t="s">
        <v>173</v>
      </c>
      <c r="U5" s="93">
        <v>1</v>
      </c>
      <c r="V5" s="84"/>
      <c r="W5" s="80"/>
      <c r="X5" s="84"/>
      <c r="Y5" s="80"/>
    </row>
    <row r="6" spans="1:25" ht="248.25" customHeight="1" x14ac:dyDescent="0.25">
      <c r="A6" s="83">
        <f t="shared" si="1"/>
        <v>3</v>
      </c>
      <c r="B6" s="73" t="s">
        <v>145</v>
      </c>
      <c r="C6" s="73" t="s">
        <v>157</v>
      </c>
      <c r="D6" s="96" t="s">
        <v>179</v>
      </c>
      <c r="E6" s="90" t="s">
        <v>168</v>
      </c>
      <c r="F6" s="98" t="s">
        <v>176</v>
      </c>
      <c r="G6" s="73" t="s">
        <v>165</v>
      </c>
      <c r="H6" s="79" t="str">
        <f>+IF(G6="","",(LOOKUP($G6,Listas!$K$2:$K$6,Listas!$M$2:$M$6)))</f>
        <v>Se ha producido en los últimos 2 años.</v>
      </c>
      <c r="I6" s="80">
        <f>IF($G6="","",LOOKUP(G6,Listas!$K$2:$K$6,Listas!$Z$2:$Z$6))</f>
        <v>3</v>
      </c>
      <c r="J6" s="79" t="s">
        <v>166</v>
      </c>
      <c r="K6" s="81">
        <f>IF($J6="","",(LOOKUP($J6,Listas!$N$2:$N$6,Listas!$Z$2:$Z$6)))</f>
        <v>2</v>
      </c>
      <c r="L6" s="80">
        <f t="shared" si="0"/>
        <v>6</v>
      </c>
      <c r="M6" s="70" t="str">
        <f>IF(I6&amp;K6="","",LOOKUP(I6&amp;K6,TabEvaluacion!$D$16:$D$40,TabEvaluacion!$C$16:$C$40))</f>
        <v>Moderada</v>
      </c>
      <c r="N6" s="100" t="s">
        <v>184</v>
      </c>
      <c r="O6" s="73" t="s">
        <v>181</v>
      </c>
      <c r="P6" s="82">
        <f>'Calificacion Controles'!R7</f>
        <v>1</v>
      </c>
      <c r="Q6" s="70" t="str">
        <f>'Calificacion Controles'!S7</f>
        <v>Baja</v>
      </c>
      <c r="R6" s="104" t="s">
        <v>185</v>
      </c>
      <c r="S6" s="93">
        <v>1</v>
      </c>
      <c r="T6" s="73" t="s">
        <v>186</v>
      </c>
      <c r="U6" s="93">
        <v>1</v>
      </c>
      <c r="V6" s="80"/>
      <c r="W6" s="80"/>
      <c r="X6" s="80"/>
      <c r="Y6" s="80"/>
    </row>
    <row r="7" spans="1:25" ht="224.25" customHeight="1" x14ac:dyDescent="0.25">
      <c r="A7" s="83">
        <f t="shared" si="1"/>
        <v>4</v>
      </c>
      <c r="B7" s="73" t="s">
        <v>145</v>
      </c>
      <c r="C7" s="73" t="s">
        <v>36</v>
      </c>
      <c r="D7" s="96" t="s">
        <v>187</v>
      </c>
      <c r="E7" s="91" t="s">
        <v>169</v>
      </c>
      <c r="F7" s="98" t="s">
        <v>188</v>
      </c>
      <c r="G7" s="73" t="s">
        <v>165</v>
      </c>
      <c r="H7" s="79" t="str">
        <f>+IF(G7="","",(LOOKUP($G7,Listas!$K$2:$K$6,Listas!$M$2:$M$6)))</f>
        <v>Se ha producido en los últimos 2 años.</v>
      </c>
      <c r="I7" s="80">
        <f>IF($G7="","",LOOKUP(G7,Listas!$K$2:$K$6,Listas!$Z$2:$Z$6))</f>
        <v>3</v>
      </c>
      <c r="J7" s="79" t="s">
        <v>166</v>
      </c>
      <c r="K7" s="81">
        <f>IF($J7="","",(LOOKUP($J7,Listas!$N$2:$N$6,Listas!$Z$2:$Z$6)))</f>
        <v>2</v>
      </c>
      <c r="L7" s="80">
        <f t="shared" si="0"/>
        <v>6</v>
      </c>
      <c r="M7" s="70" t="str">
        <f>IF(I7&amp;K7="","",LOOKUP(I7&amp;K7,TabEvaluacion!$D$16:$D$40,TabEvaluacion!$C$16:$C$40))</f>
        <v>Moderada</v>
      </c>
      <c r="N7" s="105" t="s">
        <v>170</v>
      </c>
      <c r="O7" s="73" t="s">
        <v>181</v>
      </c>
      <c r="P7" s="82">
        <f>'Calificacion Controles'!R8</f>
        <v>1</v>
      </c>
      <c r="Q7" s="70" t="str">
        <f>'Calificacion Controles'!S8</f>
        <v>Baja</v>
      </c>
      <c r="R7" s="106" t="s">
        <v>189</v>
      </c>
      <c r="S7" s="93">
        <v>1</v>
      </c>
      <c r="T7" s="73" t="s">
        <v>190</v>
      </c>
      <c r="U7" s="93">
        <v>1</v>
      </c>
      <c r="V7" s="80"/>
      <c r="W7" s="80"/>
      <c r="X7" s="80"/>
      <c r="Y7" s="80"/>
    </row>
    <row r="8" spans="1:25" ht="181.5" customHeight="1" x14ac:dyDescent="0.25">
      <c r="A8" s="83">
        <f t="shared" si="1"/>
        <v>5</v>
      </c>
      <c r="B8" s="73"/>
      <c r="C8" s="73"/>
      <c r="D8" s="73"/>
      <c r="E8" s="95"/>
      <c r="F8" s="73"/>
      <c r="G8" s="73"/>
      <c r="H8" s="79" t="str">
        <f>+IF(G8="","",(LOOKUP($G8,Listas!$K$2:$K$6,Listas!$M$2:$M$6)))</f>
        <v/>
      </c>
      <c r="I8" s="80" t="str">
        <f>IF($G8="","",LOOKUP(G8,Listas!$K$2:$K$6,Listas!$Z$2:$Z$6))</f>
        <v/>
      </c>
      <c r="J8" s="79"/>
      <c r="K8" s="81" t="str">
        <f>IF($J8="","",(LOOKUP($J8,Listas!$N$2:$N$6,Listas!$Z$2:$Z$6)))</f>
        <v/>
      </c>
      <c r="L8" s="81" t="str">
        <f t="shared" si="0"/>
        <v/>
      </c>
      <c r="M8" s="70" t="str">
        <f>IF(I8&amp;K8="","",LOOKUP(I8&amp;K8,TabEvaluacion!$D$16:$D$40,TabEvaluacion!$C$16:$C$40))</f>
        <v/>
      </c>
      <c r="N8" s="88"/>
      <c r="O8" s="73"/>
      <c r="P8" s="82" t="e">
        <f>'Calificacion Controles'!R9</f>
        <v>#DIV/0!</v>
      </c>
      <c r="Q8" s="70" t="e">
        <f>'Calificacion Controles'!S9</f>
        <v>#DIV/0!</v>
      </c>
      <c r="R8" s="89"/>
      <c r="S8" s="80"/>
      <c r="T8" s="80"/>
      <c r="U8" s="80"/>
      <c r="V8" s="80"/>
      <c r="W8" s="80"/>
      <c r="X8" s="80"/>
      <c r="Y8" s="80"/>
    </row>
    <row r="9" spans="1:25" ht="230.25" customHeight="1" x14ac:dyDescent="0.25">
      <c r="A9" s="83">
        <f t="shared" si="1"/>
        <v>6</v>
      </c>
      <c r="B9" s="73"/>
      <c r="C9" s="73"/>
      <c r="D9" s="73"/>
      <c r="E9" s="94"/>
      <c r="F9" s="85"/>
      <c r="G9" s="73"/>
      <c r="H9" s="79" t="str">
        <f>+IF(G9="","",(LOOKUP($G9,Listas!$K$2:$K$6,Listas!$M$2:$M$6)))</f>
        <v/>
      </c>
      <c r="I9" s="80" t="str">
        <f>IF($G9="","",LOOKUP(G9,Listas!$K$2:$K$6,Listas!$Z$2:$Z$6))</f>
        <v/>
      </c>
      <c r="J9" s="79"/>
      <c r="K9" s="81" t="str">
        <f>IF($J9="","",(LOOKUP($J9,Listas!$N$2:$N$6,Listas!$Z$2:$Z$6)))</f>
        <v/>
      </c>
      <c r="L9" s="81" t="str">
        <f t="shared" si="0"/>
        <v/>
      </c>
      <c r="M9" s="70" t="str">
        <f>IF(I9&amp;K9="","",LOOKUP(I9&amp;K9,TabEvaluacion!$D$16:$D$40,TabEvaluacion!$C$16:$C$40))</f>
        <v/>
      </c>
      <c r="N9" s="92"/>
      <c r="O9" s="73"/>
      <c r="P9" s="82" t="e">
        <f>'Calificacion Controles'!R10</f>
        <v>#DIV/0!</v>
      </c>
      <c r="Q9" s="70" t="e">
        <f>'Calificacion Controles'!S10</f>
        <v>#DIV/0!</v>
      </c>
      <c r="R9" s="80"/>
      <c r="S9" s="80"/>
      <c r="T9" s="80"/>
      <c r="U9" s="80"/>
      <c r="V9" s="80"/>
      <c r="W9" s="80"/>
      <c r="X9" s="80"/>
      <c r="Y9" s="80"/>
    </row>
    <row r="10" spans="1:25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2"/>
      <c r="M10" s="1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  <c r="M11" s="1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2"/>
      <c r="M12" s="1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2"/>
      <c r="M13" s="1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2"/>
      <c r="M14" s="1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  <c r="M15" s="1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"/>
      <c r="M16" s="1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"/>
      <c r="M17" s="1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2"/>
      <c r="M18" s="1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2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2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2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2"/>
      <c r="M22" s="1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2"/>
      <c r="M23" s="1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1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2"/>
      <c r="M25" s="1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2"/>
      <c r="M26" s="1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2"/>
      <c r="M27" s="1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2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2"/>
      <c r="M29" s="1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2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2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2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2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2"/>
      <c r="M34" s="1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2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2"/>
      <c r="M36" s="1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2"/>
      <c r="M37" s="1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2"/>
      <c r="M38" s="1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2"/>
      <c r="M39" s="1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2"/>
      <c r="M40" s="1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2"/>
      <c r="M41" s="1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2"/>
      <c r="M42" s="1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2"/>
      <c r="M43" s="1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2"/>
      <c r="M44" s="1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2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2"/>
      <c r="M46" s="1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2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2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2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2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2"/>
      <c r="M51" s="1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2"/>
      <c r="M52" s="1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"/>
      <c r="M53" s="1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"/>
      <c r="M54" s="1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"/>
      <c r="M55" s="1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2"/>
      <c r="M56" s="1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2"/>
      <c r="M57" s="1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2"/>
      <c r="M58" s="1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2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2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2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2"/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2"/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2"/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2"/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2"/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2"/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2"/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2"/>
      <c r="M70" s="1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2"/>
      <c r="M71" s="1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2"/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2"/>
      <c r="M73" s="1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2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  <c r="M84" s="1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  <c r="M89" s="1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  <c r="M91" s="1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  <c r="M93" s="1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  <c r="M96" s="1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  <c r="M98" s="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  <c r="M102" s="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  <c r="M104" s="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  <c r="M106" s="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2"/>
      <c r="M107" s="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2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2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2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2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2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2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2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2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2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2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2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2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2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2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2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2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2"/>
      <c r="M124" s="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2"/>
      <c r="M125" s="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2"/>
      <c r="M126" s="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2"/>
      <c r="M127" s="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2"/>
      <c r="M128" s="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2"/>
      <c r="M129" s="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2"/>
      <c r="M130" s="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2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2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2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2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2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2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2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2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2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2"/>
      <c r="M142" s="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2"/>
      <c r="M143" s="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2"/>
      <c r="M144" s="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2"/>
      <c r="M145" s="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2"/>
      <c r="M146" s="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2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2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2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2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2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2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2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2"/>
      <c r="M154" s="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2"/>
      <c r="M155" s="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2"/>
      <c r="M156" s="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2"/>
      <c r="M157" s="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2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2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2"/>
      <c r="M160" s="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2"/>
      <c r="M161" s="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2"/>
      <c r="M162" s="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2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2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2"/>
      <c r="M165" s="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2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2"/>
      <c r="M167" s="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2"/>
      <c r="M168" s="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2"/>
      <c r="M169" s="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2"/>
      <c r="M170" s="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2"/>
      <c r="M171" s="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2"/>
      <c r="M172" s="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2"/>
      <c r="M173" s="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2"/>
      <c r="M174" s="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2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2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2"/>
      <c r="M177" s="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2"/>
      <c r="M178" s="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2"/>
      <c r="M179" s="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2"/>
      <c r="M180" s="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2"/>
      <c r="M181" s="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2"/>
      <c r="M182" s="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2"/>
      <c r="M183" s="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2"/>
      <c r="M184" s="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2"/>
      <c r="M185" s="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2"/>
      <c r="M186" s="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2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2"/>
      <c r="M188" s="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2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2"/>
      <c r="M190" s="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2"/>
      <c r="M191" s="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2"/>
      <c r="M192" s="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2"/>
      <c r="M193" s="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2"/>
      <c r="M194" s="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2"/>
      <c r="M195" s="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2"/>
      <c r="M196" s="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2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2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2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2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2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2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2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2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2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2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2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2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2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2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2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2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2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2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2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2"/>
      <c r="M216" s="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2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2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2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2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2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2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2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2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2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2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2"/>
      <c r="M227" s="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2"/>
      <c r="M228" s="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2"/>
      <c r="M229" s="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2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2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2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2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2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2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2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2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2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2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2"/>
      <c r="M240" s="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2"/>
      <c r="M241" s="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2"/>
      <c r="M242" s="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2"/>
      <c r="M243" s="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2"/>
      <c r="M244" s="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2"/>
      <c r="M245" s="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2"/>
      <c r="M246" s="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2"/>
      <c r="M247" s="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2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2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2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2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2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2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2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2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2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2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2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2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2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2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2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2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2"/>
      <c r="M264" s="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2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2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2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2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2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2"/>
      <c r="M270" s="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2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2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2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2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2"/>
      <c r="M275" s="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2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2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2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2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2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2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2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2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2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2"/>
      <c r="M285" s="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2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2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2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2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2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2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2"/>
      <c r="M292" s="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2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2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2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2"/>
      <c r="M296" s="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2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2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2"/>
      <c r="M299" s="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2"/>
      <c r="M300" s="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2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2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2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2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2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2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2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2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2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2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2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2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2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2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2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2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2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2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2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2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2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2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2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2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2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2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2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2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2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2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2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2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2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2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2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2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2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2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2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2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2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2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2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2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2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2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2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2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2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2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2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2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2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2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2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2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2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2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2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2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2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2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2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2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2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2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2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2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2"/>
      <c r="M369" s="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2"/>
      <c r="M370" s="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2"/>
      <c r="M371" s="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2"/>
      <c r="M372" s="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2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2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2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2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2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2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2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2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2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2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2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2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2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2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2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2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2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2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2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2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2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2"/>
      <c r="M394" s="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2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2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2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2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2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2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2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2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2"/>
      <c r="M403" s="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2"/>
      <c r="M404" s="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2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2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2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2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2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2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2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2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2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2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2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2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2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2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2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2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2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2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2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2"/>
      <c r="M424" s="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2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2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2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2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2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2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2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2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 ht="15.7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2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 ht="15.7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2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 ht="15.7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2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 ht="15.7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2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 ht="15.7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2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 ht="15.7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2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 ht="15.7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2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 ht="15.7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2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 ht="15.7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2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 ht="15.7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2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 ht="15.7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2"/>
      <c r="M443" s="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 ht="15.7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2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 ht="15.7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2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 ht="15.7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2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 ht="15.7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2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 ht="15.7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2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 ht="15.7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2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 ht="15.7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2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 ht="15.7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2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 ht="15.7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2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 ht="15.7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2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 ht="15.7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2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 ht="15.7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2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 ht="15.7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2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 ht="15.7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2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 ht="15.7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2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 ht="15.7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2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 ht="15.7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2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 ht="15.7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2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 ht="15.7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2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 ht="15.7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2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 ht="15.7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2"/>
      <c r="M464" s="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 ht="15.7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2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 ht="15.7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2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 ht="15.7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2"/>
      <c r="M467" s="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 ht="15.7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2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 ht="15.7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2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 ht="15.7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2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 ht="15.7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2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 ht="15.7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2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 ht="15.7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2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 ht="15.7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2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 ht="15.7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2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 ht="15.7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2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 ht="15.7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2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 ht="15.7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2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 ht="15.7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2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 ht="15.7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2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 ht="15.7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2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 ht="15.7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2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 ht="15.7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2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 ht="15.7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2"/>
      <c r="M484" s="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 ht="15.7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2"/>
      <c r="M485" s="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 ht="15.7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2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 ht="15.7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2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 ht="15.7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2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 ht="15.7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2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 ht="15.7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2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 ht="15.7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2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 ht="15.7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2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 ht="15.7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2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 ht="15.7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2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 ht="15.7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2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 ht="15.7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2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 ht="15.7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2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 ht="15.7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2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 ht="15.7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2"/>
      <c r="M499" s="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 ht="15.7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2"/>
      <c r="M500" s="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 ht="15.7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2"/>
      <c r="M501" s="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 ht="15.7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2"/>
      <c r="M502" s="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 ht="15.7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2"/>
      <c r="M503" s="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 ht="15.7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2"/>
      <c r="M504" s="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 ht="15.7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2"/>
      <c r="M505" s="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 ht="15.7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2"/>
      <c r="M506" s="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 ht="15.7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2"/>
      <c r="M507" s="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 ht="15.7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2"/>
      <c r="M508" s="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 ht="15.7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2"/>
      <c r="M509" s="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 ht="15.7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2"/>
      <c r="M510" s="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 ht="15.7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2"/>
      <c r="M511" s="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 ht="15.7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2"/>
      <c r="M512" s="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 ht="15.7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2"/>
      <c r="M513" s="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 ht="15.7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2"/>
      <c r="M514" s="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 ht="15.7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2"/>
      <c r="M515" s="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 ht="15.7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2"/>
      <c r="M516" s="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 ht="15.7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2"/>
      <c r="M517" s="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 ht="15.7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2"/>
      <c r="M518" s="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 ht="15.7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2"/>
      <c r="M519" s="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 ht="15.7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2"/>
      <c r="M520" s="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 ht="15.7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2"/>
      <c r="M521" s="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 ht="15.7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2"/>
      <c r="M522" s="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 ht="15.7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2"/>
      <c r="M523" s="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 ht="15.7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2"/>
      <c r="M524" s="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 ht="15.7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2"/>
      <c r="M525" s="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 ht="15.7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2"/>
      <c r="M526" s="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 ht="15.7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2"/>
      <c r="M527" s="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 ht="15.7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2"/>
      <c r="M528" s="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 ht="15.7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2"/>
      <c r="M529" s="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 ht="15.7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2"/>
      <c r="M530" s="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 ht="15.7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2"/>
      <c r="M531" s="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 ht="15.7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2"/>
      <c r="M532" s="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 ht="15.7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2"/>
      <c r="M533" s="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 ht="15.7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2"/>
      <c r="M534" s="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 ht="15.7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2"/>
      <c r="M535" s="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 ht="15.7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2"/>
      <c r="M536" s="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 ht="15.7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2"/>
      <c r="M537" s="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 ht="15.7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2"/>
      <c r="M538" s="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 ht="15.7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2"/>
      <c r="M539" s="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 ht="15.7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2"/>
      <c r="M540" s="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 ht="15.7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2"/>
      <c r="M541" s="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 ht="15.7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2"/>
      <c r="M542" s="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 ht="15.7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2"/>
      <c r="M543" s="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 ht="15.7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2"/>
      <c r="M544" s="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 ht="15.7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2"/>
      <c r="M545" s="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 ht="15.7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2"/>
      <c r="M546" s="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 ht="15.7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2"/>
      <c r="M547" s="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 ht="15.7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2"/>
      <c r="M548" s="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 ht="15.7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2"/>
      <c r="M549" s="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 ht="15.7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2"/>
      <c r="M550" s="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 ht="15.7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2"/>
      <c r="M551" s="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 ht="15.7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2"/>
      <c r="M552" s="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 ht="15.7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2"/>
      <c r="M553" s="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 ht="15.7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2"/>
      <c r="M554" s="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 ht="15.7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2"/>
      <c r="M555" s="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 ht="15.7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2"/>
      <c r="M556" s="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 ht="15.7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2"/>
      <c r="M557" s="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 ht="15.7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2"/>
      <c r="M558" s="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 ht="15.7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2"/>
      <c r="M559" s="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 ht="15.7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2"/>
      <c r="M560" s="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 ht="15.7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2"/>
      <c r="M561" s="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 ht="15.7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2"/>
      <c r="M562" s="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 ht="15.7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2"/>
      <c r="M563" s="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 ht="15.7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2"/>
      <c r="M564" s="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 ht="15.7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2"/>
      <c r="M565" s="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 ht="15.7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2"/>
      <c r="M566" s="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 ht="15.7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2"/>
      <c r="M567" s="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 ht="15.7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2"/>
      <c r="M568" s="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 ht="15.7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2"/>
      <c r="M569" s="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 ht="15.7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2"/>
      <c r="M570" s="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 ht="15.7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2"/>
      <c r="M571" s="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 ht="15.7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2"/>
      <c r="M572" s="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 ht="15.7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2"/>
      <c r="M573" s="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 ht="15.7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2"/>
      <c r="M574" s="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 ht="15.7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2"/>
      <c r="M575" s="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 ht="15.7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2"/>
      <c r="M576" s="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 ht="15.7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2"/>
      <c r="M577" s="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 ht="15.7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2"/>
      <c r="M578" s="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 ht="15.7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2"/>
      <c r="M579" s="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 ht="15.7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2"/>
      <c r="M580" s="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 ht="15.7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2"/>
      <c r="M581" s="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 ht="15.7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2"/>
      <c r="M582" s="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2"/>
      <c r="M583" s="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 ht="15.7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2"/>
      <c r="M584" s="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 ht="15.7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2"/>
      <c r="M585" s="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 ht="15.7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2"/>
      <c r="M586" s="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 ht="15.7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2"/>
      <c r="M587" s="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 ht="15.7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2"/>
      <c r="M588" s="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 ht="15.7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2"/>
      <c r="M589" s="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 ht="15.7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2"/>
      <c r="M590" s="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 ht="15.7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2"/>
      <c r="M591" s="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 ht="15.7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2"/>
      <c r="M592" s="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 ht="15.7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2"/>
      <c r="M593" s="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 ht="15.7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2"/>
      <c r="M594" s="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 ht="15.7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2"/>
      <c r="M595" s="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 ht="15.7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2"/>
      <c r="M596" s="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 ht="15.7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2"/>
      <c r="M597" s="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 ht="15.7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2"/>
      <c r="M598" s="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 ht="15.7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2"/>
      <c r="M599" s="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 ht="15.7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2"/>
      <c r="M600" s="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 ht="15.7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2"/>
      <c r="M601" s="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 ht="15.7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2"/>
      <c r="M602" s="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 ht="15.7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2"/>
      <c r="M603" s="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 ht="15.7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2"/>
      <c r="M604" s="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 ht="15.7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2"/>
      <c r="M605" s="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 ht="15.7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2"/>
      <c r="M606" s="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 ht="15.7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2"/>
      <c r="M607" s="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 ht="15.7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2"/>
      <c r="M608" s="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 ht="15.7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2"/>
      <c r="M609" s="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 ht="15.7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2"/>
      <c r="M610" s="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 ht="15.7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2"/>
      <c r="M611" s="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 ht="15.7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2"/>
      <c r="M612" s="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 ht="15.7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2"/>
      <c r="M613" s="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 ht="15.7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2"/>
      <c r="M614" s="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 ht="15.7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2"/>
      <c r="M615" s="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 ht="15.7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2"/>
      <c r="M616" s="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 ht="15.7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2"/>
      <c r="M617" s="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 ht="15.7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2"/>
      <c r="M618" s="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 ht="15.7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2"/>
      <c r="M619" s="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 ht="15.7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2"/>
      <c r="M620" s="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 ht="15.7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2"/>
      <c r="M621" s="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 ht="15.7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2"/>
      <c r="M622" s="1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 ht="15.7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2"/>
      <c r="M623" s="1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 ht="15.7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2"/>
      <c r="M624" s="1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 ht="15.7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2"/>
      <c r="M625" s="1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 ht="15.7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2"/>
      <c r="M626" s="1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 ht="15.7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2"/>
      <c r="M627" s="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 ht="15.7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2"/>
      <c r="M628" s="1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 ht="15.7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2"/>
      <c r="M629" s="1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 ht="15.7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2"/>
      <c r="M630" s="1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 ht="15.7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2"/>
      <c r="M631" s="1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 ht="15.7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2"/>
      <c r="M632" s="1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 ht="15.7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2"/>
      <c r="M633" s="1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 ht="15.7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2"/>
      <c r="M634" s="1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 ht="15.7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2"/>
      <c r="M635" s="1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 ht="15.7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2"/>
      <c r="M636" s="1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 ht="15.7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2"/>
      <c r="M637" s="1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 ht="15.7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2"/>
      <c r="M638" s="1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 ht="15.7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2"/>
      <c r="M639" s="1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 ht="15.7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2"/>
      <c r="M640" s="1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 ht="15.7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2"/>
      <c r="M641" s="1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 ht="15.7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2"/>
      <c r="M642" s="1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 ht="15.7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2"/>
      <c r="M643" s="1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 ht="15.7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2"/>
      <c r="M644" s="1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 ht="15.7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2"/>
      <c r="M645" s="1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 ht="15.7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2"/>
      <c r="M646" s="1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 ht="15.7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2"/>
      <c r="M647" s="1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 ht="15.7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2"/>
      <c r="M648" s="1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 ht="15.7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2"/>
      <c r="M649" s="1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 ht="15.7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2"/>
      <c r="M650" s="1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 ht="15.7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2"/>
      <c r="M651" s="1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 ht="15.7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2"/>
      <c r="M652" s="1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 ht="15.7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2"/>
      <c r="M653" s="1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 ht="15.7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2"/>
      <c r="M654" s="1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 ht="15.7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2"/>
      <c r="M655" s="1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 ht="15.7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2"/>
      <c r="M656" s="1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 ht="15.7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2"/>
      <c r="M657" s="1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 ht="15.7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2"/>
      <c r="M658" s="1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 ht="15.7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2"/>
      <c r="M659" s="1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 ht="15.7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2"/>
      <c r="M660" s="1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 ht="15.7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2"/>
      <c r="M661" s="1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 ht="15.7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2"/>
      <c r="M662" s="1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 ht="15.7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2"/>
      <c r="M663" s="1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 ht="15.7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2"/>
      <c r="M664" s="1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 ht="15.7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2"/>
      <c r="M665" s="1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 ht="15.7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2"/>
      <c r="M666" s="1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 ht="15.7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2"/>
      <c r="M667" s="1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 ht="15.7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2"/>
      <c r="M668" s="1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 ht="15.7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2"/>
      <c r="M669" s="1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 ht="15.7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2"/>
      <c r="M670" s="1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 ht="15.7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2"/>
      <c r="M671" s="1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 ht="15.7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2"/>
      <c r="M672" s="1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 ht="15.7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2"/>
      <c r="M673" s="1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 ht="15.7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2"/>
      <c r="M674" s="1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 ht="15.7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2"/>
      <c r="M675" s="1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 ht="15.7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2"/>
      <c r="M676" s="1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 ht="15.7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2"/>
      <c r="M677" s="1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 ht="15.7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2"/>
      <c r="M678" s="1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 ht="15.7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2"/>
      <c r="M679" s="1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 ht="15.7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2"/>
      <c r="M680" s="1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 ht="15.7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2"/>
      <c r="M681" s="1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 ht="15.7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2"/>
      <c r="M682" s="1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 ht="15.7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2"/>
      <c r="M683" s="1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 ht="15.7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2"/>
      <c r="M684" s="1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 ht="15.7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2"/>
      <c r="M685" s="1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 ht="15.7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2"/>
      <c r="M686" s="1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 ht="15.7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2"/>
      <c r="M687" s="1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 ht="15.7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2"/>
      <c r="M688" s="1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 ht="15.7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2"/>
      <c r="M689" s="1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 ht="15.7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2"/>
      <c r="M690" s="1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 ht="15.7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2"/>
      <c r="M691" s="1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 ht="15.7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2"/>
      <c r="M692" s="1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 ht="15.7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2"/>
      <c r="M693" s="1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 ht="15.7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2"/>
      <c r="M694" s="1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 ht="15.7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2"/>
      <c r="M695" s="1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 ht="15.7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2"/>
      <c r="M696" s="1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 ht="15.7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2"/>
      <c r="M697" s="1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 ht="15.7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2"/>
      <c r="M698" s="1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 ht="15.7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2"/>
      <c r="M699" s="1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 ht="15.7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2"/>
      <c r="M700" s="1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 ht="15.7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2"/>
      <c r="M701" s="1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 ht="15.7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2"/>
      <c r="M702" s="1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 ht="15.7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2"/>
      <c r="M703" s="1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 ht="15.7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2"/>
      <c r="M704" s="1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 ht="15.7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2"/>
      <c r="M705" s="1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 ht="15.7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2"/>
      <c r="M706" s="1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 ht="15.7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2"/>
      <c r="M707" s="1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 ht="15.7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2"/>
      <c r="M708" s="1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 ht="15.7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2"/>
      <c r="M709" s="1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 ht="15.7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2"/>
      <c r="M710" s="1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 ht="15.7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2"/>
      <c r="M711" s="1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 ht="15.7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2"/>
      <c r="M712" s="1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 ht="15.7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2"/>
      <c r="M713" s="1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 ht="15.7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2"/>
      <c r="M714" s="1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 ht="15.7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2"/>
      <c r="M715" s="1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 ht="15.7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2"/>
      <c r="M716" s="1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 ht="15.7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2"/>
      <c r="M717" s="1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 ht="15.7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2"/>
      <c r="M718" s="1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 ht="15.7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2"/>
      <c r="M719" s="1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 ht="15.7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2"/>
      <c r="M720" s="1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 ht="15.7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2"/>
      <c r="M721" s="1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 ht="15.7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2"/>
      <c r="M722" s="1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 ht="15.7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2"/>
      <c r="M723" s="1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 ht="15.7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2"/>
      <c r="M724" s="1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 ht="15.7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2"/>
      <c r="M725" s="1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 ht="15.7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2"/>
      <c r="M726" s="1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 ht="15.7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2"/>
      <c r="M727" s="1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 ht="15.7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2"/>
      <c r="M728" s="1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 ht="15.7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2"/>
      <c r="M729" s="1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 ht="15.7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2"/>
      <c r="M730" s="1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 ht="15.7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2"/>
      <c r="M731" s="1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 ht="15.7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2"/>
      <c r="M732" s="1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 ht="15.7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2"/>
      <c r="M733" s="1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 ht="15.7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2"/>
      <c r="M734" s="1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 ht="15.7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2"/>
      <c r="M735" s="1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 ht="15.7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2"/>
      <c r="M736" s="1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 ht="15.7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2"/>
      <c r="M737" s="1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 ht="15.7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2"/>
      <c r="M738" s="1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 ht="15.7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2"/>
      <c r="M739" s="1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 ht="15.7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2"/>
      <c r="M740" s="1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 ht="15.7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2"/>
      <c r="M741" s="1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 ht="15.7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2"/>
      <c r="M742" s="1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 ht="15.7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2"/>
      <c r="M743" s="1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 ht="15.7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2"/>
      <c r="M744" s="1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 ht="15.7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2"/>
      <c r="M745" s="1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 ht="15.7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2"/>
      <c r="M746" s="1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 ht="15.7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2"/>
      <c r="M747" s="1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 ht="15.7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2"/>
      <c r="M748" s="1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 ht="15.7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2"/>
      <c r="M749" s="1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 ht="15.7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2"/>
      <c r="M750" s="1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 ht="15.7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2"/>
      <c r="M751" s="1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 ht="15.7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2"/>
      <c r="M752" s="1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 ht="15.7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2"/>
      <c r="M753" s="1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 ht="15.7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2"/>
      <c r="M754" s="1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 ht="15.7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2"/>
      <c r="M755" s="1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 ht="15.7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2"/>
      <c r="M756" s="1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 ht="15.7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2"/>
      <c r="M757" s="1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 ht="15.7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2"/>
      <c r="M758" s="1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 ht="15.7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2"/>
      <c r="M759" s="1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 ht="15.7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2"/>
      <c r="M760" s="1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 ht="15.7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2"/>
      <c r="M761" s="1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 ht="15.7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2"/>
      <c r="M762" s="1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 ht="15.7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2"/>
      <c r="M763" s="1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 ht="15.7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2"/>
      <c r="M764" s="1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 ht="15.7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2"/>
      <c r="M765" s="1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 ht="15.7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2"/>
      <c r="M766" s="1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 ht="15.7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2"/>
      <c r="M767" s="1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 ht="15.7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2"/>
      <c r="M768" s="1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 ht="15.7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2"/>
      <c r="M769" s="1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 ht="15.7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2"/>
      <c r="M770" s="1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 ht="15.7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2"/>
      <c r="M771" s="1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 ht="15.7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2"/>
      <c r="M772" s="1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 ht="15.7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2"/>
      <c r="M773" s="1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 ht="15.7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2"/>
      <c r="M774" s="1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 ht="15.7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2"/>
      <c r="M775" s="1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 ht="15.7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2"/>
      <c r="M776" s="1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 ht="15.7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2"/>
      <c r="M777" s="1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 ht="15.7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2"/>
      <c r="M778" s="1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 ht="15.7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2"/>
      <c r="M779" s="1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 ht="15.7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2"/>
      <c r="M780" s="1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 ht="15.7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2"/>
      <c r="M781" s="1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 ht="15.7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2"/>
      <c r="M782" s="1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 ht="15.7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2"/>
      <c r="M783" s="1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 ht="15.7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2"/>
      <c r="M784" s="1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 ht="15.7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2"/>
      <c r="M785" s="1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 ht="15.7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2"/>
      <c r="M786" s="1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 ht="15.7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2"/>
      <c r="M787" s="1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 ht="15.7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2"/>
      <c r="M788" s="1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 ht="15.7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2"/>
      <c r="M789" s="1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 ht="15.7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2"/>
      <c r="M790" s="1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 ht="15.7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2"/>
      <c r="M791" s="1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 ht="15.7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2"/>
      <c r="M792" s="1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 ht="15.7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2"/>
      <c r="M793" s="1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 ht="15.7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2"/>
      <c r="M794" s="1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 ht="15.7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2"/>
      <c r="M795" s="1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 ht="15.7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2"/>
      <c r="M796" s="1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 ht="15.7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2"/>
      <c r="M797" s="1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 ht="15.7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2"/>
      <c r="M798" s="1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 ht="15.7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2"/>
      <c r="M799" s="1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 ht="15.7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2"/>
      <c r="M800" s="1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 ht="15.7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2"/>
      <c r="M801" s="1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 ht="15.7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2"/>
      <c r="M802" s="1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 ht="15.7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2"/>
      <c r="M803" s="1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 ht="15.7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2"/>
      <c r="M804" s="1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 ht="15.7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2"/>
      <c r="M805" s="1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 ht="15.7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2"/>
      <c r="M806" s="1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 ht="15.7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2"/>
      <c r="M807" s="1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 ht="15.7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2"/>
      <c r="M808" s="1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 ht="15.7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2"/>
      <c r="M809" s="1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 ht="15.7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2"/>
      <c r="M810" s="1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 ht="15.7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2"/>
      <c r="M811" s="1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 ht="15.7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2"/>
      <c r="M812" s="1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 ht="15.7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2"/>
      <c r="M813" s="1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 ht="15.7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2"/>
      <c r="M814" s="1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 ht="15.7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2"/>
      <c r="M815" s="1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 ht="15.7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2"/>
      <c r="M816" s="1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 ht="15.7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2"/>
      <c r="M817" s="1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 ht="15.7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2"/>
      <c r="M818" s="1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 ht="15.7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2"/>
      <c r="M819" s="1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 ht="15.7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2"/>
      <c r="M820" s="1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 ht="15.7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2"/>
      <c r="M821" s="1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 ht="15.7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2"/>
      <c r="M822" s="1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 ht="15.7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2"/>
      <c r="M823" s="1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 ht="15.7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2"/>
      <c r="M824" s="1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 ht="15.7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2"/>
      <c r="M825" s="1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 ht="15.7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2"/>
      <c r="M826" s="1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 ht="15.7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2"/>
      <c r="M827" s="1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 ht="15.7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2"/>
      <c r="M828" s="1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 ht="15.7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2"/>
      <c r="M829" s="1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 ht="15.7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2"/>
      <c r="M830" s="1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 ht="15.7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2"/>
      <c r="M831" s="1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 ht="15.7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2"/>
      <c r="M832" s="1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 ht="15.7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2"/>
      <c r="M833" s="1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 ht="15.7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2"/>
      <c r="M834" s="1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 ht="15.7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2"/>
      <c r="M835" s="1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 ht="15.7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2"/>
      <c r="M836" s="1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 ht="15.7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2"/>
      <c r="M837" s="1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 ht="15.7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2"/>
      <c r="M838" s="1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 ht="15.7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2"/>
      <c r="M839" s="1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 ht="15.7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2"/>
      <c r="M840" s="1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 ht="15.7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2"/>
      <c r="M841" s="1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 ht="15.7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2"/>
      <c r="M842" s="1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 ht="15.7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2"/>
      <c r="M843" s="1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 ht="15.7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2"/>
      <c r="M844" s="1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 ht="15.7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2"/>
      <c r="M845" s="1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 ht="15.7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2"/>
      <c r="M846" s="1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 ht="15.7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2"/>
      <c r="M847" s="1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 ht="15.7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2"/>
      <c r="M848" s="1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 ht="15.7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2"/>
      <c r="M849" s="1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 ht="15.7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2"/>
      <c r="M850" s="1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 ht="15.7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2"/>
      <c r="M851" s="1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 ht="15.7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2"/>
      <c r="M852" s="1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 ht="15.7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2"/>
      <c r="M853" s="1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 ht="15.7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2"/>
      <c r="M854" s="1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 ht="15.7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2"/>
      <c r="M855" s="1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 ht="15.7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2"/>
      <c r="M856" s="1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 ht="15.7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2"/>
      <c r="M857" s="1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 ht="15.7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2"/>
      <c r="M858" s="1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 ht="15.7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2"/>
      <c r="M859" s="1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 ht="15.7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2"/>
      <c r="M860" s="1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 ht="15.7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2"/>
      <c r="M861" s="1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 ht="15.7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2"/>
      <c r="M862" s="1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 ht="15.7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2"/>
      <c r="M863" s="1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 ht="15.7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2"/>
      <c r="M864" s="1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 ht="15.7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2"/>
      <c r="M865" s="1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 ht="15.7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2"/>
      <c r="M866" s="1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 ht="15.7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2"/>
      <c r="M867" s="1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 ht="15.7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2"/>
      <c r="M868" s="1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 ht="15.7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2"/>
      <c r="M869" s="1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 ht="15.7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2"/>
      <c r="M870" s="1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 ht="15.7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2"/>
      <c r="M871" s="1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 ht="15.7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2"/>
      <c r="M872" s="1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 ht="15.7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2"/>
      <c r="M873" s="1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 ht="15.7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2"/>
      <c r="M874" s="1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 ht="15.7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2"/>
      <c r="M875" s="1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 ht="15.7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2"/>
      <c r="M876" s="1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 ht="15.7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2"/>
      <c r="M877" s="1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 ht="15.7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2"/>
      <c r="M878" s="1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 ht="15.7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2"/>
      <c r="M879" s="1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 ht="15.7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2"/>
      <c r="M880" s="1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 ht="15.7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2"/>
      <c r="M881" s="1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 ht="15.7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2"/>
      <c r="M882" s="1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 ht="15.7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2"/>
      <c r="M883" s="1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 ht="15.7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2"/>
      <c r="M884" s="1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 ht="15.7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2"/>
      <c r="M885" s="1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 ht="15.7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2"/>
      <c r="M886" s="1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 ht="15.7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2"/>
      <c r="M887" s="1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 ht="15.7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2"/>
      <c r="M888" s="1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 ht="15.7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2"/>
      <c r="M889" s="1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 ht="15.7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2"/>
      <c r="M890" s="1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 ht="15.7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2"/>
      <c r="M891" s="1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 ht="15.7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2"/>
      <c r="M892" s="1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 ht="15.7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2"/>
      <c r="M893" s="1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 ht="15.7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2"/>
      <c r="M894" s="1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 ht="15.7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2"/>
      <c r="M895" s="1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 ht="15.7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2"/>
      <c r="M896" s="1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 ht="15.7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2"/>
      <c r="M897" s="1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 ht="15.7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2"/>
      <c r="M898" s="1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 ht="15.7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2"/>
      <c r="M899" s="1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 ht="15.7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2"/>
      <c r="M900" s="1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 ht="15.7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2"/>
      <c r="M901" s="1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 ht="15.7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2"/>
      <c r="M902" s="1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 ht="15.7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2"/>
      <c r="M903" s="1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 ht="15.7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2"/>
      <c r="M904" s="1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 ht="15.7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2"/>
      <c r="M905" s="1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 ht="15.7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2"/>
      <c r="M906" s="1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</sheetData>
  <mergeCells count="11">
    <mergeCell ref="A1:Q1"/>
    <mergeCell ref="R2:S2"/>
    <mergeCell ref="T2:U2"/>
    <mergeCell ref="V2:W2"/>
    <mergeCell ref="X2:Y2"/>
    <mergeCell ref="G2:I2"/>
    <mergeCell ref="K2:M2"/>
    <mergeCell ref="N2:O2"/>
    <mergeCell ref="P2:P3"/>
    <mergeCell ref="Q2:Q3"/>
    <mergeCell ref="A2:F2"/>
  </mergeCells>
  <conditionalFormatting sqref="M4">
    <cfRule type="cellIs" dxfId="26" priority="20" operator="equal">
      <formula>"Baja"</formula>
    </cfRule>
  </conditionalFormatting>
  <conditionalFormatting sqref="M4">
    <cfRule type="cellIs" dxfId="25" priority="21" operator="equal">
      <formula>"Moderada"</formula>
    </cfRule>
  </conditionalFormatting>
  <conditionalFormatting sqref="M4">
    <cfRule type="cellIs" dxfId="24" priority="22" operator="equal">
      <formula>"Alta"</formula>
    </cfRule>
  </conditionalFormatting>
  <conditionalFormatting sqref="M4">
    <cfRule type="cellIs" dxfId="23" priority="23" operator="equal">
      <formula>"Extrema"</formula>
    </cfRule>
  </conditionalFormatting>
  <conditionalFormatting sqref="M4">
    <cfRule type="containsBlanks" dxfId="22" priority="24" stopIfTrue="1">
      <formula>LEN(TRIM(#REF!))=0</formula>
    </cfRule>
  </conditionalFormatting>
  <conditionalFormatting sqref="M4:M9">
    <cfRule type="cellIs" dxfId="21" priority="11" operator="equal">
      <formula>"Baja"</formula>
    </cfRule>
  </conditionalFormatting>
  <conditionalFormatting sqref="M4:M9">
    <cfRule type="cellIs" dxfId="20" priority="12" operator="equal">
      <formula>"Moderada"</formula>
    </cfRule>
  </conditionalFormatting>
  <conditionalFormatting sqref="M4:M9">
    <cfRule type="cellIs" dxfId="19" priority="13" operator="equal">
      <formula>"Alta"</formula>
    </cfRule>
  </conditionalFormatting>
  <conditionalFormatting sqref="M4:M9">
    <cfRule type="cellIs" dxfId="18" priority="14" operator="equal">
      <formula>"Extrema"</formula>
    </cfRule>
  </conditionalFormatting>
  <conditionalFormatting sqref="M4:M9">
    <cfRule type="containsBlanks" dxfId="17" priority="15" stopIfTrue="1">
      <formula>LEN(TRIM(#REF!))=0</formula>
    </cfRule>
  </conditionalFormatting>
  <conditionalFormatting sqref="Q4:Q9">
    <cfRule type="cellIs" dxfId="16" priority="1" operator="equal">
      <formula>"Baja"</formula>
    </cfRule>
  </conditionalFormatting>
  <conditionalFormatting sqref="Q4:Q9">
    <cfRule type="cellIs" dxfId="15" priority="2" operator="equal">
      <formula>"Moderada"</formula>
    </cfRule>
  </conditionalFormatting>
  <conditionalFormatting sqref="Q4:Q9">
    <cfRule type="cellIs" dxfId="14" priority="3" operator="equal">
      <formula>"Alta"</formula>
    </cfRule>
  </conditionalFormatting>
  <conditionalFormatting sqref="Q4:Q9">
    <cfRule type="cellIs" dxfId="13" priority="4" operator="equal">
      <formula>"Extrema"</formula>
    </cfRule>
  </conditionalFormatting>
  <conditionalFormatting sqref="Q4:Q9">
    <cfRule type="containsBlanks" dxfId="12" priority="5" stopIfTrue="1">
      <formula>LEN(TRIM(#REF!))=0</formula>
    </cfRule>
  </conditionalFormatting>
  <dataValidations count="5">
    <dataValidation type="list" allowBlank="1" showErrorMessage="1" sqref="C4:C9">
      <formula1>TipoRiesgo</formula1>
    </dataValidation>
    <dataValidation type="list" allowBlank="1" showErrorMessage="1" sqref="G4:G9">
      <formula1>Probabilidad2</formula1>
    </dataValidation>
    <dataValidation type="list" allowBlank="1" showErrorMessage="1" sqref="J4:J9">
      <formula1>Impacto2</formula1>
    </dataValidation>
    <dataValidation allowBlank="1" showInputMessage="1" showErrorMessage="1" prompt="Error - Please select an option from the drop down list." sqref="H4:H9"/>
    <dataValidation allowBlank="1" showErrorMessage="1" sqref="D4:D9"/>
  </dataValidations>
  <printOptions horizontalCentered="1" verticalCentered="1"/>
  <pageMargins left="0.39370078740157483" right="0.39370078740157483" top="0.39370078740157483" bottom="0.39370078740157483" header="0" footer="0"/>
  <pageSetup scale="42" fitToHeight="10" orientation="landscape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>
          <x14:formula1>
            <xm:f>Listas!$I$2:$I$26</xm:f>
          </x14:formula1>
          <xm:sqref>B4:B9</xm:sqref>
        </x14:dataValidation>
        <x14:dataValidation type="list" allowBlank="1" showErrorMessage="1">
          <x14:formula1>
            <xm:f>Listas!$H$2:$H$4</xm:f>
          </x14:formula1>
          <xm:sqref>O4:O9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999"/>
  <sheetViews>
    <sheetView showGridLines="0" zoomScale="70" zoomScaleNormal="70" workbookViewId="0">
      <selection activeCell="A5" sqref="A5"/>
    </sheetView>
  </sheetViews>
  <sheetFormatPr baseColWidth="10" defaultColWidth="14.42578125" defaultRowHeight="15" customHeight="1" outlineLevelCol="1" x14ac:dyDescent="0.2"/>
  <cols>
    <col min="1" max="1" width="11.42578125" style="25" customWidth="1"/>
    <col min="2" max="2" width="24.140625" style="25" customWidth="1"/>
    <col min="3" max="3" width="12.85546875" style="25" customWidth="1"/>
    <col min="4" max="4" width="30.28515625" style="25" customWidth="1"/>
    <col min="5" max="5" width="10.28515625" style="31" customWidth="1"/>
    <col min="6" max="6" width="21" style="25" customWidth="1" outlineLevel="1"/>
    <col min="7" max="7" width="3.85546875" style="25" customWidth="1" outlineLevel="1"/>
    <col min="8" max="8" width="22.85546875" style="25" customWidth="1" outlineLevel="1"/>
    <col min="9" max="9" width="3.85546875" style="25" customWidth="1" outlineLevel="1"/>
    <col min="10" max="10" width="19.28515625" style="25" customWidth="1" outlineLevel="1"/>
    <col min="11" max="11" width="3.85546875" style="25" customWidth="1" outlineLevel="1"/>
    <col min="12" max="12" width="19.28515625" style="25" customWidth="1" outlineLevel="1"/>
    <col min="13" max="13" width="3.85546875" style="25" customWidth="1" outlineLevel="1"/>
    <col min="14" max="14" width="19.28515625" style="25" customWidth="1" outlineLevel="1"/>
    <col min="15" max="15" width="3.85546875" style="25" customWidth="1" outlineLevel="1"/>
    <col min="16" max="16" width="12.28515625" style="25" customWidth="1"/>
    <col min="17" max="17" width="16.140625" style="25" customWidth="1"/>
    <col min="18" max="18" width="13.42578125" style="25" bestFit="1" customWidth="1"/>
    <col min="19" max="16384" width="14.42578125" style="25"/>
  </cols>
  <sheetData>
    <row r="1" spans="1:22" s="33" customFormat="1" ht="30" customHeight="1" x14ac:dyDescent="0.2">
      <c r="A1" s="111" t="s">
        <v>133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41"/>
      <c r="U1" s="41"/>
      <c r="V1" s="41"/>
    </row>
    <row r="2" spans="1:22" ht="30" customHeight="1" x14ac:dyDescent="0.2">
      <c r="A2" s="114" t="s">
        <v>51</v>
      </c>
      <c r="B2" s="114" t="s">
        <v>11</v>
      </c>
      <c r="C2" s="112" t="s">
        <v>52</v>
      </c>
      <c r="D2" s="112" t="s">
        <v>131</v>
      </c>
      <c r="E2" s="115" t="s">
        <v>54</v>
      </c>
      <c r="F2" s="114" t="s">
        <v>53</v>
      </c>
      <c r="G2" s="114"/>
      <c r="H2" s="114"/>
      <c r="I2" s="114"/>
      <c r="J2" s="114"/>
      <c r="K2" s="114"/>
      <c r="L2" s="114"/>
      <c r="M2" s="114"/>
      <c r="N2" s="114"/>
      <c r="O2" s="114"/>
      <c r="P2" s="112" t="s">
        <v>55</v>
      </c>
      <c r="Q2" s="112" t="s">
        <v>56</v>
      </c>
      <c r="R2" s="112" t="s">
        <v>6</v>
      </c>
      <c r="S2" s="112" t="s">
        <v>20</v>
      </c>
    </row>
    <row r="3" spans="1:22" ht="12.75" x14ac:dyDescent="0.2">
      <c r="A3" s="113"/>
      <c r="B3" s="113"/>
      <c r="C3" s="113"/>
      <c r="D3" s="113"/>
      <c r="E3" s="115"/>
      <c r="F3" s="112" t="s">
        <v>57</v>
      </c>
      <c r="G3" s="112"/>
      <c r="H3" s="112" t="s">
        <v>58</v>
      </c>
      <c r="I3" s="112"/>
      <c r="J3" s="112" t="s">
        <v>59</v>
      </c>
      <c r="K3" s="112"/>
      <c r="L3" s="112" t="s">
        <v>60</v>
      </c>
      <c r="M3" s="112"/>
      <c r="N3" s="112" t="s">
        <v>61</v>
      </c>
      <c r="O3" s="112"/>
      <c r="P3" s="112"/>
      <c r="Q3" s="113"/>
      <c r="R3" s="113"/>
      <c r="S3" s="113"/>
    </row>
    <row r="4" spans="1:22" ht="63" x14ac:dyDescent="0.2">
      <c r="A4" s="113"/>
      <c r="B4" s="113"/>
      <c r="C4" s="113"/>
      <c r="D4" s="113"/>
      <c r="E4" s="115"/>
      <c r="F4" s="69" t="s">
        <v>62</v>
      </c>
      <c r="G4" s="37" t="s">
        <v>63</v>
      </c>
      <c r="H4" s="69" t="s">
        <v>62</v>
      </c>
      <c r="I4" s="37" t="s">
        <v>63</v>
      </c>
      <c r="J4" s="69" t="s">
        <v>62</v>
      </c>
      <c r="K4" s="37" t="s">
        <v>63</v>
      </c>
      <c r="L4" s="69" t="s">
        <v>62</v>
      </c>
      <c r="M4" s="37" t="s">
        <v>63</v>
      </c>
      <c r="N4" s="69" t="s">
        <v>62</v>
      </c>
      <c r="O4" s="37" t="s">
        <v>63</v>
      </c>
      <c r="P4" s="112"/>
      <c r="Q4" s="113"/>
      <c r="R4" s="113"/>
      <c r="S4" s="113"/>
    </row>
    <row r="5" spans="1:22" ht="156" customHeight="1" x14ac:dyDescent="0.2">
      <c r="A5" s="26">
        <v>1</v>
      </c>
      <c r="B5" s="38" t="str">
        <f>'Riesgos '!E4</f>
        <v xml:space="preserve">Incumplimiento de los requisitos legales, reglamentarios , de los procesos, productos y servicios </v>
      </c>
      <c r="C5" s="28">
        <f>+'Riesgos '!L4</f>
        <v>6</v>
      </c>
      <c r="D5" s="39" t="str">
        <f>'Riesgos '!N4</f>
        <v>1. Seguimiento, medición, análisis y evaluación del cumplimiento de requisitos legales y reglamentarios (herramienta de apoyo "Matriz de evaluación de Requisitos Legales).                                                                                                            2. Seguimiento, medición, análisis y evaluación periódica de PQRSDF de los clientes/ ciudadanos y partes interesadas.                                                             3. Tomar acciones para disminuir el volumen de quejas y reclamos.</v>
      </c>
      <c r="E5" s="26">
        <v>3</v>
      </c>
      <c r="F5" s="40" t="s">
        <v>72</v>
      </c>
      <c r="G5" s="40">
        <f>+IF(F5="","",(LOOKUP(F5,CriterioControl,CriteriosControles!$B$2:$B$15)))</f>
        <v>5</v>
      </c>
      <c r="H5" s="40" t="s">
        <v>72</v>
      </c>
      <c r="I5" s="40">
        <f>+IF(H5="","",(LOOKUP(H5,CriterioControl,CriteriosControles!$B$2:$B$15)))</f>
        <v>5</v>
      </c>
      <c r="J5" s="40" t="s">
        <v>72</v>
      </c>
      <c r="K5" s="40">
        <f>+IF(J5="","",(LOOKUP(J5,CriterioControl,CriteriosControles!$B$2:$B$15)))</f>
        <v>5</v>
      </c>
      <c r="L5" s="40"/>
      <c r="M5" s="40" t="str">
        <f>+IF(L5="","",(LOOKUP(L5,CriterioControl,CriteriosControles!$B$2:$B$15)))</f>
        <v/>
      </c>
      <c r="N5" s="40"/>
      <c r="O5" s="26" t="str">
        <f>+IF(N5="","",(LOOKUP(N5,CriterioControl,CriteriosControles!$B$2:$B$15)))</f>
        <v/>
      </c>
      <c r="P5" s="27">
        <f>(SUM(F5:O5)/(E5*5))</f>
        <v>1</v>
      </c>
      <c r="Q5" s="27">
        <f>1-P5</f>
        <v>0</v>
      </c>
      <c r="R5" s="28">
        <f>IF(Q5=0,1,ROUNDUP((Q5*C5),0))</f>
        <v>1</v>
      </c>
      <c r="S5" s="70" t="str">
        <f>IF(R5="","",LOOKUP(R5,TabEvaluacion!$E$16:$E$40,TabEvaluacion!$C$16:$C$40))</f>
        <v>Baja</v>
      </c>
    </row>
    <row r="6" spans="1:22" ht="137.25" customHeight="1" x14ac:dyDescent="0.2">
      <c r="A6" s="26">
        <f t="shared" ref="A6:A30" si="0">+A5+1</f>
        <v>2</v>
      </c>
      <c r="B6" s="38" t="str">
        <f>+'Riesgos '!E5</f>
        <v>Falta de seguimiento y evaluación a la satisfacción del cliente</v>
      </c>
      <c r="C6" s="28">
        <f>+'Riesgos '!L5</f>
        <v>6</v>
      </c>
      <c r="D6" s="39" t="str">
        <f>'Riesgos '!N5</f>
        <v>1. Incrementar el numero de personal que atiende al ciudadano.                                                            2. Elaborar informes de PQRSD para identificar oportunidades de mejora en la prestación de los servicios, mediante el seguimiento a las PQRSD para que se le dé una oportuna respuesta desde la herramienta de SIGOB.</v>
      </c>
      <c r="E6" s="26">
        <v>2</v>
      </c>
      <c r="F6" s="40" t="s">
        <v>72</v>
      </c>
      <c r="G6" s="40">
        <f>+IF(F6="","",(LOOKUP(F6,CriterioControl,CriteriosControles!$B$2:$B$15)))</f>
        <v>5</v>
      </c>
      <c r="H6" s="40" t="s">
        <v>72</v>
      </c>
      <c r="I6" s="40">
        <f>+IF(H6="","",(LOOKUP(H6,CriterioControl,CriteriosControles!$B$2:$B$15)))</f>
        <v>5</v>
      </c>
      <c r="J6" s="40"/>
      <c r="K6" s="40" t="str">
        <f>+IF(J6="","",(LOOKUP(J6,CriterioControl,CriteriosControles!$B$2:$B$15)))</f>
        <v/>
      </c>
      <c r="L6" s="40"/>
      <c r="M6" s="40" t="str">
        <f>+IF(L6="","",(LOOKUP(L6,CriterioControl,CriteriosControles!$B$2:$B$15)))</f>
        <v/>
      </c>
      <c r="N6" s="40"/>
      <c r="O6" s="26" t="str">
        <f>+IF(N6="","",(LOOKUP(N6,CriterioControl,CriteriosControles!$B$2:$B$15)))</f>
        <v/>
      </c>
      <c r="P6" s="27">
        <f t="shared" ref="P6:P30" si="1">(SUM(F6:O6)/(E6*5))</f>
        <v>1</v>
      </c>
      <c r="Q6" s="27">
        <f t="shared" ref="Q6:Q30" si="2">1-P6</f>
        <v>0</v>
      </c>
      <c r="R6" s="28">
        <f t="shared" ref="R6:R30" si="3">IF(Q6=0,1,ROUNDUP((Q6*C6),0))</f>
        <v>1</v>
      </c>
      <c r="S6" s="70" t="str">
        <f>IF(R6="","",LOOKUP(R6,TabEvaluacion!$E$16:$E$40,TabEvaluacion!$C$16:$C$40))</f>
        <v>Baja</v>
      </c>
    </row>
    <row r="7" spans="1:22" ht="214.5" customHeight="1" x14ac:dyDescent="0.2">
      <c r="A7" s="26">
        <f t="shared" si="0"/>
        <v>3</v>
      </c>
      <c r="B7" s="38" t="str">
        <f>+'Riesgos '!E6</f>
        <v xml:space="preserve">Manejo inadecuado de la información física o digital en la entidad  </v>
      </c>
      <c r="C7" s="28">
        <f>+'Riesgos '!L6</f>
        <v>6</v>
      </c>
      <c r="D7" s="39" t="str">
        <f>'Riesgos '!N6</f>
        <v>1. Realizar campañas de sensibilización y concientización de la importancia del manejo de la información física y digital y sobre las políticas de seguridad de la información.                          2.Lanzamiento y operación del sistema de inventario documental, a través del cual se permite controlar la administración de la descripción de la información contenida en las carpetas físicas y electrónicas. 3.Implementación del esquema de back up definida en la política de seguridad de información</v>
      </c>
      <c r="E7" s="26">
        <v>3</v>
      </c>
      <c r="F7" s="40" t="s">
        <v>72</v>
      </c>
      <c r="G7" s="40">
        <f>+IF(F7="","",(LOOKUP(F7,CriterioControl,CriteriosControles!$B$2:$B$15)))</f>
        <v>5</v>
      </c>
      <c r="H7" s="40" t="s">
        <v>72</v>
      </c>
      <c r="I7" s="40">
        <f>+IF(H7="","",(LOOKUP(H7,CriterioControl,CriteriosControles!$B$2:$B$15)))</f>
        <v>5</v>
      </c>
      <c r="J7" s="40" t="s">
        <v>72</v>
      </c>
      <c r="K7" s="40">
        <f>+IF(J7="","",(LOOKUP(J7,CriterioControl,CriteriosControles!$B$2:$B$15)))</f>
        <v>5</v>
      </c>
      <c r="L7" s="40"/>
      <c r="M7" s="40" t="str">
        <f>+IF(L7="","",(LOOKUP(L7,CriterioControl,CriteriosControles!$B$2:$B$15)))</f>
        <v/>
      </c>
      <c r="N7" s="40"/>
      <c r="O7" s="26" t="str">
        <f>+IF(N7="","",(LOOKUP(N7,CriterioControl,CriteriosControles!$B$2:$B$15)))</f>
        <v/>
      </c>
      <c r="P7" s="27">
        <f t="shared" si="1"/>
        <v>1</v>
      </c>
      <c r="Q7" s="27">
        <f t="shared" si="2"/>
        <v>0</v>
      </c>
      <c r="R7" s="28">
        <f t="shared" si="3"/>
        <v>1</v>
      </c>
      <c r="S7" s="70" t="str">
        <f>IF(R7="","",LOOKUP(R7,TabEvaluacion!$E$16:$E$40,TabEvaluacion!$C$16:$C$40))</f>
        <v>Baja</v>
      </c>
    </row>
    <row r="8" spans="1:22" ht="145.5" customHeight="1" x14ac:dyDescent="0.2">
      <c r="A8" s="26">
        <f t="shared" si="0"/>
        <v>4</v>
      </c>
      <c r="B8" s="38" t="str">
        <f>+'Riesgos '!E7</f>
        <v>Tramites y/o Servicios,    Concusión,  Cohecho, Tráfico de Influencias</v>
      </c>
      <c r="C8" s="28">
        <f>+'Riesgos '!L7</f>
        <v>6</v>
      </c>
      <c r="D8" s="39" t="str">
        <f>'Riesgos '!N7</f>
        <v>1.Implementación de planes de mejoramiento para el fortalecimiento de la gestión ética en cada proceso.                                              2. Realizar mensualmente análisis de vencimiento de términos a PQRS e implementar acciones tendientes a eliminar las causas de los incumplimientos</v>
      </c>
      <c r="E8" s="26">
        <v>2</v>
      </c>
      <c r="F8" s="40" t="s">
        <v>72</v>
      </c>
      <c r="G8" s="40">
        <f>+IF(F8="","",(LOOKUP(F8,CriterioControl,CriteriosControles!$B$2:$B$15)))</f>
        <v>5</v>
      </c>
      <c r="H8" s="40" t="s">
        <v>72</v>
      </c>
      <c r="I8" s="40">
        <f>+IF(H8="","",(LOOKUP(H8,CriterioControl,CriteriosControles!$B$2:$B$15)))</f>
        <v>5</v>
      </c>
      <c r="J8" s="40"/>
      <c r="K8" s="40" t="str">
        <f>+IF(J8="","",(LOOKUP(J8,CriterioControl,CriteriosControles!$B$2:$B$15)))</f>
        <v/>
      </c>
      <c r="L8" s="40"/>
      <c r="M8" s="40" t="str">
        <f>+IF(L8="","",(LOOKUP(L8,CriterioControl,CriteriosControles!$B$2:$B$15)))</f>
        <v/>
      </c>
      <c r="N8" s="40"/>
      <c r="O8" s="26" t="str">
        <f>+IF(N8="","",(LOOKUP(N8,CriterioControl,CriteriosControles!$B$2:$B$15)))</f>
        <v/>
      </c>
      <c r="P8" s="27">
        <f t="shared" si="1"/>
        <v>1</v>
      </c>
      <c r="Q8" s="27">
        <f t="shared" si="2"/>
        <v>0</v>
      </c>
      <c r="R8" s="28">
        <f t="shared" si="3"/>
        <v>1</v>
      </c>
      <c r="S8" s="70" t="str">
        <f>IF(R8="","",LOOKUP(R8,TabEvaluacion!$E$16:$E$40,TabEvaluacion!$C$16:$C$40))</f>
        <v>Baja</v>
      </c>
    </row>
    <row r="9" spans="1:22" ht="15.75" x14ac:dyDescent="0.2">
      <c r="A9" s="26">
        <f t="shared" si="0"/>
        <v>5</v>
      </c>
      <c r="B9" s="38">
        <f>+'Riesgos '!E8</f>
        <v>0</v>
      </c>
      <c r="C9" s="28" t="str">
        <f>+'Riesgos '!L8</f>
        <v/>
      </c>
      <c r="D9" s="39">
        <f>'Riesgos '!N8</f>
        <v>0</v>
      </c>
      <c r="E9" s="26"/>
      <c r="F9" s="40"/>
      <c r="G9" s="40"/>
      <c r="H9" s="40"/>
      <c r="I9" s="40"/>
      <c r="J9" s="40"/>
      <c r="K9" s="40"/>
      <c r="L9" s="40"/>
      <c r="M9" s="40"/>
      <c r="N9" s="40"/>
      <c r="O9" s="26" t="str">
        <f>+IF(N9="","",(LOOKUP(N9,CriterioControl,CriteriosControles!$B$2:$B$15)))</f>
        <v/>
      </c>
      <c r="P9" s="27" t="e">
        <f t="shared" si="1"/>
        <v>#DIV/0!</v>
      </c>
      <c r="Q9" s="27" t="e">
        <f t="shared" si="2"/>
        <v>#DIV/0!</v>
      </c>
      <c r="R9" s="28" t="e">
        <f t="shared" si="3"/>
        <v>#DIV/0!</v>
      </c>
      <c r="S9" s="70" t="e">
        <f>IF(R9="","",LOOKUP(R9,TabEvaluacion!$E$16:$E$40,TabEvaluacion!$C$16:$C$40))</f>
        <v>#DIV/0!</v>
      </c>
    </row>
    <row r="10" spans="1:22" ht="15.75" x14ac:dyDescent="0.2">
      <c r="A10" s="26">
        <f t="shared" si="0"/>
        <v>6</v>
      </c>
      <c r="B10" s="38">
        <f>+'Riesgos '!E9</f>
        <v>0</v>
      </c>
      <c r="C10" s="28" t="str">
        <f>+'Riesgos '!L9</f>
        <v/>
      </c>
      <c r="D10" s="39" t="e">
        <f>'Riesgos '!#REF!</f>
        <v>#REF!</v>
      </c>
      <c r="E10" s="26"/>
      <c r="F10" s="40"/>
      <c r="G10" s="40"/>
      <c r="H10" s="40"/>
      <c r="I10" s="40"/>
      <c r="J10" s="40"/>
      <c r="K10" s="40"/>
      <c r="L10" s="40"/>
      <c r="M10" s="40"/>
      <c r="N10" s="40"/>
      <c r="O10" s="26" t="str">
        <f>+IF(N10="","",(LOOKUP(N10,CriterioControl,CriteriosControles!$B$2:$B$15)))</f>
        <v/>
      </c>
      <c r="P10" s="27" t="e">
        <f t="shared" si="1"/>
        <v>#DIV/0!</v>
      </c>
      <c r="Q10" s="27" t="e">
        <f t="shared" si="2"/>
        <v>#DIV/0!</v>
      </c>
      <c r="R10" s="28" t="e">
        <f t="shared" si="3"/>
        <v>#DIV/0!</v>
      </c>
      <c r="S10" s="70" t="e">
        <f>IF(R10="","",LOOKUP(R10,TabEvaluacion!$E$16:$E$40,TabEvaluacion!$C$16:$C$40))</f>
        <v>#DIV/0!</v>
      </c>
    </row>
    <row r="11" spans="1:22" ht="15.75" x14ac:dyDescent="0.2">
      <c r="A11" s="26">
        <f t="shared" si="0"/>
        <v>7</v>
      </c>
      <c r="B11" s="38" t="e">
        <f>+'Riesgos '!#REF!</f>
        <v>#REF!</v>
      </c>
      <c r="C11" s="28" t="e">
        <f>+'Riesgos '!#REF!</f>
        <v>#REF!</v>
      </c>
      <c r="D11" s="39">
        <f>'Riesgos '!N9</f>
        <v>0</v>
      </c>
      <c r="E11" s="26"/>
      <c r="F11" s="40"/>
      <c r="G11" s="40"/>
      <c r="H11" s="40"/>
      <c r="I11" s="40"/>
      <c r="J11" s="40"/>
      <c r="K11" s="40"/>
      <c r="L11" s="40"/>
      <c r="M11" s="40"/>
      <c r="N11" s="40"/>
      <c r="O11" s="26" t="str">
        <f>+IF(N11="","",(LOOKUP(N11,CriterioControl,CriteriosControles!$B$2:$B$15)))</f>
        <v/>
      </c>
      <c r="P11" s="27" t="e">
        <f t="shared" si="1"/>
        <v>#DIV/0!</v>
      </c>
      <c r="Q11" s="27" t="e">
        <f t="shared" si="2"/>
        <v>#DIV/0!</v>
      </c>
      <c r="R11" s="28" t="e">
        <f t="shared" si="3"/>
        <v>#DIV/0!</v>
      </c>
      <c r="S11" s="70" t="e">
        <f>IF(R11="","",LOOKUP(R11,TabEvaluacion!$E$16:$E$40,TabEvaluacion!$C$16:$C$40))</f>
        <v>#DIV/0!</v>
      </c>
    </row>
    <row r="12" spans="1:22" ht="15.75" x14ac:dyDescent="0.2">
      <c r="A12" s="26">
        <f t="shared" si="0"/>
        <v>8</v>
      </c>
      <c r="B12" s="38" t="e">
        <f>+'Riesgos '!#REF!</f>
        <v>#REF!</v>
      </c>
      <c r="C12" s="28" t="e">
        <f>+'Riesgos '!#REF!</f>
        <v>#REF!</v>
      </c>
      <c r="D12" s="39" t="e">
        <f>'Riesgos '!#REF!</f>
        <v>#REF!</v>
      </c>
      <c r="E12" s="26"/>
      <c r="F12" s="40"/>
      <c r="G12" s="40"/>
      <c r="H12" s="40"/>
      <c r="I12" s="40"/>
      <c r="J12" s="40"/>
      <c r="K12" s="40"/>
      <c r="L12" s="40"/>
      <c r="M12" s="40"/>
      <c r="N12" s="40"/>
      <c r="O12" s="26" t="str">
        <f>+IF(N12="","",(LOOKUP(N12,CriterioControl,CriteriosControles!$B$2:$B$15)))</f>
        <v/>
      </c>
      <c r="P12" s="27" t="e">
        <f t="shared" si="1"/>
        <v>#DIV/0!</v>
      </c>
      <c r="Q12" s="27" t="e">
        <f t="shared" si="2"/>
        <v>#DIV/0!</v>
      </c>
      <c r="R12" s="28" t="e">
        <f t="shared" si="3"/>
        <v>#DIV/0!</v>
      </c>
      <c r="S12" s="70" t="e">
        <f>IF(R12="","",LOOKUP(R12,TabEvaluacion!$E$16:$E$40,TabEvaluacion!$C$16:$C$40))</f>
        <v>#DIV/0!</v>
      </c>
    </row>
    <row r="13" spans="1:22" ht="15.75" x14ac:dyDescent="0.2">
      <c r="A13" s="26">
        <f t="shared" si="0"/>
        <v>9</v>
      </c>
      <c r="B13" s="38" t="e">
        <f>+'Riesgos '!#REF!</f>
        <v>#REF!</v>
      </c>
      <c r="C13" s="28" t="e">
        <f>+'Riesgos '!#REF!</f>
        <v>#REF!</v>
      </c>
      <c r="D13" s="39" t="e">
        <f>'Riesgos '!#REF!</f>
        <v>#REF!</v>
      </c>
      <c r="E13" s="29"/>
      <c r="F13" s="40"/>
      <c r="G13" s="40"/>
      <c r="H13" s="40"/>
      <c r="I13" s="40"/>
      <c r="J13" s="40"/>
      <c r="K13" s="40"/>
      <c r="L13" s="40"/>
      <c r="M13" s="40"/>
      <c r="N13" s="40"/>
      <c r="O13" s="26" t="str">
        <f>+IF(N13="","",(LOOKUP(N13,CriterioControl,CriteriosControles!$B$2:$B$15)))</f>
        <v/>
      </c>
      <c r="P13" s="27" t="e">
        <f t="shared" si="1"/>
        <v>#DIV/0!</v>
      </c>
      <c r="Q13" s="27" t="e">
        <f t="shared" si="2"/>
        <v>#DIV/0!</v>
      </c>
      <c r="R13" s="28" t="e">
        <f t="shared" si="3"/>
        <v>#DIV/0!</v>
      </c>
      <c r="S13" s="70" t="e">
        <f>IF(R13="","",LOOKUP(R13,TabEvaluacion!$E$16:$E$40,TabEvaluacion!$C$16:$C$40))</f>
        <v>#DIV/0!</v>
      </c>
    </row>
    <row r="14" spans="1:22" ht="15.75" x14ac:dyDescent="0.2">
      <c r="A14" s="26">
        <f t="shared" si="0"/>
        <v>10</v>
      </c>
      <c r="B14" s="38" t="e">
        <f>+'Riesgos '!#REF!</f>
        <v>#REF!</v>
      </c>
      <c r="C14" s="28" t="e">
        <f>+'Riesgos '!#REF!</f>
        <v>#REF!</v>
      </c>
      <c r="D14" s="39" t="e">
        <f>'Riesgos '!#REF!</f>
        <v>#REF!</v>
      </c>
      <c r="E14" s="29"/>
      <c r="F14" s="40"/>
      <c r="G14" s="40"/>
      <c r="H14" s="40"/>
      <c r="I14" s="40"/>
      <c r="J14" s="40"/>
      <c r="K14" s="40"/>
      <c r="L14" s="40"/>
      <c r="M14" s="40"/>
      <c r="N14" s="40"/>
      <c r="O14" s="26" t="str">
        <f>+IF(N14="","",(LOOKUP(N14,CriterioControl,CriteriosControles!$B$2:$B$15)))</f>
        <v/>
      </c>
      <c r="P14" s="27" t="e">
        <f t="shared" si="1"/>
        <v>#DIV/0!</v>
      </c>
      <c r="Q14" s="27" t="e">
        <f t="shared" si="2"/>
        <v>#DIV/0!</v>
      </c>
      <c r="R14" s="28" t="e">
        <f t="shared" si="3"/>
        <v>#DIV/0!</v>
      </c>
      <c r="S14" s="70" t="e">
        <f>IF(R14="","",LOOKUP(R14,TabEvaluacion!$E$16:$E$40,TabEvaluacion!$C$16:$C$40))</f>
        <v>#DIV/0!</v>
      </c>
    </row>
    <row r="15" spans="1:22" ht="15.75" x14ac:dyDescent="0.2">
      <c r="A15" s="26">
        <f t="shared" si="0"/>
        <v>11</v>
      </c>
      <c r="B15" s="38" t="e">
        <f>+'Riesgos '!#REF!</f>
        <v>#REF!</v>
      </c>
      <c r="C15" s="28" t="e">
        <f>+'Riesgos '!#REF!</f>
        <v>#REF!</v>
      </c>
      <c r="D15" s="39" t="e">
        <f>'Riesgos '!#REF!</f>
        <v>#REF!</v>
      </c>
      <c r="E15" s="29"/>
      <c r="F15" s="40"/>
      <c r="G15" s="40"/>
      <c r="H15" s="40"/>
      <c r="I15" s="40"/>
      <c r="J15" s="40"/>
      <c r="K15" s="40"/>
      <c r="L15" s="40"/>
      <c r="M15" s="40"/>
      <c r="N15" s="40"/>
      <c r="O15" s="26" t="str">
        <f>+IF(N15="","",(LOOKUP(N15,CriterioControl,CriteriosControles!$B$2:$B$15)))</f>
        <v/>
      </c>
      <c r="P15" s="27" t="e">
        <f t="shared" si="1"/>
        <v>#DIV/0!</v>
      </c>
      <c r="Q15" s="27" t="e">
        <f t="shared" si="2"/>
        <v>#DIV/0!</v>
      </c>
      <c r="R15" s="28" t="e">
        <f t="shared" si="3"/>
        <v>#DIV/0!</v>
      </c>
      <c r="S15" s="70" t="e">
        <f>IF(R15="","",LOOKUP(R15,TabEvaluacion!$E$16:$E$40,TabEvaluacion!$C$16:$C$40))</f>
        <v>#DIV/0!</v>
      </c>
    </row>
    <row r="16" spans="1:22" ht="15.75" x14ac:dyDescent="0.2">
      <c r="A16" s="26">
        <f t="shared" si="0"/>
        <v>12</v>
      </c>
      <c r="B16" s="38" t="e">
        <f>+'Riesgos '!#REF!</f>
        <v>#REF!</v>
      </c>
      <c r="C16" s="28" t="e">
        <f>+'Riesgos '!#REF!</f>
        <v>#REF!</v>
      </c>
      <c r="D16" s="39" t="e">
        <f>'Riesgos '!#REF!</f>
        <v>#REF!</v>
      </c>
      <c r="E16" s="29"/>
      <c r="F16" s="40"/>
      <c r="G16" s="40"/>
      <c r="H16" s="40"/>
      <c r="I16" s="40"/>
      <c r="J16" s="40"/>
      <c r="K16" s="40"/>
      <c r="L16" s="40"/>
      <c r="M16" s="40"/>
      <c r="N16" s="40"/>
      <c r="O16" s="26" t="str">
        <f>+IF(N16="","",(LOOKUP(N16,CriterioControl,CriteriosControles!$B$2:$B$15)))</f>
        <v/>
      </c>
      <c r="P16" s="27" t="e">
        <f t="shared" si="1"/>
        <v>#DIV/0!</v>
      </c>
      <c r="Q16" s="27" t="e">
        <f t="shared" si="2"/>
        <v>#DIV/0!</v>
      </c>
      <c r="R16" s="28" t="e">
        <f t="shared" si="3"/>
        <v>#DIV/0!</v>
      </c>
      <c r="S16" s="70" t="e">
        <f>IF(R16="","",LOOKUP(R16,TabEvaluacion!$E$16:$E$40,TabEvaluacion!$C$16:$C$40))</f>
        <v>#DIV/0!</v>
      </c>
    </row>
    <row r="17" spans="1:19" ht="15.75" x14ac:dyDescent="0.2">
      <c r="A17" s="26">
        <f t="shared" si="0"/>
        <v>13</v>
      </c>
      <c r="B17" s="38" t="e">
        <f>+'Riesgos '!#REF!</f>
        <v>#REF!</v>
      </c>
      <c r="C17" s="28" t="e">
        <f>+'Riesgos '!#REF!</f>
        <v>#REF!</v>
      </c>
      <c r="D17" s="39" t="e">
        <f>'Riesgos '!#REF!</f>
        <v>#REF!</v>
      </c>
      <c r="E17" s="29"/>
      <c r="F17" s="40"/>
      <c r="G17" s="40"/>
      <c r="H17" s="40"/>
      <c r="I17" s="40"/>
      <c r="J17" s="40"/>
      <c r="K17" s="40"/>
      <c r="L17" s="40"/>
      <c r="M17" s="40"/>
      <c r="N17" s="40"/>
      <c r="O17" s="26" t="str">
        <f>+IF(N17="","",(LOOKUP(N17,CriterioControl,CriteriosControles!$B$2:$B$15)))</f>
        <v/>
      </c>
      <c r="P17" s="27" t="e">
        <f t="shared" si="1"/>
        <v>#DIV/0!</v>
      </c>
      <c r="Q17" s="27" t="e">
        <f t="shared" si="2"/>
        <v>#DIV/0!</v>
      </c>
      <c r="R17" s="28" t="e">
        <f t="shared" si="3"/>
        <v>#DIV/0!</v>
      </c>
      <c r="S17" s="70" t="e">
        <f>IF(R17="","",LOOKUP(R17,TabEvaluacion!$E$16:$E$40,TabEvaluacion!$C$16:$C$40))</f>
        <v>#DIV/0!</v>
      </c>
    </row>
    <row r="18" spans="1:19" ht="15.75" x14ac:dyDescent="0.2">
      <c r="A18" s="26">
        <f t="shared" si="0"/>
        <v>14</v>
      </c>
      <c r="B18" s="38" t="e">
        <f>+'Riesgos '!#REF!</f>
        <v>#REF!</v>
      </c>
      <c r="C18" s="28" t="e">
        <f>+'Riesgos '!#REF!</f>
        <v>#REF!</v>
      </c>
      <c r="D18" s="39" t="e">
        <f>'Riesgos '!#REF!</f>
        <v>#REF!</v>
      </c>
      <c r="E18" s="29"/>
      <c r="F18" s="40"/>
      <c r="G18" s="40"/>
      <c r="H18" s="40"/>
      <c r="I18" s="40"/>
      <c r="J18" s="40"/>
      <c r="K18" s="40"/>
      <c r="L18" s="40"/>
      <c r="M18" s="40"/>
      <c r="N18" s="40"/>
      <c r="O18" s="26" t="str">
        <f>+IF(N18="","",(LOOKUP(N18,CriterioControl,CriteriosControles!$B$2:$B$15)))</f>
        <v/>
      </c>
      <c r="P18" s="27" t="e">
        <f t="shared" si="1"/>
        <v>#DIV/0!</v>
      </c>
      <c r="Q18" s="27" t="e">
        <f t="shared" si="2"/>
        <v>#DIV/0!</v>
      </c>
      <c r="R18" s="28" t="e">
        <f t="shared" si="3"/>
        <v>#DIV/0!</v>
      </c>
      <c r="S18" s="70" t="e">
        <f>IF(R18="","",LOOKUP(R18,TabEvaluacion!$E$16:$E$40,TabEvaluacion!$C$16:$C$40))</f>
        <v>#DIV/0!</v>
      </c>
    </row>
    <row r="19" spans="1:19" ht="15.75" x14ac:dyDescent="0.2">
      <c r="A19" s="26">
        <f t="shared" si="0"/>
        <v>15</v>
      </c>
      <c r="B19" s="38" t="e">
        <f>+'Riesgos '!#REF!</f>
        <v>#REF!</v>
      </c>
      <c r="C19" s="28" t="e">
        <f>+'Riesgos '!#REF!</f>
        <v>#REF!</v>
      </c>
      <c r="D19" s="39" t="e">
        <f>'Riesgos '!#REF!</f>
        <v>#REF!</v>
      </c>
      <c r="E19" s="29"/>
      <c r="F19" s="40"/>
      <c r="G19" s="40"/>
      <c r="H19" s="40"/>
      <c r="I19" s="40"/>
      <c r="J19" s="40"/>
      <c r="K19" s="40"/>
      <c r="L19" s="40"/>
      <c r="M19" s="40"/>
      <c r="N19" s="40"/>
      <c r="O19" s="26" t="str">
        <f>+IF(N19="","",(LOOKUP(N19,CriterioControl,CriteriosControles!$B$2:$B$15)))</f>
        <v/>
      </c>
      <c r="P19" s="27" t="e">
        <f t="shared" si="1"/>
        <v>#DIV/0!</v>
      </c>
      <c r="Q19" s="27" t="e">
        <f t="shared" si="2"/>
        <v>#DIV/0!</v>
      </c>
      <c r="R19" s="28" t="e">
        <f t="shared" si="3"/>
        <v>#DIV/0!</v>
      </c>
      <c r="S19" s="70" t="e">
        <f>IF(R19="","",LOOKUP(R19,TabEvaluacion!$E$16:$E$40,TabEvaluacion!$C$16:$C$40))</f>
        <v>#DIV/0!</v>
      </c>
    </row>
    <row r="20" spans="1:19" ht="15.75" x14ac:dyDescent="0.2">
      <c r="A20" s="26">
        <f t="shared" si="0"/>
        <v>16</v>
      </c>
      <c r="B20" s="38" t="e">
        <f>+'Riesgos '!#REF!</f>
        <v>#REF!</v>
      </c>
      <c r="C20" s="28" t="e">
        <f>+'Riesgos '!#REF!</f>
        <v>#REF!</v>
      </c>
      <c r="D20" s="39" t="e">
        <f>'Riesgos '!#REF!</f>
        <v>#REF!</v>
      </c>
      <c r="E20" s="29"/>
      <c r="F20" s="40"/>
      <c r="G20" s="40"/>
      <c r="H20" s="40"/>
      <c r="I20" s="40"/>
      <c r="J20" s="40"/>
      <c r="K20" s="40"/>
      <c r="L20" s="40"/>
      <c r="M20" s="40"/>
      <c r="N20" s="40"/>
      <c r="O20" s="26" t="str">
        <f>+IF(N20="","",(LOOKUP(N20,CriterioControl,CriteriosControles!$B$2:$B$15)))</f>
        <v/>
      </c>
      <c r="P20" s="27" t="e">
        <f t="shared" si="1"/>
        <v>#DIV/0!</v>
      </c>
      <c r="Q20" s="27" t="e">
        <f t="shared" si="2"/>
        <v>#DIV/0!</v>
      </c>
      <c r="R20" s="28" t="e">
        <f t="shared" si="3"/>
        <v>#DIV/0!</v>
      </c>
      <c r="S20" s="70" t="e">
        <f>IF(R20="","",LOOKUP(R20,TabEvaluacion!$E$16:$E$40,TabEvaluacion!$C$16:$C$40))</f>
        <v>#DIV/0!</v>
      </c>
    </row>
    <row r="21" spans="1:19" ht="15.75" x14ac:dyDescent="0.2">
      <c r="A21" s="26">
        <f t="shared" si="0"/>
        <v>17</v>
      </c>
      <c r="B21" s="38" t="e">
        <f>+'Riesgos '!#REF!</f>
        <v>#REF!</v>
      </c>
      <c r="C21" s="28" t="e">
        <f>+'Riesgos '!#REF!</f>
        <v>#REF!</v>
      </c>
      <c r="D21" s="39" t="e">
        <f>'Riesgos '!#REF!</f>
        <v>#REF!</v>
      </c>
      <c r="E21" s="29"/>
      <c r="F21" s="40"/>
      <c r="G21" s="40"/>
      <c r="H21" s="40"/>
      <c r="I21" s="40"/>
      <c r="J21" s="40"/>
      <c r="K21" s="40"/>
      <c r="L21" s="40"/>
      <c r="M21" s="40"/>
      <c r="N21" s="40"/>
      <c r="O21" s="26" t="str">
        <f>+IF(N21="","",(LOOKUP(N21,CriterioControl,CriteriosControles!$B$2:$B$15)))</f>
        <v/>
      </c>
      <c r="P21" s="27" t="e">
        <f t="shared" si="1"/>
        <v>#DIV/0!</v>
      </c>
      <c r="Q21" s="27" t="e">
        <f t="shared" si="2"/>
        <v>#DIV/0!</v>
      </c>
      <c r="R21" s="28" t="e">
        <f t="shared" si="3"/>
        <v>#DIV/0!</v>
      </c>
      <c r="S21" s="70" t="e">
        <f>IF(R21="","",LOOKUP(R21,TabEvaluacion!$E$16:$E$40,TabEvaluacion!$C$16:$C$40))</f>
        <v>#DIV/0!</v>
      </c>
    </row>
    <row r="22" spans="1:19" ht="15.75" x14ac:dyDescent="0.2">
      <c r="A22" s="26">
        <f t="shared" si="0"/>
        <v>18</v>
      </c>
      <c r="B22" s="38" t="e">
        <f>+'Riesgos '!#REF!</f>
        <v>#REF!</v>
      </c>
      <c r="C22" s="28" t="e">
        <f>+'Riesgos '!#REF!</f>
        <v>#REF!</v>
      </c>
      <c r="D22" s="39" t="e">
        <f>'Riesgos '!#REF!</f>
        <v>#REF!</v>
      </c>
      <c r="E22" s="29"/>
      <c r="F22" s="40"/>
      <c r="G22" s="40"/>
      <c r="H22" s="40"/>
      <c r="I22" s="40"/>
      <c r="J22" s="40"/>
      <c r="K22" s="40"/>
      <c r="L22" s="40"/>
      <c r="M22" s="40"/>
      <c r="N22" s="40"/>
      <c r="O22" s="26" t="str">
        <f>+IF(N22="","",(LOOKUP(N22,CriterioControl,CriteriosControles!$B$2:$B$15)))</f>
        <v/>
      </c>
      <c r="P22" s="27" t="e">
        <f t="shared" si="1"/>
        <v>#DIV/0!</v>
      </c>
      <c r="Q22" s="27" t="e">
        <f t="shared" si="2"/>
        <v>#DIV/0!</v>
      </c>
      <c r="R22" s="28" t="e">
        <f t="shared" si="3"/>
        <v>#DIV/0!</v>
      </c>
      <c r="S22" s="70" t="e">
        <f>IF(R22="","",LOOKUP(R22,TabEvaluacion!$E$16:$E$40,TabEvaluacion!$C$16:$C$40))</f>
        <v>#DIV/0!</v>
      </c>
    </row>
    <row r="23" spans="1:19" ht="15.75" x14ac:dyDescent="0.2">
      <c r="A23" s="26">
        <f t="shared" si="0"/>
        <v>19</v>
      </c>
      <c r="B23" s="38" t="e">
        <f>+'Riesgos '!#REF!</f>
        <v>#REF!</v>
      </c>
      <c r="C23" s="28" t="e">
        <f>+'Riesgos '!#REF!</f>
        <v>#REF!</v>
      </c>
      <c r="D23" s="39" t="e">
        <f>'Riesgos '!#REF!</f>
        <v>#REF!</v>
      </c>
      <c r="E23" s="29"/>
      <c r="F23" s="40"/>
      <c r="G23" s="40"/>
      <c r="H23" s="40"/>
      <c r="I23" s="40"/>
      <c r="J23" s="40"/>
      <c r="K23" s="40"/>
      <c r="L23" s="40"/>
      <c r="M23" s="40"/>
      <c r="N23" s="40"/>
      <c r="O23" s="26" t="str">
        <f>+IF(N23="","",(LOOKUP(N23,CriterioControl,CriteriosControles!$B$2:$B$15)))</f>
        <v/>
      </c>
      <c r="P23" s="27" t="e">
        <f t="shared" si="1"/>
        <v>#DIV/0!</v>
      </c>
      <c r="Q23" s="27" t="e">
        <f t="shared" si="2"/>
        <v>#DIV/0!</v>
      </c>
      <c r="R23" s="28" t="e">
        <f t="shared" si="3"/>
        <v>#DIV/0!</v>
      </c>
      <c r="S23" s="70" t="e">
        <f>IF(R23="","",LOOKUP(R23,TabEvaluacion!$E$16:$E$40,TabEvaluacion!$C$16:$C$40))</f>
        <v>#DIV/0!</v>
      </c>
    </row>
    <row r="24" spans="1:19" ht="15.75" x14ac:dyDescent="0.2">
      <c r="A24" s="26">
        <f t="shared" si="0"/>
        <v>20</v>
      </c>
      <c r="B24" s="38" t="e">
        <f>+'Riesgos '!#REF!</f>
        <v>#REF!</v>
      </c>
      <c r="C24" s="28" t="e">
        <f>+'Riesgos '!#REF!</f>
        <v>#REF!</v>
      </c>
      <c r="D24" s="39" t="e">
        <f>'Riesgos '!#REF!</f>
        <v>#REF!</v>
      </c>
      <c r="E24" s="29"/>
      <c r="F24" s="40"/>
      <c r="G24" s="40"/>
      <c r="H24" s="40"/>
      <c r="I24" s="40"/>
      <c r="J24" s="40"/>
      <c r="K24" s="40"/>
      <c r="L24" s="40"/>
      <c r="M24" s="40"/>
      <c r="N24" s="40"/>
      <c r="O24" s="26" t="str">
        <f>+IF(N24="","",(LOOKUP(N24,CriterioControl,CriteriosControles!$B$2:$B$15)))</f>
        <v/>
      </c>
      <c r="P24" s="27" t="e">
        <f t="shared" si="1"/>
        <v>#DIV/0!</v>
      </c>
      <c r="Q24" s="27" t="e">
        <f t="shared" si="2"/>
        <v>#DIV/0!</v>
      </c>
      <c r="R24" s="28" t="e">
        <f t="shared" si="3"/>
        <v>#DIV/0!</v>
      </c>
      <c r="S24" s="70" t="e">
        <f>IF(R24="","",LOOKUP(R24,TabEvaluacion!$E$16:$E$40,TabEvaluacion!$C$16:$C$40))</f>
        <v>#DIV/0!</v>
      </c>
    </row>
    <row r="25" spans="1:19" ht="15.75" x14ac:dyDescent="0.2">
      <c r="A25" s="26">
        <f t="shared" si="0"/>
        <v>21</v>
      </c>
      <c r="B25" s="38" t="e">
        <f>+'Riesgos '!#REF!</f>
        <v>#REF!</v>
      </c>
      <c r="C25" s="28" t="e">
        <f>+'Riesgos '!#REF!</f>
        <v>#REF!</v>
      </c>
      <c r="D25" s="39" t="e">
        <f>'Riesgos '!#REF!</f>
        <v>#REF!</v>
      </c>
      <c r="E25" s="29"/>
      <c r="F25" s="40"/>
      <c r="G25" s="40"/>
      <c r="H25" s="40"/>
      <c r="I25" s="40"/>
      <c r="J25" s="40"/>
      <c r="K25" s="40"/>
      <c r="L25" s="40"/>
      <c r="M25" s="40"/>
      <c r="N25" s="40"/>
      <c r="O25" s="26" t="str">
        <f>+IF(N25="","",(LOOKUP(N25,CriterioControl,CriteriosControles!$B$2:$B$15)))</f>
        <v/>
      </c>
      <c r="P25" s="27" t="e">
        <f t="shared" si="1"/>
        <v>#DIV/0!</v>
      </c>
      <c r="Q25" s="27" t="e">
        <f t="shared" si="2"/>
        <v>#DIV/0!</v>
      </c>
      <c r="R25" s="28" t="e">
        <f t="shared" si="3"/>
        <v>#DIV/0!</v>
      </c>
      <c r="S25" s="70" t="e">
        <f>IF(R25="","",LOOKUP(R25,TabEvaluacion!$E$16:$E$40,TabEvaluacion!$C$16:$C$40))</f>
        <v>#DIV/0!</v>
      </c>
    </row>
    <row r="26" spans="1:19" ht="15.75" x14ac:dyDescent="0.2">
      <c r="A26" s="26">
        <f t="shared" si="0"/>
        <v>22</v>
      </c>
      <c r="B26" s="38" t="e">
        <f>+'Riesgos '!#REF!</f>
        <v>#REF!</v>
      </c>
      <c r="C26" s="28" t="e">
        <f>+'Riesgos '!#REF!</f>
        <v>#REF!</v>
      </c>
      <c r="D26" s="39" t="e">
        <f>'Riesgos '!#REF!</f>
        <v>#REF!</v>
      </c>
      <c r="E26" s="29"/>
      <c r="F26" s="40"/>
      <c r="G26" s="40"/>
      <c r="H26" s="40"/>
      <c r="I26" s="40"/>
      <c r="J26" s="40"/>
      <c r="K26" s="40"/>
      <c r="L26" s="40"/>
      <c r="M26" s="40"/>
      <c r="N26" s="40"/>
      <c r="O26" s="26" t="str">
        <f>+IF(N26="","",(LOOKUP(N26,CriterioControl,CriteriosControles!$B$2:$B$15)))</f>
        <v/>
      </c>
      <c r="P26" s="27" t="e">
        <f t="shared" si="1"/>
        <v>#DIV/0!</v>
      </c>
      <c r="Q26" s="27" t="e">
        <f t="shared" si="2"/>
        <v>#DIV/0!</v>
      </c>
      <c r="R26" s="28" t="e">
        <f t="shared" si="3"/>
        <v>#DIV/0!</v>
      </c>
      <c r="S26" s="70" t="e">
        <f>IF(R26="","",LOOKUP(R26,TabEvaluacion!$E$16:$E$40,TabEvaluacion!$C$16:$C$40))</f>
        <v>#DIV/0!</v>
      </c>
    </row>
    <row r="27" spans="1:19" ht="15.75" x14ac:dyDescent="0.2">
      <c r="A27" s="26">
        <f t="shared" si="0"/>
        <v>23</v>
      </c>
      <c r="B27" s="38" t="e">
        <f>+'Riesgos '!#REF!</f>
        <v>#REF!</v>
      </c>
      <c r="C27" s="28" t="e">
        <f>+'Riesgos '!#REF!</f>
        <v>#REF!</v>
      </c>
      <c r="D27" s="39" t="e">
        <f>'Riesgos '!#REF!</f>
        <v>#REF!</v>
      </c>
      <c r="E27" s="29"/>
      <c r="F27" s="40"/>
      <c r="G27" s="40"/>
      <c r="H27" s="40"/>
      <c r="I27" s="40"/>
      <c r="J27" s="40"/>
      <c r="K27" s="40"/>
      <c r="L27" s="40"/>
      <c r="M27" s="40"/>
      <c r="N27" s="40"/>
      <c r="O27" s="26" t="str">
        <f>+IF(N27="","",(LOOKUP(N27,CriterioControl,CriteriosControles!$B$2:$B$15)))</f>
        <v/>
      </c>
      <c r="P27" s="27" t="e">
        <f t="shared" si="1"/>
        <v>#DIV/0!</v>
      </c>
      <c r="Q27" s="27" t="e">
        <f t="shared" si="2"/>
        <v>#DIV/0!</v>
      </c>
      <c r="R27" s="28" t="e">
        <f t="shared" si="3"/>
        <v>#DIV/0!</v>
      </c>
      <c r="S27" s="70" t="e">
        <f>IF(R27="","",LOOKUP(R27,TabEvaluacion!$E$16:$E$40,TabEvaluacion!$C$16:$C$40))</f>
        <v>#DIV/0!</v>
      </c>
    </row>
    <row r="28" spans="1:19" ht="15.75" x14ac:dyDescent="0.2">
      <c r="A28" s="26">
        <f t="shared" si="0"/>
        <v>24</v>
      </c>
      <c r="B28" s="38" t="e">
        <f>+'Riesgos '!#REF!</f>
        <v>#REF!</v>
      </c>
      <c r="C28" s="28" t="e">
        <f>+'Riesgos '!#REF!</f>
        <v>#REF!</v>
      </c>
      <c r="D28" s="39" t="e">
        <f>'Riesgos '!#REF!</f>
        <v>#REF!</v>
      </c>
      <c r="E28" s="29"/>
      <c r="F28" s="40"/>
      <c r="G28" s="40"/>
      <c r="H28" s="40"/>
      <c r="I28" s="40"/>
      <c r="J28" s="40"/>
      <c r="K28" s="40"/>
      <c r="L28" s="40"/>
      <c r="M28" s="40"/>
      <c r="N28" s="40"/>
      <c r="O28" s="26" t="str">
        <f>+IF(N28="","",(LOOKUP(N28,CriterioControl,CriteriosControles!$B$2:$B$15)))</f>
        <v/>
      </c>
      <c r="P28" s="27" t="e">
        <f t="shared" si="1"/>
        <v>#DIV/0!</v>
      </c>
      <c r="Q28" s="27" t="e">
        <f t="shared" si="2"/>
        <v>#DIV/0!</v>
      </c>
      <c r="R28" s="28" t="e">
        <f t="shared" si="3"/>
        <v>#DIV/0!</v>
      </c>
      <c r="S28" s="70" t="e">
        <f>IF(R28="","",LOOKUP(R28,TabEvaluacion!$E$16:$E$40,TabEvaluacion!$C$16:$C$40))</f>
        <v>#DIV/0!</v>
      </c>
    </row>
    <row r="29" spans="1:19" ht="15.75" x14ac:dyDescent="0.2">
      <c r="A29" s="26">
        <f t="shared" si="0"/>
        <v>25</v>
      </c>
      <c r="B29" s="38" t="e">
        <f>+'Riesgos '!#REF!</f>
        <v>#REF!</v>
      </c>
      <c r="C29" s="28" t="e">
        <f>+'Riesgos '!#REF!</f>
        <v>#REF!</v>
      </c>
      <c r="D29" s="39" t="e">
        <f>'Riesgos '!#REF!</f>
        <v>#REF!</v>
      </c>
      <c r="E29" s="29"/>
      <c r="F29" s="40"/>
      <c r="G29" s="40"/>
      <c r="H29" s="40"/>
      <c r="I29" s="40"/>
      <c r="J29" s="40"/>
      <c r="K29" s="40"/>
      <c r="L29" s="40"/>
      <c r="M29" s="40"/>
      <c r="N29" s="40"/>
      <c r="O29" s="26" t="str">
        <f>+IF(N29="","",(LOOKUP(N29,CriterioControl,CriteriosControles!$B$2:$B$15)))</f>
        <v/>
      </c>
      <c r="P29" s="27" t="e">
        <f t="shared" si="1"/>
        <v>#DIV/0!</v>
      </c>
      <c r="Q29" s="27" t="e">
        <f t="shared" si="2"/>
        <v>#DIV/0!</v>
      </c>
      <c r="R29" s="28" t="e">
        <f t="shared" si="3"/>
        <v>#DIV/0!</v>
      </c>
      <c r="S29" s="70" t="e">
        <f>IF(R29="","",LOOKUP(R29,TabEvaluacion!$E$16:$E$40,TabEvaluacion!$C$16:$C$40))</f>
        <v>#DIV/0!</v>
      </c>
    </row>
    <row r="30" spans="1:19" ht="15.75" x14ac:dyDescent="0.2">
      <c r="A30" s="26">
        <f t="shared" si="0"/>
        <v>26</v>
      </c>
      <c r="B30" s="38" t="e">
        <f>+'Riesgos '!#REF!</f>
        <v>#REF!</v>
      </c>
      <c r="C30" s="28" t="e">
        <f>+'Riesgos '!#REF!</f>
        <v>#REF!</v>
      </c>
      <c r="D30" s="39" t="e">
        <f>'Riesgos '!#REF!</f>
        <v>#REF!</v>
      </c>
      <c r="E30" s="29"/>
      <c r="F30" s="40"/>
      <c r="G30" s="40"/>
      <c r="H30" s="40"/>
      <c r="I30" s="40"/>
      <c r="J30" s="40"/>
      <c r="K30" s="40"/>
      <c r="L30" s="40"/>
      <c r="M30" s="40"/>
      <c r="N30" s="40"/>
      <c r="O30" s="26" t="str">
        <f>+IF(N30="","",(LOOKUP(N30,CriterioControl,CriteriosControles!$B$2:$B$15)))</f>
        <v/>
      </c>
      <c r="P30" s="27" t="e">
        <f t="shared" si="1"/>
        <v>#DIV/0!</v>
      </c>
      <c r="Q30" s="27" t="e">
        <f t="shared" si="2"/>
        <v>#DIV/0!</v>
      </c>
      <c r="R30" s="28" t="e">
        <f t="shared" si="3"/>
        <v>#DIV/0!</v>
      </c>
      <c r="S30" s="70" t="e">
        <f>IF(R30="","",LOOKUP(R30,TabEvaluacion!$E$16:$E$40,TabEvaluacion!$C$16:$C$40))</f>
        <v>#DIV/0!</v>
      </c>
    </row>
    <row r="31" spans="1:19" ht="15.75" customHeight="1" x14ac:dyDescent="0.2">
      <c r="A31" s="30"/>
      <c r="F31" s="32"/>
      <c r="G31" s="33"/>
      <c r="I31" s="30"/>
      <c r="K31" s="30"/>
      <c r="M31" s="34"/>
      <c r="P31" s="33"/>
      <c r="Q31" s="33"/>
      <c r="R31" s="33"/>
    </row>
    <row r="32" spans="1:19" ht="15.75" customHeight="1" x14ac:dyDescent="0.2">
      <c r="A32" s="30"/>
      <c r="F32" s="32"/>
      <c r="G32" s="33"/>
      <c r="I32" s="30"/>
      <c r="K32" s="30"/>
      <c r="M32" s="34"/>
      <c r="P32" s="33"/>
      <c r="Q32" s="33"/>
      <c r="R32" s="33"/>
    </row>
    <row r="33" spans="1:18" ht="15.75" customHeight="1" x14ac:dyDescent="0.2">
      <c r="A33" s="30"/>
      <c r="F33" s="32"/>
      <c r="G33" s="33"/>
      <c r="I33" s="30"/>
      <c r="K33" s="30"/>
      <c r="M33" s="34"/>
      <c r="P33" s="33"/>
      <c r="Q33" s="33"/>
      <c r="R33" s="33"/>
    </row>
    <row r="34" spans="1:18" ht="15.75" customHeight="1" x14ac:dyDescent="0.2">
      <c r="A34" s="30"/>
      <c r="F34" s="32"/>
      <c r="G34" s="33"/>
      <c r="I34" s="30"/>
      <c r="K34" s="30"/>
      <c r="M34" s="34"/>
      <c r="P34" s="33"/>
      <c r="Q34" s="33"/>
      <c r="R34" s="33"/>
    </row>
    <row r="35" spans="1:18" ht="15.75" customHeight="1" x14ac:dyDescent="0.2">
      <c r="A35" s="30"/>
      <c r="F35" s="32"/>
      <c r="G35" s="33"/>
      <c r="I35" s="30"/>
      <c r="K35" s="30"/>
      <c r="M35" s="34"/>
      <c r="P35" s="33"/>
      <c r="Q35" s="33"/>
      <c r="R35" s="33"/>
    </row>
    <row r="36" spans="1:18" ht="15.75" customHeight="1" x14ac:dyDescent="0.2">
      <c r="A36" s="30"/>
      <c r="F36" s="32"/>
      <c r="G36" s="33"/>
      <c r="I36" s="30"/>
      <c r="K36" s="30"/>
      <c r="M36" s="34"/>
      <c r="P36" s="33"/>
      <c r="Q36" s="33"/>
      <c r="R36" s="33"/>
    </row>
    <row r="37" spans="1:18" ht="15.75" customHeight="1" x14ac:dyDescent="0.2">
      <c r="A37" s="30"/>
      <c r="F37" s="32"/>
      <c r="G37" s="33"/>
      <c r="I37" s="30"/>
      <c r="K37" s="30"/>
      <c r="M37" s="34"/>
      <c r="P37" s="33"/>
      <c r="Q37" s="33"/>
      <c r="R37" s="33"/>
    </row>
    <row r="38" spans="1:18" ht="15.75" customHeight="1" x14ac:dyDescent="0.2">
      <c r="A38" s="30"/>
      <c r="F38" s="32"/>
      <c r="G38" s="33"/>
      <c r="I38" s="30"/>
      <c r="K38" s="30"/>
      <c r="M38" s="34"/>
      <c r="P38" s="33"/>
      <c r="Q38" s="33"/>
      <c r="R38" s="33"/>
    </row>
    <row r="39" spans="1:18" ht="15.75" customHeight="1" x14ac:dyDescent="0.2">
      <c r="A39" s="30"/>
      <c r="F39" s="32"/>
      <c r="G39" s="33"/>
      <c r="I39" s="30"/>
      <c r="K39" s="30"/>
      <c r="M39" s="34"/>
      <c r="P39" s="33"/>
      <c r="Q39" s="33"/>
      <c r="R39" s="33"/>
    </row>
    <row r="40" spans="1:18" ht="15.75" customHeight="1" x14ac:dyDescent="0.2">
      <c r="A40" s="30"/>
      <c r="F40" s="32"/>
      <c r="G40" s="33"/>
      <c r="I40" s="30"/>
      <c r="K40" s="30"/>
      <c r="M40" s="34"/>
      <c r="P40" s="33"/>
      <c r="Q40" s="33"/>
      <c r="R40" s="33"/>
    </row>
    <row r="41" spans="1:18" ht="15.75" customHeight="1" x14ac:dyDescent="0.2">
      <c r="A41" s="30"/>
      <c r="F41" s="32"/>
      <c r="G41" s="33"/>
      <c r="I41" s="30"/>
      <c r="K41" s="30"/>
      <c r="M41" s="34"/>
      <c r="P41" s="33"/>
      <c r="Q41" s="33"/>
      <c r="R41" s="33"/>
    </row>
    <row r="42" spans="1:18" ht="15.75" customHeight="1" x14ac:dyDescent="0.2">
      <c r="A42" s="30"/>
      <c r="F42" s="32"/>
      <c r="G42" s="33"/>
      <c r="I42" s="30"/>
      <c r="K42" s="30"/>
      <c r="M42" s="34"/>
      <c r="P42" s="33"/>
      <c r="Q42" s="33"/>
      <c r="R42" s="33"/>
    </row>
    <row r="43" spans="1:18" ht="15.75" customHeight="1" x14ac:dyDescent="0.2">
      <c r="A43" s="30"/>
      <c r="F43" s="32"/>
      <c r="G43" s="33"/>
      <c r="I43" s="30"/>
      <c r="K43" s="30"/>
      <c r="M43" s="34"/>
      <c r="P43" s="33"/>
      <c r="Q43" s="33"/>
      <c r="R43" s="33"/>
    </row>
    <row r="44" spans="1:18" ht="15.75" customHeight="1" x14ac:dyDescent="0.2">
      <c r="A44" s="30"/>
      <c r="F44" s="32"/>
      <c r="G44" s="33"/>
      <c r="I44" s="30"/>
      <c r="K44" s="30"/>
      <c r="M44" s="34"/>
      <c r="P44" s="33"/>
      <c r="Q44" s="33"/>
      <c r="R44" s="33"/>
    </row>
    <row r="45" spans="1:18" ht="15.75" customHeight="1" x14ac:dyDescent="0.2">
      <c r="A45" s="30"/>
      <c r="F45" s="32"/>
      <c r="G45" s="33"/>
      <c r="I45" s="30"/>
      <c r="K45" s="30"/>
      <c r="M45" s="34"/>
      <c r="P45" s="33"/>
      <c r="Q45" s="33"/>
      <c r="R45" s="33"/>
    </row>
    <row r="46" spans="1:18" ht="15.75" customHeight="1" x14ac:dyDescent="0.2">
      <c r="A46" s="30"/>
      <c r="F46" s="32"/>
      <c r="G46" s="33"/>
      <c r="I46" s="30"/>
      <c r="K46" s="30"/>
      <c r="M46" s="34"/>
      <c r="P46" s="33"/>
      <c r="Q46" s="33"/>
      <c r="R46" s="33"/>
    </row>
    <row r="47" spans="1:18" ht="15.75" customHeight="1" x14ac:dyDescent="0.2">
      <c r="A47" s="30"/>
      <c r="F47" s="32"/>
      <c r="G47" s="33"/>
      <c r="I47" s="30"/>
      <c r="K47" s="30"/>
      <c r="M47" s="34"/>
      <c r="P47" s="33"/>
      <c r="Q47" s="33"/>
      <c r="R47" s="33"/>
    </row>
    <row r="48" spans="1:18" ht="15.75" customHeight="1" x14ac:dyDescent="0.2">
      <c r="A48" s="30"/>
      <c r="F48" s="32"/>
      <c r="G48" s="33"/>
      <c r="I48" s="30"/>
      <c r="K48" s="30"/>
      <c r="M48" s="34"/>
      <c r="P48" s="33"/>
      <c r="Q48" s="33"/>
      <c r="R48" s="33"/>
    </row>
    <row r="49" spans="1:18" ht="15.75" customHeight="1" x14ac:dyDescent="0.2">
      <c r="A49" s="30"/>
      <c r="F49" s="32"/>
      <c r="G49" s="33"/>
      <c r="I49" s="30"/>
      <c r="K49" s="30"/>
      <c r="M49" s="34"/>
      <c r="P49" s="33"/>
      <c r="Q49" s="33"/>
      <c r="R49" s="33"/>
    </row>
    <row r="50" spans="1:18" ht="15.75" customHeight="1" x14ac:dyDescent="0.2">
      <c r="A50" s="30"/>
      <c r="F50" s="32"/>
      <c r="G50" s="33"/>
      <c r="I50" s="30"/>
      <c r="K50" s="30"/>
      <c r="M50" s="34"/>
      <c r="P50" s="33"/>
      <c r="Q50" s="33"/>
      <c r="R50" s="33"/>
    </row>
    <row r="51" spans="1:18" ht="15.75" customHeight="1" x14ac:dyDescent="0.2">
      <c r="A51" s="30"/>
      <c r="F51" s="32"/>
      <c r="G51" s="33"/>
      <c r="I51" s="30"/>
      <c r="K51" s="30"/>
      <c r="M51" s="34"/>
      <c r="P51" s="33"/>
      <c r="Q51" s="33"/>
      <c r="R51" s="33"/>
    </row>
    <row r="52" spans="1:18" ht="15.75" customHeight="1" x14ac:dyDescent="0.2">
      <c r="A52" s="30"/>
      <c r="F52" s="32"/>
      <c r="G52" s="33"/>
      <c r="I52" s="30"/>
      <c r="K52" s="30"/>
      <c r="M52" s="34"/>
      <c r="P52" s="33"/>
      <c r="Q52" s="33"/>
      <c r="R52" s="33"/>
    </row>
    <row r="53" spans="1:18" ht="15.75" customHeight="1" x14ac:dyDescent="0.2">
      <c r="A53" s="30"/>
      <c r="F53" s="32"/>
      <c r="G53" s="33"/>
      <c r="I53" s="30"/>
      <c r="K53" s="30"/>
      <c r="M53" s="34"/>
      <c r="P53" s="33"/>
      <c r="Q53" s="33"/>
      <c r="R53" s="33"/>
    </row>
    <row r="54" spans="1:18" ht="15.75" customHeight="1" x14ac:dyDescent="0.2">
      <c r="A54" s="30"/>
      <c r="F54" s="32"/>
      <c r="G54" s="33"/>
      <c r="I54" s="30"/>
      <c r="K54" s="30"/>
      <c r="M54" s="34"/>
      <c r="P54" s="33"/>
      <c r="Q54" s="33"/>
      <c r="R54" s="33"/>
    </row>
    <row r="55" spans="1:18" ht="15.75" customHeight="1" x14ac:dyDescent="0.2">
      <c r="A55" s="30"/>
      <c r="F55" s="32"/>
      <c r="G55" s="33"/>
      <c r="I55" s="30"/>
      <c r="K55" s="30"/>
      <c r="M55" s="34"/>
      <c r="P55" s="33"/>
      <c r="Q55" s="33"/>
      <c r="R55" s="33"/>
    </row>
    <row r="56" spans="1:18" ht="15.75" customHeight="1" x14ac:dyDescent="0.2">
      <c r="A56" s="30"/>
      <c r="F56" s="32"/>
      <c r="G56" s="33"/>
      <c r="I56" s="30"/>
      <c r="K56" s="30"/>
      <c r="M56" s="34"/>
      <c r="P56" s="33"/>
      <c r="Q56" s="33"/>
      <c r="R56" s="33"/>
    </row>
    <row r="57" spans="1:18" ht="15.75" customHeight="1" x14ac:dyDescent="0.2">
      <c r="A57" s="30"/>
      <c r="F57" s="32"/>
      <c r="G57" s="33"/>
      <c r="I57" s="30"/>
      <c r="K57" s="30"/>
      <c r="M57" s="34"/>
      <c r="P57" s="33"/>
      <c r="Q57" s="33"/>
      <c r="R57" s="33"/>
    </row>
    <row r="58" spans="1:18" ht="15.75" customHeight="1" x14ac:dyDescent="0.2">
      <c r="A58" s="30"/>
      <c r="F58" s="32"/>
      <c r="G58" s="33"/>
      <c r="I58" s="30"/>
      <c r="K58" s="30"/>
      <c r="M58" s="34"/>
      <c r="P58" s="33"/>
      <c r="Q58" s="33"/>
      <c r="R58" s="33"/>
    </row>
    <row r="59" spans="1:18" ht="15.75" customHeight="1" x14ac:dyDescent="0.2">
      <c r="A59" s="30"/>
      <c r="F59" s="32"/>
      <c r="G59" s="33"/>
      <c r="I59" s="30"/>
      <c r="K59" s="30"/>
      <c r="M59" s="34"/>
      <c r="P59" s="33"/>
      <c r="Q59" s="33"/>
      <c r="R59" s="33"/>
    </row>
    <row r="60" spans="1:18" ht="15.75" customHeight="1" x14ac:dyDescent="0.2">
      <c r="A60" s="30"/>
      <c r="F60" s="32"/>
      <c r="G60" s="33"/>
      <c r="I60" s="30"/>
      <c r="K60" s="30"/>
      <c r="M60" s="34"/>
      <c r="P60" s="33"/>
      <c r="Q60" s="33"/>
      <c r="R60" s="33"/>
    </row>
    <row r="61" spans="1:18" ht="15.75" customHeight="1" x14ac:dyDescent="0.2">
      <c r="A61" s="30"/>
      <c r="F61" s="32"/>
      <c r="G61" s="33"/>
      <c r="I61" s="30"/>
      <c r="K61" s="30"/>
      <c r="M61" s="34"/>
      <c r="P61" s="33"/>
      <c r="Q61" s="33"/>
      <c r="R61" s="33"/>
    </row>
    <row r="62" spans="1:18" ht="15.75" customHeight="1" x14ac:dyDescent="0.2">
      <c r="A62" s="30"/>
      <c r="F62" s="32"/>
      <c r="G62" s="33"/>
      <c r="I62" s="30"/>
      <c r="K62" s="30"/>
      <c r="M62" s="34"/>
      <c r="P62" s="33"/>
      <c r="Q62" s="33"/>
      <c r="R62" s="33"/>
    </row>
    <row r="63" spans="1:18" ht="15.75" customHeight="1" x14ac:dyDescent="0.2">
      <c r="A63" s="30"/>
      <c r="F63" s="32"/>
      <c r="G63" s="33"/>
      <c r="I63" s="30"/>
      <c r="K63" s="30"/>
      <c r="M63" s="34"/>
      <c r="P63" s="33"/>
      <c r="Q63" s="33"/>
      <c r="R63" s="33"/>
    </row>
    <row r="64" spans="1:18" ht="15.75" customHeight="1" x14ac:dyDescent="0.2">
      <c r="A64" s="30"/>
      <c r="F64" s="32"/>
      <c r="G64" s="33"/>
      <c r="I64" s="30"/>
      <c r="K64" s="30"/>
      <c r="M64" s="34"/>
      <c r="P64" s="33"/>
      <c r="Q64" s="33"/>
      <c r="R64" s="33"/>
    </row>
    <row r="65" spans="1:18" ht="15.75" customHeight="1" x14ac:dyDescent="0.2">
      <c r="A65" s="30"/>
      <c r="F65" s="32"/>
      <c r="G65" s="33"/>
      <c r="I65" s="30"/>
      <c r="K65" s="30"/>
      <c r="M65" s="34"/>
      <c r="P65" s="33"/>
      <c r="Q65" s="33"/>
      <c r="R65" s="33"/>
    </row>
    <row r="66" spans="1:18" ht="15.75" customHeight="1" x14ac:dyDescent="0.2">
      <c r="A66" s="30"/>
      <c r="F66" s="32"/>
      <c r="G66" s="33"/>
      <c r="I66" s="30"/>
      <c r="K66" s="30"/>
      <c r="M66" s="34"/>
      <c r="P66" s="33"/>
      <c r="Q66" s="33"/>
      <c r="R66" s="33"/>
    </row>
    <row r="67" spans="1:18" ht="15.75" customHeight="1" x14ac:dyDescent="0.2">
      <c r="A67" s="30"/>
      <c r="F67" s="32"/>
      <c r="G67" s="33"/>
      <c r="I67" s="30"/>
      <c r="K67" s="30"/>
      <c r="M67" s="34"/>
      <c r="P67" s="33"/>
      <c r="Q67" s="33"/>
      <c r="R67" s="33"/>
    </row>
    <row r="68" spans="1:18" ht="15.75" customHeight="1" x14ac:dyDescent="0.2">
      <c r="A68" s="30"/>
      <c r="F68" s="32"/>
      <c r="G68" s="33"/>
      <c r="I68" s="30"/>
      <c r="K68" s="30"/>
      <c r="M68" s="34"/>
      <c r="P68" s="33"/>
      <c r="Q68" s="33"/>
      <c r="R68" s="33"/>
    </row>
    <row r="69" spans="1:18" ht="15.75" customHeight="1" x14ac:dyDescent="0.2">
      <c r="A69" s="30"/>
      <c r="F69" s="32"/>
      <c r="G69" s="33"/>
      <c r="I69" s="30"/>
      <c r="K69" s="30"/>
      <c r="M69" s="34"/>
      <c r="P69" s="33"/>
      <c r="Q69" s="33"/>
      <c r="R69" s="33"/>
    </row>
    <row r="70" spans="1:18" ht="15.75" customHeight="1" x14ac:dyDescent="0.2">
      <c r="A70" s="30"/>
      <c r="F70" s="32"/>
      <c r="G70" s="33"/>
      <c r="I70" s="30"/>
      <c r="K70" s="30"/>
      <c r="M70" s="34"/>
      <c r="P70" s="33"/>
      <c r="Q70" s="33"/>
      <c r="R70" s="33"/>
    </row>
    <row r="71" spans="1:18" ht="15.75" customHeight="1" x14ac:dyDescent="0.2">
      <c r="A71" s="30"/>
      <c r="F71" s="32"/>
      <c r="G71" s="33"/>
      <c r="I71" s="30"/>
      <c r="K71" s="30"/>
      <c r="M71" s="34"/>
      <c r="P71" s="33"/>
      <c r="Q71" s="33"/>
      <c r="R71" s="33"/>
    </row>
    <row r="72" spans="1:18" ht="15.75" customHeight="1" x14ac:dyDescent="0.2">
      <c r="A72" s="30"/>
      <c r="F72" s="32"/>
      <c r="G72" s="33"/>
      <c r="I72" s="30"/>
      <c r="K72" s="30"/>
      <c r="M72" s="34"/>
      <c r="P72" s="33"/>
      <c r="Q72" s="33"/>
      <c r="R72" s="33"/>
    </row>
    <row r="73" spans="1:18" ht="15.75" customHeight="1" x14ac:dyDescent="0.2">
      <c r="A73" s="30"/>
      <c r="F73" s="32"/>
      <c r="G73" s="33"/>
      <c r="I73" s="30"/>
      <c r="K73" s="30"/>
      <c r="M73" s="34"/>
      <c r="P73" s="33"/>
      <c r="Q73" s="33"/>
      <c r="R73" s="33"/>
    </row>
    <row r="74" spans="1:18" ht="15.75" customHeight="1" x14ac:dyDescent="0.2">
      <c r="A74" s="30"/>
      <c r="F74" s="32"/>
      <c r="G74" s="33"/>
      <c r="I74" s="30"/>
      <c r="K74" s="30"/>
      <c r="M74" s="34"/>
      <c r="P74" s="33"/>
      <c r="Q74" s="33"/>
      <c r="R74" s="33"/>
    </row>
    <row r="75" spans="1:18" ht="15.75" customHeight="1" x14ac:dyDescent="0.2">
      <c r="A75" s="30"/>
      <c r="F75" s="32"/>
      <c r="G75" s="33"/>
      <c r="I75" s="30"/>
      <c r="K75" s="30"/>
      <c r="M75" s="34"/>
      <c r="P75" s="33"/>
      <c r="Q75" s="33"/>
      <c r="R75" s="33"/>
    </row>
    <row r="76" spans="1:18" ht="15.75" customHeight="1" x14ac:dyDescent="0.2">
      <c r="A76" s="30"/>
      <c r="F76" s="32"/>
      <c r="G76" s="33"/>
      <c r="I76" s="30"/>
      <c r="K76" s="30"/>
      <c r="M76" s="34"/>
      <c r="P76" s="33"/>
      <c r="Q76" s="33"/>
      <c r="R76" s="33"/>
    </row>
    <row r="77" spans="1:18" ht="15.75" customHeight="1" x14ac:dyDescent="0.2">
      <c r="A77" s="30"/>
      <c r="F77" s="32"/>
      <c r="G77" s="33"/>
      <c r="I77" s="30"/>
      <c r="K77" s="30"/>
      <c r="M77" s="34"/>
      <c r="P77" s="33"/>
      <c r="Q77" s="33"/>
      <c r="R77" s="33"/>
    </row>
    <row r="78" spans="1:18" ht="15.75" customHeight="1" x14ac:dyDescent="0.2">
      <c r="A78" s="30"/>
      <c r="F78" s="32"/>
      <c r="G78" s="33"/>
      <c r="I78" s="30"/>
      <c r="K78" s="30"/>
      <c r="M78" s="34"/>
      <c r="P78" s="33"/>
      <c r="Q78" s="33"/>
      <c r="R78" s="33"/>
    </row>
    <row r="79" spans="1:18" ht="15.75" customHeight="1" x14ac:dyDescent="0.2">
      <c r="A79" s="30"/>
      <c r="F79" s="32"/>
      <c r="G79" s="33"/>
      <c r="I79" s="30"/>
      <c r="K79" s="30"/>
      <c r="M79" s="34"/>
      <c r="P79" s="33"/>
      <c r="Q79" s="33"/>
      <c r="R79" s="33"/>
    </row>
    <row r="80" spans="1:18" ht="15.75" customHeight="1" x14ac:dyDescent="0.2">
      <c r="A80" s="30"/>
      <c r="F80" s="32"/>
      <c r="G80" s="33"/>
      <c r="I80" s="30"/>
      <c r="K80" s="30"/>
      <c r="M80" s="34"/>
      <c r="P80" s="33"/>
      <c r="Q80" s="33"/>
      <c r="R80" s="33"/>
    </row>
    <row r="81" spans="1:18" ht="15.75" customHeight="1" x14ac:dyDescent="0.2">
      <c r="A81" s="30"/>
      <c r="F81" s="32"/>
      <c r="G81" s="33"/>
      <c r="I81" s="30"/>
      <c r="K81" s="30"/>
      <c r="M81" s="34"/>
      <c r="P81" s="33"/>
      <c r="Q81" s="33"/>
      <c r="R81" s="33"/>
    </row>
    <row r="82" spans="1:18" ht="15.75" customHeight="1" x14ac:dyDescent="0.2">
      <c r="A82" s="30"/>
      <c r="F82" s="32"/>
      <c r="G82" s="33"/>
      <c r="I82" s="30"/>
      <c r="K82" s="30"/>
      <c r="M82" s="34"/>
      <c r="P82" s="33"/>
      <c r="Q82" s="33"/>
      <c r="R82" s="33"/>
    </row>
    <row r="83" spans="1:18" ht="15.75" customHeight="1" x14ac:dyDescent="0.2">
      <c r="A83" s="30"/>
      <c r="F83" s="32"/>
      <c r="G83" s="33"/>
      <c r="I83" s="30"/>
      <c r="K83" s="30"/>
      <c r="M83" s="34"/>
      <c r="P83" s="33"/>
      <c r="Q83" s="33"/>
      <c r="R83" s="33"/>
    </row>
    <row r="84" spans="1:18" ht="15.75" customHeight="1" x14ac:dyDescent="0.2">
      <c r="A84" s="30"/>
      <c r="F84" s="32"/>
      <c r="G84" s="33"/>
      <c r="I84" s="30"/>
      <c r="K84" s="30"/>
      <c r="M84" s="34"/>
      <c r="P84" s="33"/>
      <c r="Q84" s="33"/>
      <c r="R84" s="33"/>
    </row>
    <row r="85" spans="1:18" ht="15.75" customHeight="1" x14ac:dyDescent="0.2">
      <c r="A85" s="30"/>
      <c r="F85" s="32"/>
      <c r="G85" s="33"/>
      <c r="I85" s="30"/>
      <c r="K85" s="30"/>
      <c r="M85" s="34"/>
      <c r="P85" s="33"/>
      <c r="Q85" s="33"/>
      <c r="R85" s="33"/>
    </row>
    <row r="86" spans="1:18" ht="15.75" customHeight="1" x14ac:dyDescent="0.2">
      <c r="A86" s="30"/>
      <c r="F86" s="32"/>
      <c r="G86" s="33"/>
      <c r="I86" s="30"/>
      <c r="K86" s="30"/>
      <c r="M86" s="34"/>
      <c r="P86" s="33"/>
      <c r="Q86" s="33"/>
      <c r="R86" s="33"/>
    </row>
    <row r="87" spans="1:18" ht="15.75" customHeight="1" x14ac:dyDescent="0.2">
      <c r="A87" s="30"/>
      <c r="F87" s="32"/>
      <c r="G87" s="33"/>
      <c r="I87" s="30"/>
      <c r="K87" s="30"/>
      <c r="M87" s="34"/>
      <c r="P87" s="33"/>
      <c r="Q87" s="33"/>
      <c r="R87" s="33"/>
    </row>
    <row r="88" spans="1:18" ht="15.75" customHeight="1" x14ac:dyDescent="0.2">
      <c r="A88" s="30"/>
      <c r="F88" s="32"/>
      <c r="G88" s="33"/>
      <c r="I88" s="30"/>
      <c r="K88" s="30"/>
      <c r="M88" s="34"/>
      <c r="P88" s="33"/>
      <c r="Q88" s="33"/>
      <c r="R88" s="33"/>
    </row>
    <row r="89" spans="1:18" ht="15.75" customHeight="1" x14ac:dyDescent="0.2">
      <c r="A89" s="30"/>
      <c r="F89" s="32"/>
      <c r="G89" s="33"/>
      <c r="I89" s="30"/>
      <c r="K89" s="30"/>
      <c r="M89" s="34"/>
      <c r="P89" s="33"/>
      <c r="Q89" s="33"/>
      <c r="R89" s="33"/>
    </row>
    <row r="90" spans="1:18" ht="15.75" customHeight="1" x14ac:dyDescent="0.2">
      <c r="A90" s="30"/>
      <c r="F90" s="32"/>
      <c r="G90" s="33"/>
      <c r="I90" s="30"/>
      <c r="K90" s="30"/>
      <c r="M90" s="34"/>
      <c r="P90" s="33"/>
      <c r="Q90" s="33"/>
      <c r="R90" s="33"/>
    </row>
    <row r="91" spans="1:18" ht="15.75" customHeight="1" x14ac:dyDescent="0.2">
      <c r="A91" s="30"/>
      <c r="F91" s="32"/>
      <c r="G91" s="33"/>
      <c r="I91" s="30"/>
      <c r="K91" s="30"/>
      <c r="M91" s="34"/>
      <c r="P91" s="33"/>
      <c r="Q91" s="33"/>
      <c r="R91" s="33"/>
    </row>
    <row r="92" spans="1:18" ht="15.75" customHeight="1" x14ac:dyDescent="0.2">
      <c r="A92" s="30"/>
      <c r="F92" s="32"/>
      <c r="G92" s="33"/>
      <c r="I92" s="30"/>
      <c r="K92" s="30"/>
      <c r="M92" s="34"/>
      <c r="P92" s="33"/>
      <c r="Q92" s="33"/>
      <c r="R92" s="33"/>
    </row>
    <row r="93" spans="1:18" ht="15.75" customHeight="1" x14ac:dyDescent="0.2">
      <c r="A93" s="30"/>
      <c r="F93" s="32"/>
      <c r="G93" s="33"/>
      <c r="I93" s="30"/>
      <c r="K93" s="30"/>
      <c r="M93" s="34"/>
      <c r="P93" s="33"/>
      <c r="Q93" s="33"/>
      <c r="R93" s="33"/>
    </row>
    <row r="94" spans="1:18" ht="15.75" customHeight="1" x14ac:dyDescent="0.2">
      <c r="A94" s="30"/>
      <c r="F94" s="32"/>
      <c r="G94" s="33"/>
      <c r="I94" s="30"/>
      <c r="K94" s="30"/>
      <c r="M94" s="34"/>
      <c r="P94" s="33"/>
      <c r="Q94" s="33"/>
      <c r="R94" s="33"/>
    </row>
    <row r="95" spans="1:18" ht="15.75" customHeight="1" x14ac:dyDescent="0.2">
      <c r="A95" s="30"/>
      <c r="F95" s="32"/>
      <c r="G95" s="33"/>
      <c r="I95" s="30"/>
      <c r="K95" s="30"/>
      <c r="M95" s="34"/>
      <c r="P95" s="33"/>
      <c r="Q95" s="33"/>
      <c r="R95" s="33"/>
    </row>
    <row r="96" spans="1:18" ht="15.75" customHeight="1" x14ac:dyDescent="0.2">
      <c r="A96" s="30"/>
      <c r="F96" s="32"/>
      <c r="G96" s="33"/>
      <c r="I96" s="30"/>
      <c r="K96" s="30"/>
      <c r="M96" s="34"/>
      <c r="P96" s="33"/>
      <c r="Q96" s="33"/>
      <c r="R96" s="33"/>
    </row>
    <row r="97" spans="1:18" ht="15.75" customHeight="1" x14ac:dyDescent="0.2">
      <c r="A97" s="30"/>
      <c r="F97" s="32"/>
      <c r="G97" s="33"/>
      <c r="I97" s="30"/>
      <c r="K97" s="30"/>
      <c r="M97" s="34"/>
      <c r="P97" s="33"/>
      <c r="Q97" s="33"/>
      <c r="R97" s="33"/>
    </row>
    <row r="98" spans="1:18" ht="15.75" customHeight="1" x14ac:dyDescent="0.2">
      <c r="A98" s="30"/>
      <c r="F98" s="32"/>
      <c r="G98" s="33"/>
      <c r="I98" s="30"/>
      <c r="K98" s="30"/>
      <c r="M98" s="34"/>
      <c r="P98" s="33"/>
      <c r="Q98" s="33"/>
      <c r="R98" s="33"/>
    </row>
    <row r="99" spans="1:18" ht="15.75" customHeight="1" x14ac:dyDescent="0.2">
      <c r="A99" s="30"/>
      <c r="F99" s="32"/>
      <c r="G99" s="33"/>
      <c r="I99" s="30"/>
      <c r="K99" s="30"/>
      <c r="M99" s="34"/>
      <c r="P99" s="33"/>
      <c r="Q99" s="33"/>
      <c r="R99" s="33"/>
    </row>
    <row r="100" spans="1:18" ht="15.75" customHeight="1" x14ac:dyDescent="0.2">
      <c r="A100" s="30"/>
      <c r="F100" s="32"/>
      <c r="G100" s="33"/>
      <c r="I100" s="30"/>
      <c r="K100" s="30"/>
      <c r="M100" s="34"/>
      <c r="P100" s="33"/>
      <c r="Q100" s="33"/>
      <c r="R100" s="33"/>
    </row>
    <row r="101" spans="1:18" ht="15.75" customHeight="1" x14ac:dyDescent="0.2">
      <c r="A101" s="30"/>
      <c r="F101" s="32"/>
      <c r="G101" s="33"/>
      <c r="I101" s="30"/>
      <c r="K101" s="30"/>
      <c r="M101" s="34"/>
      <c r="P101" s="33"/>
      <c r="Q101" s="33"/>
      <c r="R101" s="33"/>
    </row>
    <row r="102" spans="1:18" ht="15.75" customHeight="1" x14ac:dyDescent="0.2">
      <c r="A102" s="30"/>
      <c r="F102" s="32"/>
      <c r="G102" s="33"/>
      <c r="I102" s="30"/>
      <c r="K102" s="30"/>
      <c r="M102" s="34"/>
      <c r="P102" s="33"/>
      <c r="Q102" s="33"/>
      <c r="R102" s="33"/>
    </row>
    <row r="103" spans="1:18" ht="15.75" customHeight="1" x14ac:dyDescent="0.2">
      <c r="A103" s="30"/>
      <c r="F103" s="32"/>
      <c r="G103" s="33"/>
      <c r="I103" s="30"/>
      <c r="K103" s="30"/>
      <c r="M103" s="34"/>
      <c r="P103" s="33"/>
      <c r="Q103" s="33"/>
      <c r="R103" s="33"/>
    </row>
    <row r="104" spans="1:18" ht="15.75" customHeight="1" x14ac:dyDescent="0.2">
      <c r="A104" s="30"/>
      <c r="F104" s="32"/>
      <c r="G104" s="33"/>
      <c r="I104" s="30"/>
      <c r="K104" s="30"/>
      <c r="M104" s="34"/>
      <c r="P104" s="33"/>
      <c r="Q104" s="33"/>
      <c r="R104" s="33"/>
    </row>
    <row r="105" spans="1:18" ht="15.75" customHeight="1" x14ac:dyDescent="0.2">
      <c r="A105" s="30"/>
      <c r="F105" s="32"/>
      <c r="G105" s="33"/>
      <c r="I105" s="30"/>
      <c r="K105" s="30"/>
      <c r="M105" s="34"/>
      <c r="P105" s="33"/>
      <c r="Q105" s="33"/>
      <c r="R105" s="33"/>
    </row>
    <row r="106" spans="1:18" ht="15.75" customHeight="1" x14ac:dyDescent="0.2">
      <c r="A106" s="30"/>
      <c r="F106" s="32"/>
      <c r="G106" s="33"/>
      <c r="I106" s="30"/>
      <c r="K106" s="30"/>
      <c r="M106" s="34"/>
      <c r="P106" s="33"/>
      <c r="Q106" s="33"/>
      <c r="R106" s="33"/>
    </row>
    <row r="107" spans="1:18" ht="15.75" customHeight="1" x14ac:dyDescent="0.2">
      <c r="A107" s="30"/>
      <c r="F107" s="32"/>
      <c r="G107" s="33"/>
      <c r="I107" s="30"/>
      <c r="K107" s="30"/>
      <c r="M107" s="34"/>
      <c r="P107" s="33"/>
      <c r="Q107" s="33"/>
      <c r="R107" s="33"/>
    </row>
    <row r="108" spans="1:18" ht="15.75" customHeight="1" x14ac:dyDescent="0.2">
      <c r="A108" s="30"/>
      <c r="F108" s="32"/>
      <c r="G108" s="33"/>
      <c r="I108" s="30"/>
      <c r="K108" s="30"/>
      <c r="M108" s="34"/>
      <c r="P108" s="33"/>
      <c r="Q108" s="33"/>
      <c r="R108" s="33"/>
    </row>
    <row r="109" spans="1:18" ht="15.75" customHeight="1" x14ac:dyDescent="0.2">
      <c r="A109" s="30"/>
      <c r="F109" s="32"/>
      <c r="G109" s="33"/>
      <c r="I109" s="30"/>
      <c r="K109" s="30"/>
      <c r="M109" s="34"/>
      <c r="P109" s="33"/>
      <c r="Q109" s="33"/>
      <c r="R109" s="33"/>
    </row>
    <row r="110" spans="1:18" ht="15.75" customHeight="1" x14ac:dyDescent="0.2">
      <c r="A110" s="30"/>
      <c r="F110" s="32"/>
      <c r="G110" s="33"/>
      <c r="I110" s="30"/>
      <c r="K110" s="30"/>
      <c r="M110" s="34"/>
      <c r="P110" s="33"/>
      <c r="Q110" s="33"/>
      <c r="R110" s="33"/>
    </row>
    <row r="111" spans="1:18" ht="15.75" customHeight="1" x14ac:dyDescent="0.2">
      <c r="A111" s="30"/>
      <c r="F111" s="32"/>
      <c r="G111" s="33"/>
      <c r="I111" s="30"/>
      <c r="K111" s="30"/>
      <c r="M111" s="34"/>
      <c r="P111" s="33"/>
      <c r="Q111" s="33"/>
      <c r="R111" s="33"/>
    </row>
    <row r="112" spans="1:18" ht="15.75" customHeight="1" x14ac:dyDescent="0.2">
      <c r="A112" s="30"/>
      <c r="F112" s="32"/>
      <c r="G112" s="33"/>
      <c r="I112" s="30"/>
      <c r="K112" s="30"/>
      <c r="M112" s="34"/>
      <c r="P112" s="33"/>
      <c r="Q112" s="33"/>
      <c r="R112" s="33"/>
    </row>
    <row r="113" spans="1:18" ht="15.75" customHeight="1" x14ac:dyDescent="0.2">
      <c r="A113" s="30"/>
      <c r="F113" s="32"/>
      <c r="G113" s="33"/>
      <c r="I113" s="30"/>
      <c r="K113" s="30"/>
      <c r="M113" s="34"/>
      <c r="P113" s="33"/>
      <c r="Q113" s="33"/>
      <c r="R113" s="33"/>
    </row>
    <row r="114" spans="1:18" ht="15.75" customHeight="1" x14ac:dyDescent="0.2">
      <c r="A114" s="30"/>
      <c r="F114" s="32"/>
      <c r="G114" s="33"/>
      <c r="I114" s="30"/>
      <c r="K114" s="30"/>
      <c r="M114" s="34"/>
      <c r="P114" s="33"/>
      <c r="Q114" s="33"/>
      <c r="R114" s="33"/>
    </row>
    <row r="115" spans="1:18" ht="15.75" customHeight="1" x14ac:dyDescent="0.2">
      <c r="A115" s="30"/>
      <c r="F115" s="32"/>
      <c r="G115" s="33"/>
      <c r="I115" s="30"/>
      <c r="K115" s="30"/>
      <c r="M115" s="34"/>
      <c r="P115" s="33"/>
      <c r="Q115" s="33"/>
      <c r="R115" s="33"/>
    </row>
    <row r="116" spans="1:18" ht="15.75" customHeight="1" x14ac:dyDescent="0.2">
      <c r="A116" s="30"/>
      <c r="F116" s="32"/>
      <c r="G116" s="33"/>
      <c r="I116" s="30"/>
      <c r="K116" s="30"/>
      <c r="M116" s="34"/>
      <c r="P116" s="33"/>
      <c r="Q116" s="33"/>
      <c r="R116" s="33"/>
    </row>
    <row r="117" spans="1:18" ht="15.75" customHeight="1" x14ac:dyDescent="0.2">
      <c r="A117" s="30"/>
      <c r="F117" s="32"/>
      <c r="G117" s="33"/>
      <c r="I117" s="30"/>
      <c r="K117" s="30"/>
      <c r="M117" s="34"/>
      <c r="P117" s="33"/>
      <c r="Q117" s="33"/>
      <c r="R117" s="33"/>
    </row>
    <row r="118" spans="1:18" ht="15.75" customHeight="1" x14ac:dyDescent="0.2">
      <c r="A118" s="30"/>
      <c r="F118" s="32"/>
      <c r="G118" s="33"/>
      <c r="I118" s="30"/>
      <c r="K118" s="30"/>
      <c r="M118" s="34"/>
      <c r="P118" s="33"/>
      <c r="Q118" s="33"/>
      <c r="R118" s="33"/>
    </row>
    <row r="119" spans="1:18" ht="15.75" customHeight="1" x14ac:dyDescent="0.2">
      <c r="A119" s="30"/>
      <c r="F119" s="32"/>
      <c r="G119" s="33"/>
      <c r="I119" s="30"/>
      <c r="K119" s="30"/>
      <c r="M119" s="34"/>
      <c r="P119" s="33"/>
      <c r="Q119" s="33"/>
      <c r="R119" s="33"/>
    </row>
    <row r="120" spans="1:18" ht="15.75" customHeight="1" x14ac:dyDescent="0.2">
      <c r="A120" s="30"/>
      <c r="F120" s="32"/>
      <c r="G120" s="33"/>
      <c r="I120" s="30"/>
      <c r="K120" s="30"/>
      <c r="M120" s="34"/>
      <c r="P120" s="33"/>
      <c r="Q120" s="33"/>
      <c r="R120" s="33"/>
    </row>
    <row r="121" spans="1:18" ht="15.75" customHeight="1" x14ac:dyDescent="0.2">
      <c r="A121" s="30"/>
      <c r="F121" s="32"/>
      <c r="G121" s="33"/>
      <c r="I121" s="30"/>
      <c r="K121" s="30"/>
      <c r="M121" s="34"/>
      <c r="P121" s="33"/>
      <c r="Q121" s="33"/>
      <c r="R121" s="33"/>
    </row>
    <row r="122" spans="1:18" ht="15.75" customHeight="1" x14ac:dyDescent="0.2">
      <c r="A122" s="30"/>
      <c r="F122" s="32"/>
      <c r="G122" s="33"/>
      <c r="I122" s="30"/>
      <c r="K122" s="30"/>
      <c r="M122" s="34"/>
      <c r="P122" s="33"/>
      <c r="Q122" s="33"/>
      <c r="R122" s="33"/>
    </row>
    <row r="123" spans="1:18" ht="15.75" customHeight="1" x14ac:dyDescent="0.2">
      <c r="A123" s="30"/>
      <c r="F123" s="32"/>
      <c r="G123" s="33"/>
      <c r="I123" s="30"/>
      <c r="K123" s="30"/>
      <c r="M123" s="34"/>
      <c r="P123" s="33"/>
      <c r="Q123" s="33"/>
      <c r="R123" s="33"/>
    </row>
    <row r="124" spans="1:18" ht="15.75" customHeight="1" x14ac:dyDescent="0.2">
      <c r="A124" s="30"/>
      <c r="F124" s="32"/>
      <c r="G124" s="33"/>
      <c r="I124" s="30"/>
      <c r="K124" s="30"/>
      <c r="M124" s="34"/>
      <c r="P124" s="33"/>
      <c r="Q124" s="33"/>
      <c r="R124" s="33"/>
    </row>
    <row r="125" spans="1:18" ht="15.75" customHeight="1" x14ac:dyDescent="0.2">
      <c r="A125" s="30"/>
      <c r="F125" s="32"/>
      <c r="G125" s="33"/>
      <c r="I125" s="30"/>
      <c r="K125" s="30"/>
      <c r="M125" s="34"/>
      <c r="P125" s="33"/>
      <c r="Q125" s="33"/>
      <c r="R125" s="33"/>
    </row>
    <row r="126" spans="1:18" ht="15.75" customHeight="1" x14ac:dyDescent="0.2">
      <c r="A126" s="30"/>
      <c r="F126" s="32"/>
      <c r="G126" s="33"/>
      <c r="I126" s="30"/>
      <c r="K126" s="30"/>
      <c r="M126" s="34"/>
      <c r="P126" s="33"/>
      <c r="Q126" s="33"/>
      <c r="R126" s="33"/>
    </row>
    <row r="127" spans="1:18" ht="15.75" customHeight="1" x14ac:dyDescent="0.2">
      <c r="A127" s="30"/>
      <c r="F127" s="32"/>
      <c r="G127" s="33"/>
      <c r="I127" s="30"/>
      <c r="K127" s="30"/>
      <c r="M127" s="34"/>
      <c r="P127" s="33"/>
      <c r="Q127" s="33"/>
      <c r="R127" s="33"/>
    </row>
    <row r="128" spans="1:18" ht="15.75" customHeight="1" x14ac:dyDescent="0.2">
      <c r="A128" s="30"/>
      <c r="F128" s="32"/>
      <c r="G128" s="33"/>
      <c r="I128" s="30"/>
      <c r="K128" s="30"/>
      <c r="M128" s="34"/>
      <c r="P128" s="33"/>
      <c r="Q128" s="33"/>
      <c r="R128" s="33"/>
    </row>
    <row r="129" spans="1:18" ht="15.75" customHeight="1" x14ac:dyDescent="0.2">
      <c r="A129" s="30"/>
      <c r="F129" s="32"/>
      <c r="G129" s="33"/>
      <c r="I129" s="30"/>
      <c r="K129" s="30"/>
      <c r="M129" s="34"/>
      <c r="P129" s="33"/>
      <c r="Q129" s="33"/>
      <c r="R129" s="33"/>
    </row>
    <row r="130" spans="1:18" ht="15.75" customHeight="1" x14ac:dyDescent="0.2">
      <c r="A130" s="30"/>
      <c r="F130" s="32"/>
      <c r="G130" s="33"/>
      <c r="I130" s="30"/>
      <c r="K130" s="30"/>
      <c r="M130" s="34"/>
      <c r="P130" s="33"/>
      <c r="Q130" s="33"/>
      <c r="R130" s="33"/>
    </row>
    <row r="131" spans="1:18" ht="15.75" customHeight="1" x14ac:dyDescent="0.2">
      <c r="A131" s="30"/>
      <c r="F131" s="32"/>
      <c r="G131" s="33"/>
      <c r="I131" s="30"/>
      <c r="K131" s="30"/>
      <c r="M131" s="34"/>
      <c r="P131" s="33"/>
      <c r="Q131" s="33"/>
      <c r="R131" s="33"/>
    </row>
    <row r="132" spans="1:18" ht="15.75" customHeight="1" x14ac:dyDescent="0.2">
      <c r="A132" s="30"/>
      <c r="F132" s="32"/>
      <c r="G132" s="33"/>
      <c r="I132" s="30"/>
      <c r="K132" s="30"/>
      <c r="M132" s="34"/>
      <c r="P132" s="33"/>
      <c r="Q132" s="33"/>
      <c r="R132" s="33"/>
    </row>
    <row r="133" spans="1:18" ht="15.75" customHeight="1" x14ac:dyDescent="0.2">
      <c r="A133" s="30"/>
      <c r="F133" s="32"/>
      <c r="G133" s="33"/>
      <c r="I133" s="30"/>
      <c r="K133" s="30"/>
      <c r="M133" s="34"/>
      <c r="P133" s="33"/>
      <c r="Q133" s="33"/>
      <c r="R133" s="33"/>
    </row>
    <row r="134" spans="1:18" ht="15.75" customHeight="1" x14ac:dyDescent="0.2">
      <c r="A134" s="30"/>
      <c r="F134" s="32"/>
      <c r="G134" s="33"/>
      <c r="I134" s="30"/>
      <c r="K134" s="30"/>
      <c r="M134" s="34"/>
      <c r="P134" s="33"/>
      <c r="Q134" s="33"/>
      <c r="R134" s="33"/>
    </row>
    <row r="135" spans="1:18" ht="15.75" customHeight="1" x14ac:dyDescent="0.2">
      <c r="A135" s="30"/>
      <c r="F135" s="32"/>
      <c r="G135" s="33"/>
      <c r="I135" s="30"/>
      <c r="K135" s="30"/>
      <c r="M135" s="34"/>
      <c r="P135" s="33"/>
      <c r="Q135" s="33"/>
      <c r="R135" s="33"/>
    </row>
    <row r="136" spans="1:18" ht="15.75" customHeight="1" x14ac:dyDescent="0.2">
      <c r="A136" s="30"/>
      <c r="F136" s="32"/>
      <c r="G136" s="33"/>
      <c r="I136" s="30"/>
      <c r="K136" s="30"/>
      <c r="M136" s="34"/>
      <c r="P136" s="33"/>
      <c r="Q136" s="33"/>
      <c r="R136" s="33"/>
    </row>
    <row r="137" spans="1:18" ht="15.75" customHeight="1" x14ac:dyDescent="0.2">
      <c r="A137" s="30"/>
      <c r="F137" s="32"/>
      <c r="G137" s="33"/>
      <c r="I137" s="30"/>
      <c r="K137" s="30"/>
      <c r="M137" s="34"/>
      <c r="P137" s="33"/>
      <c r="Q137" s="33"/>
      <c r="R137" s="33"/>
    </row>
    <row r="138" spans="1:18" ht="15.75" customHeight="1" x14ac:dyDescent="0.2">
      <c r="A138" s="30"/>
      <c r="F138" s="32"/>
      <c r="G138" s="33"/>
      <c r="I138" s="30"/>
      <c r="K138" s="30"/>
      <c r="M138" s="34"/>
      <c r="P138" s="33"/>
      <c r="Q138" s="33"/>
      <c r="R138" s="33"/>
    </row>
    <row r="139" spans="1:18" ht="15.75" customHeight="1" x14ac:dyDescent="0.2">
      <c r="A139" s="30"/>
      <c r="F139" s="32"/>
      <c r="G139" s="33"/>
      <c r="I139" s="30"/>
      <c r="K139" s="30"/>
      <c r="M139" s="34"/>
      <c r="P139" s="33"/>
      <c r="Q139" s="33"/>
      <c r="R139" s="33"/>
    </row>
    <row r="140" spans="1:18" ht="15.75" customHeight="1" x14ac:dyDescent="0.2">
      <c r="A140" s="30"/>
      <c r="F140" s="32"/>
      <c r="G140" s="33"/>
      <c r="I140" s="30"/>
      <c r="K140" s="30"/>
      <c r="M140" s="34"/>
      <c r="P140" s="33"/>
      <c r="Q140" s="33"/>
      <c r="R140" s="33"/>
    </row>
    <row r="141" spans="1:18" ht="15.75" customHeight="1" x14ac:dyDescent="0.2">
      <c r="A141" s="30"/>
      <c r="F141" s="32"/>
      <c r="G141" s="33"/>
      <c r="I141" s="30"/>
      <c r="K141" s="30"/>
      <c r="M141" s="34"/>
      <c r="P141" s="33"/>
      <c r="Q141" s="33"/>
      <c r="R141" s="33"/>
    </row>
    <row r="142" spans="1:18" ht="15.75" customHeight="1" x14ac:dyDescent="0.2">
      <c r="A142" s="30"/>
      <c r="F142" s="32"/>
      <c r="G142" s="33"/>
      <c r="I142" s="30"/>
      <c r="K142" s="30"/>
      <c r="M142" s="34"/>
      <c r="P142" s="33"/>
      <c r="Q142" s="33"/>
      <c r="R142" s="33"/>
    </row>
    <row r="143" spans="1:18" ht="15.75" customHeight="1" x14ac:dyDescent="0.2">
      <c r="A143" s="30"/>
      <c r="F143" s="32"/>
      <c r="G143" s="33"/>
      <c r="I143" s="30"/>
      <c r="K143" s="30"/>
      <c r="M143" s="34"/>
      <c r="P143" s="33"/>
      <c r="Q143" s="33"/>
      <c r="R143" s="33"/>
    </row>
    <row r="144" spans="1:18" ht="15.75" customHeight="1" x14ac:dyDescent="0.2">
      <c r="A144" s="30"/>
      <c r="F144" s="32"/>
      <c r="G144" s="33"/>
      <c r="I144" s="30"/>
      <c r="K144" s="30"/>
      <c r="M144" s="34"/>
      <c r="P144" s="33"/>
      <c r="Q144" s="33"/>
      <c r="R144" s="33"/>
    </row>
    <row r="145" spans="1:18" ht="15.75" customHeight="1" x14ac:dyDescent="0.2">
      <c r="A145" s="30"/>
      <c r="F145" s="32"/>
      <c r="G145" s="33"/>
      <c r="I145" s="30"/>
      <c r="K145" s="30"/>
      <c r="M145" s="34"/>
      <c r="P145" s="33"/>
      <c r="Q145" s="33"/>
      <c r="R145" s="33"/>
    </row>
    <row r="146" spans="1:18" ht="15.75" customHeight="1" x14ac:dyDescent="0.2">
      <c r="A146" s="30"/>
      <c r="F146" s="32"/>
      <c r="G146" s="33"/>
      <c r="I146" s="30"/>
      <c r="K146" s="30"/>
      <c r="M146" s="34"/>
      <c r="P146" s="33"/>
      <c r="Q146" s="33"/>
      <c r="R146" s="33"/>
    </row>
    <row r="147" spans="1:18" ht="15.75" customHeight="1" x14ac:dyDescent="0.2">
      <c r="A147" s="30"/>
      <c r="F147" s="32"/>
      <c r="G147" s="33"/>
      <c r="I147" s="30"/>
      <c r="K147" s="30"/>
      <c r="M147" s="34"/>
      <c r="P147" s="33"/>
      <c r="Q147" s="33"/>
      <c r="R147" s="33"/>
    </row>
    <row r="148" spans="1:18" ht="15.75" customHeight="1" x14ac:dyDescent="0.2">
      <c r="A148" s="30"/>
      <c r="F148" s="32"/>
      <c r="G148" s="33"/>
      <c r="I148" s="30"/>
      <c r="K148" s="30"/>
      <c r="M148" s="34"/>
      <c r="P148" s="33"/>
      <c r="Q148" s="33"/>
      <c r="R148" s="33"/>
    </row>
    <row r="149" spans="1:18" ht="15.75" customHeight="1" x14ac:dyDescent="0.2">
      <c r="A149" s="30"/>
      <c r="F149" s="32"/>
      <c r="G149" s="33"/>
      <c r="I149" s="30"/>
      <c r="K149" s="30"/>
      <c r="M149" s="34"/>
      <c r="P149" s="33"/>
      <c r="Q149" s="33"/>
      <c r="R149" s="33"/>
    </row>
    <row r="150" spans="1:18" ht="15.75" customHeight="1" x14ac:dyDescent="0.2">
      <c r="A150" s="30"/>
      <c r="F150" s="32"/>
      <c r="G150" s="33"/>
      <c r="I150" s="30"/>
      <c r="K150" s="30"/>
      <c r="M150" s="34"/>
      <c r="P150" s="33"/>
      <c r="Q150" s="33"/>
      <c r="R150" s="33"/>
    </row>
    <row r="151" spans="1:18" ht="15.75" customHeight="1" x14ac:dyDescent="0.2">
      <c r="A151" s="30"/>
      <c r="F151" s="32"/>
      <c r="G151" s="33"/>
      <c r="I151" s="30"/>
      <c r="K151" s="30"/>
      <c r="M151" s="34"/>
      <c r="P151" s="33"/>
      <c r="Q151" s="33"/>
      <c r="R151" s="33"/>
    </row>
    <row r="152" spans="1:18" ht="15.75" customHeight="1" x14ac:dyDescent="0.2">
      <c r="A152" s="30"/>
      <c r="F152" s="32"/>
      <c r="G152" s="33"/>
      <c r="I152" s="30"/>
      <c r="K152" s="30"/>
      <c r="M152" s="34"/>
      <c r="P152" s="33"/>
      <c r="Q152" s="33"/>
      <c r="R152" s="33"/>
    </row>
    <row r="153" spans="1:18" ht="15.75" customHeight="1" x14ac:dyDescent="0.2">
      <c r="A153" s="30"/>
      <c r="F153" s="32"/>
      <c r="G153" s="33"/>
      <c r="I153" s="30"/>
      <c r="K153" s="30"/>
      <c r="M153" s="34"/>
      <c r="P153" s="33"/>
      <c r="Q153" s="33"/>
      <c r="R153" s="33"/>
    </row>
    <row r="154" spans="1:18" ht="15.75" customHeight="1" x14ac:dyDescent="0.2">
      <c r="A154" s="30"/>
      <c r="F154" s="32"/>
      <c r="G154" s="33"/>
      <c r="I154" s="30"/>
      <c r="K154" s="30"/>
      <c r="M154" s="34"/>
      <c r="P154" s="33"/>
      <c r="Q154" s="33"/>
      <c r="R154" s="33"/>
    </row>
    <row r="155" spans="1:18" ht="15.75" customHeight="1" x14ac:dyDescent="0.2">
      <c r="A155" s="30"/>
      <c r="F155" s="32"/>
      <c r="G155" s="33"/>
      <c r="I155" s="30"/>
      <c r="K155" s="30"/>
      <c r="M155" s="34"/>
      <c r="P155" s="33"/>
      <c r="Q155" s="33"/>
      <c r="R155" s="33"/>
    </row>
    <row r="156" spans="1:18" ht="15.75" customHeight="1" x14ac:dyDescent="0.2">
      <c r="A156" s="30"/>
      <c r="F156" s="32"/>
      <c r="G156" s="33"/>
      <c r="I156" s="30"/>
      <c r="K156" s="30"/>
      <c r="M156" s="34"/>
      <c r="P156" s="33"/>
      <c r="Q156" s="33"/>
      <c r="R156" s="33"/>
    </row>
    <row r="157" spans="1:18" ht="15.75" customHeight="1" x14ac:dyDescent="0.2">
      <c r="A157" s="30"/>
      <c r="F157" s="32"/>
      <c r="G157" s="33"/>
      <c r="I157" s="30"/>
      <c r="K157" s="30"/>
      <c r="M157" s="34"/>
      <c r="P157" s="33"/>
      <c r="Q157" s="33"/>
      <c r="R157" s="33"/>
    </row>
    <row r="158" spans="1:18" ht="15.75" customHeight="1" x14ac:dyDescent="0.2">
      <c r="A158" s="30"/>
      <c r="F158" s="32"/>
      <c r="G158" s="33"/>
      <c r="I158" s="30"/>
      <c r="K158" s="30"/>
      <c r="M158" s="34"/>
      <c r="P158" s="33"/>
      <c r="Q158" s="33"/>
      <c r="R158" s="33"/>
    </row>
    <row r="159" spans="1:18" ht="15.75" customHeight="1" x14ac:dyDescent="0.2">
      <c r="A159" s="30"/>
      <c r="F159" s="32"/>
      <c r="G159" s="33"/>
      <c r="I159" s="30"/>
      <c r="K159" s="30"/>
      <c r="M159" s="34"/>
      <c r="P159" s="33"/>
      <c r="Q159" s="33"/>
      <c r="R159" s="33"/>
    </row>
    <row r="160" spans="1:18" ht="15.75" customHeight="1" x14ac:dyDescent="0.2">
      <c r="A160" s="30"/>
      <c r="F160" s="32"/>
      <c r="G160" s="33"/>
      <c r="I160" s="30"/>
      <c r="K160" s="30"/>
      <c r="M160" s="34"/>
      <c r="P160" s="33"/>
      <c r="Q160" s="33"/>
      <c r="R160" s="33"/>
    </row>
    <row r="161" spans="1:18" ht="15.75" customHeight="1" x14ac:dyDescent="0.2">
      <c r="A161" s="30"/>
      <c r="F161" s="32"/>
      <c r="G161" s="33"/>
      <c r="I161" s="30"/>
      <c r="K161" s="30"/>
      <c r="M161" s="34"/>
      <c r="P161" s="33"/>
      <c r="Q161" s="33"/>
      <c r="R161" s="33"/>
    </row>
    <row r="162" spans="1:18" ht="15.75" customHeight="1" x14ac:dyDescent="0.2">
      <c r="A162" s="30"/>
      <c r="F162" s="32"/>
      <c r="G162" s="33"/>
      <c r="I162" s="30"/>
      <c r="K162" s="30"/>
      <c r="M162" s="34"/>
      <c r="P162" s="33"/>
      <c r="Q162" s="33"/>
      <c r="R162" s="33"/>
    </row>
    <row r="163" spans="1:18" ht="15.75" customHeight="1" x14ac:dyDescent="0.2">
      <c r="A163" s="30"/>
      <c r="F163" s="32"/>
      <c r="G163" s="33"/>
      <c r="I163" s="30"/>
      <c r="K163" s="30"/>
      <c r="M163" s="34"/>
      <c r="P163" s="33"/>
      <c r="Q163" s="33"/>
      <c r="R163" s="33"/>
    </row>
    <row r="164" spans="1:18" ht="15.75" customHeight="1" x14ac:dyDescent="0.2">
      <c r="A164" s="30"/>
      <c r="F164" s="32"/>
      <c r="G164" s="33"/>
      <c r="I164" s="30"/>
      <c r="K164" s="30"/>
      <c r="M164" s="34"/>
      <c r="P164" s="33"/>
      <c r="Q164" s="33"/>
      <c r="R164" s="33"/>
    </row>
    <row r="165" spans="1:18" ht="15.75" customHeight="1" x14ac:dyDescent="0.2">
      <c r="A165" s="30"/>
      <c r="F165" s="32"/>
      <c r="G165" s="33"/>
      <c r="I165" s="30"/>
      <c r="K165" s="30"/>
      <c r="M165" s="34"/>
      <c r="P165" s="33"/>
      <c r="Q165" s="33"/>
      <c r="R165" s="33"/>
    </row>
    <row r="166" spans="1:18" ht="15.75" customHeight="1" x14ac:dyDescent="0.2">
      <c r="A166" s="30"/>
      <c r="F166" s="32"/>
      <c r="G166" s="33"/>
      <c r="I166" s="30"/>
      <c r="K166" s="30"/>
      <c r="M166" s="34"/>
      <c r="P166" s="33"/>
      <c r="Q166" s="33"/>
      <c r="R166" s="33"/>
    </row>
    <row r="167" spans="1:18" ht="15.75" customHeight="1" x14ac:dyDescent="0.2">
      <c r="A167" s="30"/>
      <c r="F167" s="32"/>
      <c r="G167" s="33"/>
      <c r="I167" s="30"/>
      <c r="K167" s="30"/>
      <c r="M167" s="34"/>
      <c r="P167" s="33"/>
      <c r="Q167" s="33"/>
      <c r="R167" s="33"/>
    </row>
    <row r="168" spans="1:18" ht="15.75" customHeight="1" x14ac:dyDescent="0.2">
      <c r="A168" s="30"/>
      <c r="F168" s="32"/>
      <c r="G168" s="33"/>
      <c r="I168" s="30"/>
      <c r="K168" s="30"/>
      <c r="M168" s="34"/>
      <c r="P168" s="33"/>
      <c r="Q168" s="33"/>
      <c r="R168" s="33"/>
    </row>
    <row r="169" spans="1:18" ht="15.75" customHeight="1" x14ac:dyDescent="0.2">
      <c r="A169" s="30"/>
      <c r="F169" s="32"/>
      <c r="G169" s="33"/>
      <c r="I169" s="30"/>
      <c r="K169" s="30"/>
      <c r="M169" s="34"/>
      <c r="P169" s="33"/>
      <c r="Q169" s="33"/>
      <c r="R169" s="33"/>
    </row>
    <row r="170" spans="1:18" ht="15.75" customHeight="1" x14ac:dyDescent="0.2">
      <c r="A170" s="30"/>
      <c r="F170" s="32"/>
      <c r="G170" s="33"/>
      <c r="I170" s="30"/>
      <c r="K170" s="30"/>
      <c r="M170" s="34"/>
      <c r="P170" s="33"/>
      <c r="Q170" s="33"/>
      <c r="R170" s="33"/>
    </row>
    <row r="171" spans="1:18" ht="15.75" customHeight="1" x14ac:dyDescent="0.2">
      <c r="A171" s="30"/>
      <c r="F171" s="32"/>
      <c r="G171" s="33"/>
      <c r="I171" s="30"/>
      <c r="K171" s="30"/>
      <c r="M171" s="34"/>
      <c r="P171" s="33"/>
      <c r="Q171" s="33"/>
      <c r="R171" s="33"/>
    </row>
    <row r="172" spans="1:18" ht="15.75" customHeight="1" x14ac:dyDescent="0.2">
      <c r="A172" s="30"/>
      <c r="F172" s="32"/>
      <c r="G172" s="33"/>
      <c r="I172" s="30"/>
      <c r="K172" s="30"/>
      <c r="M172" s="34"/>
      <c r="P172" s="33"/>
      <c r="Q172" s="33"/>
      <c r="R172" s="33"/>
    </row>
    <row r="173" spans="1:18" ht="15.75" customHeight="1" x14ac:dyDescent="0.2">
      <c r="A173" s="30"/>
      <c r="F173" s="32"/>
      <c r="G173" s="33"/>
      <c r="I173" s="30"/>
      <c r="K173" s="30"/>
      <c r="M173" s="34"/>
      <c r="P173" s="33"/>
      <c r="Q173" s="33"/>
      <c r="R173" s="33"/>
    </row>
    <row r="174" spans="1:18" ht="15.75" customHeight="1" x14ac:dyDescent="0.2">
      <c r="A174" s="30"/>
      <c r="F174" s="32"/>
      <c r="G174" s="33"/>
      <c r="I174" s="30"/>
      <c r="K174" s="30"/>
      <c r="M174" s="34"/>
      <c r="P174" s="33"/>
      <c r="Q174" s="33"/>
      <c r="R174" s="33"/>
    </row>
    <row r="175" spans="1:18" ht="15.75" customHeight="1" x14ac:dyDescent="0.2">
      <c r="A175" s="30"/>
      <c r="F175" s="32"/>
      <c r="G175" s="33"/>
      <c r="I175" s="30"/>
      <c r="K175" s="30"/>
      <c r="M175" s="34"/>
      <c r="P175" s="33"/>
      <c r="Q175" s="33"/>
      <c r="R175" s="33"/>
    </row>
    <row r="176" spans="1:18" ht="15.75" customHeight="1" x14ac:dyDescent="0.2">
      <c r="A176" s="30"/>
      <c r="F176" s="32"/>
      <c r="G176" s="33"/>
      <c r="I176" s="30"/>
      <c r="K176" s="30"/>
      <c r="M176" s="34"/>
      <c r="P176" s="33"/>
      <c r="Q176" s="33"/>
      <c r="R176" s="33"/>
    </row>
    <row r="177" spans="1:18" ht="15.75" customHeight="1" x14ac:dyDescent="0.2">
      <c r="A177" s="30"/>
      <c r="F177" s="32"/>
      <c r="G177" s="33"/>
      <c r="I177" s="30"/>
      <c r="K177" s="30"/>
      <c r="M177" s="34"/>
      <c r="P177" s="33"/>
      <c r="Q177" s="33"/>
      <c r="R177" s="33"/>
    </row>
    <row r="178" spans="1:18" ht="15.75" customHeight="1" x14ac:dyDescent="0.2">
      <c r="A178" s="30"/>
      <c r="F178" s="32"/>
      <c r="G178" s="33"/>
      <c r="I178" s="30"/>
      <c r="K178" s="30"/>
      <c r="M178" s="34"/>
      <c r="P178" s="33"/>
      <c r="Q178" s="33"/>
      <c r="R178" s="33"/>
    </row>
    <row r="179" spans="1:18" ht="15.75" customHeight="1" x14ac:dyDescent="0.2">
      <c r="A179" s="30"/>
      <c r="F179" s="32"/>
      <c r="G179" s="33"/>
      <c r="I179" s="30"/>
      <c r="K179" s="30"/>
      <c r="M179" s="34"/>
      <c r="P179" s="33"/>
      <c r="Q179" s="33"/>
      <c r="R179" s="33"/>
    </row>
    <row r="180" spans="1:18" ht="15.75" customHeight="1" x14ac:dyDescent="0.2">
      <c r="A180" s="30"/>
      <c r="F180" s="32"/>
      <c r="G180" s="33"/>
      <c r="I180" s="30"/>
      <c r="K180" s="30"/>
      <c r="M180" s="34"/>
      <c r="P180" s="33"/>
      <c r="Q180" s="33"/>
      <c r="R180" s="33"/>
    </row>
    <row r="181" spans="1:18" ht="15.75" customHeight="1" x14ac:dyDescent="0.2">
      <c r="A181" s="30"/>
      <c r="F181" s="32"/>
      <c r="G181" s="33"/>
      <c r="I181" s="30"/>
      <c r="K181" s="30"/>
      <c r="M181" s="34"/>
      <c r="P181" s="33"/>
      <c r="Q181" s="33"/>
      <c r="R181" s="33"/>
    </row>
    <row r="182" spans="1:18" ht="15.75" customHeight="1" x14ac:dyDescent="0.2">
      <c r="A182" s="30"/>
      <c r="F182" s="32"/>
      <c r="G182" s="33"/>
      <c r="I182" s="30"/>
      <c r="K182" s="30"/>
      <c r="M182" s="34"/>
      <c r="P182" s="33"/>
      <c r="Q182" s="33"/>
      <c r="R182" s="33"/>
    </row>
    <row r="183" spans="1:18" ht="15.75" customHeight="1" x14ac:dyDescent="0.2">
      <c r="A183" s="30"/>
      <c r="F183" s="32"/>
      <c r="G183" s="33"/>
      <c r="I183" s="30"/>
      <c r="K183" s="30"/>
      <c r="M183" s="34"/>
      <c r="P183" s="33"/>
      <c r="Q183" s="33"/>
      <c r="R183" s="33"/>
    </row>
    <row r="184" spans="1:18" ht="15.75" customHeight="1" x14ac:dyDescent="0.2">
      <c r="A184" s="30"/>
      <c r="F184" s="32"/>
      <c r="G184" s="33"/>
      <c r="I184" s="30"/>
      <c r="K184" s="30"/>
      <c r="M184" s="34"/>
      <c r="P184" s="33"/>
      <c r="Q184" s="33"/>
      <c r="R184" s="33"/>
    </row>
    <row r="185" spans="1:18" ht="15.75" customHeight="1" x14ac:dyDescent="0.2">
      <c r="A185" s="30"/>
      <c r="F185" s="32"/>
      <c r="G185" s="33"/>
      <c r="I185" s="30"/>
      <c r="K185" s="30"/>
      <c r="M185" s="34"/>
      <c r="P185" s="33"/>
      <c r="Q185" s="33"/>
      <c r="R185" s="33"/>
    </row>
    <row r="186" spans="1:18" ht="15.75" customHeight="1" x14ac:dyDescent="0.2">
      <c r="A186" s="30"/>
      <c r="F186" s="32"/>
      <c r="G186" s="33"/>
      <c r="I186" s="30"/>
      <c r="K186" s="30"/>
      <c r="M186" s="34"/>
      <c r="P186" s="33"/>
      <c r="Q186" s="33"/>
      <c r="R186" s="33"/>
    </row>
    <row r="187" spans="1:18" ht="15.75" customHeight="1" x14ac:dyDescent="0.2">
      <c r="A187" s="30"/>
      <c r="F187" s="32"/>
      <c r="G187" s="33"/>
      <c r="I187" s="30"/>
      <c r="K187" s="30"/>
      <c r="M187" s="34"/>
      <c r="P187" s="33"/>
      <c r="Q187" s="33"/>
      <c r="R187" s="33"/>
    </row>
    <row r="188" spans="1:18" ht="15.75" customHeight="1" x14ac:dyDescent="0.2">
      <c r="A188" s="30"/>
      <c r="F188" s="32"/>
      <c r="G188" s="33"/>
      <c r="I188" s="30"/>
      <c r="K188" s="30"/>
      <c r="M188" s="34"/>
      <c r="P188" s="33"/>
      <c r="Q188" s="33"/>
      <c r="R188" s="33"/>
    </row>
    <row r="189" spans="1:18" ht="15.75" customHeight="1" x14ac:dyDescent="0.2">
      <c r="A189" s="30"/>
      <c r="F189" s="32"/>
      <c r="G189" s="33"/>
      <c r="I189" s="30"/>
      <c r="K189" s="30"/>
      <c r="M189" s="34"/>
      <c r="P189" s="33"/>
      <c r="Q189" s="33"/>
      <c r="R189" s="33"/>
    </row>
    <row r="190" spans="1:18" ht="15.75" customHeight="1" x14ac:dyDescent="0.2">
      <c r="A190" s="30"/>
      <c r="F190" s="32"/>
      <c r="G190" s="33"/>
      <c r="I190" s="30"/>
      <c r="K190" s="30"/>
      <c r="M190" s="34"/>
      <c r="P190" s="33"/>
      <c r="Q190" s="33"/>
      <c r="R190" s="33"/>
    </row>
    <row r="191" spans="1:18" ht="15.75" customHeight="1" x14ac:dyDescent="0.2">
      <c r="A191" s="30"/>
      <c r="F191" s="32"/>
      <c r="G191" s="33"/>
      <c r="I191" s="30"/>
      <c r="K191" s="30"/>
      <c r="M191" s="34"/>
      <c r="P191" s="33"/>
      <c r="Q191" s="33"/>
      <c r="R191" s="33"/>
    </row>
    <row r="192" spans="1:18" ht="15.75" customHeight="1" x14ac:dyDescent="0.2">
      <c r="A192" s="30"/>
      <c r="F192" s="32"/>
      <c r="G192" s="33"/>
      <c r="I192" s="30"/>
      <c r="K192" s="30"/>
      <c r="M192" s="34"/>
      <c r="P192" s="33"/>
      <c r="Q192" s="33"/>
      <c r="R192" s="33"/>
    </row>
    <row r="193" spans="1:18" ht="15.75" customHeight="1" x14ac:dyDescent="0.2">
      <c r="A193" s="30"/>
      <c r="F193" s="32"/>
      <c r="G193" s="33"/>
      <c r="I193" s="30"/>
      <c r="K193" s="30"/>
      <c r="M193" s="34"/>
      <c r="P193" s="33"/>
      <c r="Q193" s="33"/>
      <c r="R193" s="33"/>
    </row>
    <row r="194" spans="1:18" ht="15.75" customHeight="1" x14ac:dyDescent="0.2">
      <c r="A194" s="30"/>
      <c r="F194" s="32"/>
      <c r="G194" s="33"/>
      <c r="I194" s="30"/>
      <c r="K194" s="30"/>
      <c r="M194" s="34"/>
      <c r="P194" s="33"/>
      <c r="Q194" s="33"/>
      <c r="R194" s="33"/>
    </row>
    <row r="195" spans="1:18" ht="15.75" customHeight="1" x14ac:dyDescent="0.2">
      <c r="A195" s="30"/>
      <c r="F195" s="32"/>
      <c r="G195" s="33"/>
      <c r="I195" s="30"/>
      <c r="K195" s="30"/>
      <c r="M195" s="34"/>
      <c r="P195" s="33"/>
      <c r="Q195" s="33"/>
      <c r="R195" s="33"/>
    </row>
    <row r="196" spans="1:18" ht="15.75" customHeight="1" x14ac:dyDescent="0.2">
      <c r="A196" s="30"/>
      <c r="F196" s="32"/>
      <c r="G196" s="33"/>
      <c r="I196" s="30"/>
      <c r="K196" s="30"/>
      <c r="M196" s="34"/>
      <c r="P196" s="33"/>
      <c r="Q196" s="33"/>
      <c r="R196" s="33"/>
    </row>
    <row r="197" spans="1:18" ht="15.75" customHeight="1" x14ac:dyDescent="0.2">
      <c r="A197" s="30"/>
      <c r="F197" s="32"/>
      <c r="G197" s="33"/>
      <c r="I197" s="30"/>
      <c r="K197" s="30"/>
      <c r="M197" s="34"/>
      <c r="P197" s="33"/>
      <c r="Q197" s="33"/>
      <c r="R197" s="33"/>
    </row>
    <row r="198" spans="1:18" ht="15.75" customHeight="1" x14ac:dyDescent="0.2">
      <c r="A198" s="30"/>
      <c r="F198" s="32"/>
      <c r="G198" s="33"/>
      <c r="I198" s="30"/>
      <c r="K198" s="30"/>
      <c r="M198" s="34"/>
      <c r="P198" s="33"/>
      <c r="Q198" s="33"/>
      <c r="R198" s="33"/>
    </row>
    <row r="199" spans="1:18" ht="15.75" customHeight="1" x14ac:dyDescent="0.2">
      <c r="A199" s="30"/>
      <c r="F199" s="32"/>
      <c r="G199" s="33"/>
      <c r="I199" s="30"/>
      <c r="K199" s="30"/>
      <c r="M199" s="34"/>
      <c r="P199" s="33"/>
      <c r="Q199" s="33"/>
      <c r="R199" s="33"/>
    </row>
    <row r="200" spans="1:18" ht="15.75" customHeight="1" x14ac:dyDescent="0.2">
      <c r="A200" s="30"/>
      <c r="F200" s="32"/>
      <c r="G200" s="33"/>
      <c r="I200" s="30"/>
      <c r="K200" s="30"/>
      <c r="M200" s="34"/>
      <c r="P200" s="33"/>
      <c r="Q200" s="33"/>
      <c r="R200" s="33"/>
    </row>
    <row r="201" spans="1:18" ht="15.75" customHeight="1" x14ac:dyDescent="0.2">
      <c r="A201" s="30"/>
      <c r="F201" s="32"/>
      <c r="G201" s="33"/>
      <c r="I201" s="30"/>
      <c r="K201" s="30"/>
      <c r="M201" s="34"/>
      <c r="P201" s="33"/>
      <c r="Q201" s="33"/>
      <c r="R201" s="33"/>
    </row>
    <row r="202" spans="1:18" ht="15.75" customHeight="1" x14ac:dyDescent="0.2">
      <c r="A202" s="30"/>
      <c r="F202" s="32"/>
      <c r="G202" s="33"/>
      <c r="I202" s="30"/>
      <c r="K202" s="30"/>
      <c r="M202" s="34"/>
      <c r="P202" s="33"/>
      <c r="Q202" s="33"/>
      <c r="R202" s="33"/>
    </row>
    <row r="203" spans="1:18" ht="15.75" customHeight="1" x14ac:dyDescent="0.2">
      <c r="A203" s="30"/>
      <c r="F203" s="32"/>
      <c r="G203" s="33"/>
      <c r="I203" s="30"/>
      <c r="K203" s="30"/>
      <c r="M203" s="34"/>
      <c r="P203" s="33"/>
      <c r="Q203" s="33"/>
      <c r="R203" s="33"/>
    </row>
    <row r="204" spans="1:18" ht="15.75" customHeight="1" x14ac:dyDescent="0.2">
      <c r="A204" s="30"/>
      <c r="F204" s="32"/>
      <c r="G204" s="33"/>
      <c r="I204" s="30"/>
      <c r="K204" s="30"/>
      <c r="M204" s="34"/>
      <c r="P204" s="33"/>
      <c r="Q204" s="33"/>
      <c r="R204" s="33"/>
    </row>
    <row r="205" spans="1:18" ht="15.75" customHeight="1" x14ac:dyDescent="0.2">
      <c r="A205" s="30"/>
      <c r="F205" s="32"/>
      <c r="G205" s="33"/>
      <c r="I205" s="30"/>
      <c r="K205" s="30"/>
      <c r="M205" s="34"/>
      <c r="P205" s="33"/>
      <c r="Q205" s="33"/>
      <c r="R205" s="33"/>
    </row>
    <row r="206" spans="1:18" ht="15.75" customHeight="1" x14ac:dyDescent="0.2">
      <c r="A206" s="30"/>
      <c r="F206" s="32"/>
      <c r="G206" s="33"/>
      <c r="I206" s="30"/>
      <c r="K206" s="30"/>
      <c r="M206" s="34"/>
      <c r="P206" s="33"/>
      <c r="Q206" s="33"/>
      <c r="R206" s="33"/>
    </row>
    <row r="207" spans="1:18" ht="15.75" customHeight="1" x14ac:dyDescent="0.2">
      <c r="A207" s="30"/>
      <c r="F207" s="32"/>
      <c r="G207" s="33"/>
      <c r="I207" s="30"/>
      <c r="K207" s="30"/>
      <c r="M207" s="34"/>
      <c r="P207" s="33"/>
      <c r="Q207" s="33"/>
      <c r="R207" s="33"/>
    </row>
    <row r="208" spans="1:18" ht="15.75" customHeight="1" x14ac:dyDescent="0.2">
      <c r="A208" s="30"/>
      <c r="F208" s="32"/>
      <c r="G208" s="33"/>
      <c r="I208" s="30"/>
      <c r="K208" s="30"/>
      <c r="M208" s="34"/>
      <c r="P208" s="33"/>
      <c r="Q208" s="33"/>
      <c r="R208" s="33"/>
    </row>
    <row r="209" spans="1:18" ht="15.75" customHeight="1" x14ac:dyDescent="0.2">
      <c r="A209" s="30"/>
      <c r="F209" s="32"/>
      <c r="G209" s="33"/>
      <c r="I209" s="30"/>
      <c r="K209" s="30"/>
      <c r="M209" s="34"/>
      <c r="P209" s="33"/>
      <c r="Q209" s="33"/>
      <c r="R209" s="33"/>
    </row>
    <row r="210" spans="1:18" ht="15.75" customHeight="1" x14ac:dyDescent="0.2">
      <c r="A210" s="30"/>
      <c r="F210" s="32"/>
      <c r="G210" s="33"/>
      <c r="I210" s="30"/>
      <c r="K210" s="30"/>
      <c r="M210" s="34"/>
      <c r="P210" s="33"/>
      <c r="Q210" s="33"/>
      <c r="R210" s="33"/>
    </row>
    <row r="211" spans="1:18" ht="15.75" customHeight="1" x14ac:dyDescent="0.2">
      <c r="A211" s="30"/>
      <c r="F211" s="32"/>
      <c r="G211" s="33"/>
      <c r="I211" s="30"/>
      <c r="K211" s="30"/>
      <c r="M211" s="34"/>
      <c r="P211" s="33"/>
      <c r="Q211" s="33"/>
      <c r="R211" s="33"/>
    </row>
    <row r="212" spans="1:18" ht="15.75" customHeight="1" x14ac:dyDescent="0.2">
      <c r="A212" s="30"/>
      <c r="F212" s="32"/>
      <c r="G212" s="33"/>
      <c r="I212" s="30"/>
      <c r="K212" s="30"/>
      <c r="M212" s="34"/>
      <c r="P212" s="33"/>
      <c r="Q212" s="33"/>
      <c r="R212" s="33"/>
    </row>
    <row r="213" spans="1:18" ht="15.75" customHeight="1" x14ac:dyDescent="0.2">
      <c r="A213" s="30"/>
      <c r="F213" s="32"/>
      <c r="G213" s="33"/>
      <c r="I213" s="30"/>
      <c r="K213" s="30"/>
      <c r="M213" s="34"/>
      <c r="P213" s="33"/>
      <c r="Q213" s="33"/>
      <c r="R213" s="33"/>
    </row>
    <row r="214" spans="1:18" ht="15.75" customHeight="1" x14ac:dyDescent="0.2">
      <c r="A214" s="30"/>
      <c r="F214" s="32"/>
      <c r="G214" s="33"/>
      <c r="I214" s="30"/>
      <c r="K214" s="30"/>
      <c r="M214" s="34"/>
      <c r="P214" s="33"/>
      <c r="Q214" s="33"/>
      <c r="R214" s="33"/>
    </row>
    <row r="215" spans="1:18" ht="15.75" customHeight="1" x14ac:dyDescent="0.2">
      <c r="A215" s="30"/>
      <c r="F215" s="32"/>
      <c r="G215" s="33"/>
      <c r="I215" s="30"/>
      <c r="K215" s="30"/>
      <c r="M215" s="34"/>
      <c r="P215" s="33"/>
      <c r="Q215" s="33"/>
      <c r="R215" s="33"/>
    </row>
    <row r="216" spans="1:18" ht="15.75" customHeight="1" x14ac:dyDescent="0.2">
      <c r="A216" s="30"/>
      <c r="F216" s="32"/>
      <c r="G216" s="33"/>
      <c r="I216" s="30"/>
      <c r="K216" s="30"/>
      <c r="M216" s="34"/>
      <c r="P216" s="33"/>
      <c r="Q216" s="33"/>
      <c r="R216" s="33"/>
    </row>
    <row r="217" spans="1:18" ht="15.75" customHeight="1" x14ac:dyDescent="0.2">
      <c r="A217" s="30"/>
      <c r="F217" s="32"/>
      <c r="G217" s="33"/>
      <c r="I217" s="30"/>
      <c r="K217" s="30"/>
      <c r="M217" s="34"/>
      <c r="P217" s="33"/>
      <c r="Q217" s="33"/>
      <c r="R217" s="33"/>
    </row>
    <row r="218" spans="1:18" ht="15.75" customHeight="1" x14ac:dyDescent="0.2">
      <c r="A218" s="30"/>
      <c r="F218" s="32"/>
      <c r="G218" s="33"/>
      <c r="I218" s="30"/>
      <c r="K218" s="30"/>
      <c r="M218" s="34"/>
      <c r="P218" s="33"/>
      <c r="Q218" s="33"/>
      <c r="R218" s="33"/>
    </row>
    <row r="219" spans="1:18" ht="15.75" customHeight="1" x14ac:dyDescent="0.2">
      <c r="A219" s="30"/>
      <c r="F219" s="32"/>
      <c r="G219" s="33"/>
      <c r="I219" s="30"/>
      <c r="K219" s="30"/>
      <c r="M219" s="34"/>
      <c r="P219" s="33"/>
      <c r="Q219" s="33"/>
      <c r="R219" s="33"/>
    </row>
    <row r="220" spans="1:18" ht="15.75" customHeight="1" x14ac:dyDescent="0.2">
      <c r="A220" s="30"/>
      <c r="F220" s="32"/>
      <c r="G220" s="33"/>
      <c r="I220" s="30"/>
      <c r="K220" s="30"/>
      <c r="M220" s="34"/>
      <c r="P220" s="33"/>
      <c r="Q220" s="33"/>
      <c r="R220" s="33"/>
    </row>
    <row r="221" spans="1:18" ht="15.75" customHeight="1" x14ac:dyDescent="0.2">
      <c r="A221" s="30"/>
      <c r="F221" s="32"/>
      <c r="G221" s="33"/>
      <c r="I221" s="30"/>
      <c r="K221" s="30"/>
      <c r="M221" s="34"/>
      <c r="P221" s="33"/>
      <c r="Q221" s="33"/>
      <c r="R221" s="33"/>
    </row>
    <row r="222" spans="1:18" ht="15.75" customHeight="1" x14ac:dyDescent="0.2">
      <c r="A222" s="30"/>
      <c r="F222" s="32"/>
      <c r="G222" s="33"/>
      <c r="I222" s="30"/>
      <c r="K222" s="30"/>
      <c r="M222" s="34"/>
      <c r="P222" s="33"/>
      <c r="Q222" s="33"/>
      <c r="R222" s="33"/>
    </row>
    <row r="223" spans="1:18" ht="15.75" customHeight="1" x14ac:dyDescent="0.2">
      <c r="A223" s="30"/>
      <c r="F223" s="32"/>
      <c r="G223" s="33"/>
      <c r="I223" s="30"/>
      <c r="K223" s="30"/>
      <c r="M223" s="34"/>
      <c r="P223" s="33"/>
      <c r="Q223" s="33"/>
      <c r="R223" s="33"/>
    </row>
    <row r="224" spans="1:18" ht="15.75" customHeight="1" x14ac:dyDescent="0.2">
      <c r="A224" s="30"/>
      <c r="F224" s="32"/>
      <c r="G224" s="33"/>
      <c r="I224" s="30"/>
      <c r="K224" s="30"/>
      <c r="M224" s="34"/>
      <c r="P224" s="33"/>
      <c r="Q224" s="33"/>
      <c r="R224" s="33"/>
    </row>
    <row r="225" spans="1:18" ht="15.75" customHeight="1" x14ac:dyDescent="0.2">
      <c r="A225" s="30"/>
      <c r="F225" s="32"/>
      <c r="G225" s="33"/>
      <c r="I225" s="30"/>
      <c r="K225" s="30"/>
      <c r="M225" s="34"/>
      <c r="P225" s="33"/>
      <c r="Q225" s="33"/>
      <c r="R225" s="33"/>
    </row>
    <row r="226" spans="1:18" ht="15.75" customHeight="1" x14ac:dyDescent="0.2">
      <c r="A226" s="30"/>
      <c r="F226" s="32"/>
      <c r="G226" s="33"/>
      <c r="I226" s="30"/>
      <c r="K226" s="30"/>
      <c r="M226" s="34"/>
      <c r="P226" s="33"/>
      <c r="Q226" s="33"/>
      <c r="R226" s="33"/>
    </row>
    <row r="227" spans="1:18" ht="15.75" customHeight="1" x14ac:dyDescent="0.2">
      <c r="A227" s="30"/>
      <c r="F227" s="32"/>
      <c r="G227" s="33"/>
      <c r="I227" s="30"/>
      <c r="K227" s="30"/>
      <c r="M227" s="34"/>
      <c r="P227" s="33"/>
      <c r="Q227" s="33"/>
      <c r="R227" s="33"/>
    </row>
    <row r="228" spans="1:18" ht="15.75" customHeight="1" x14ac:dyDescent="0.2">
      <c r="A228" s="30"/>
      <c r="F228" s="32"/>
      <c r="G228" s="33"/>
      <c r="I228" s="30"/>
      <c r="K228" s="30"/>
      <c r="M228" s="34"/>
      <c r="P228" s="33"/>
      <c r="Q228" s="33"/>
      <c r="R228" s="33"/>
    </row>
    <row r="229" spans="1:18" ht="15.75" customHeight="1" x14ac:dyDescent="0.2">
      <c r="A229" s="30"/>
      <c r="F229" s="32"/>
      <c r="G229" s="33"/>
      <c r="I229" s="30"/>
      <c r="K229" s="30"/>
      <c r="M229" s="34"/>
      <c r="P229" s="33"/>
      <c r="Q229" s="33"/>
      <c r="R229" s="33"/>
    </row>
    <row r="230" spans="1:18" ht="15.75" customHeight="1" x14ac:dyDescent="0.2">
      <c r="A230" s="30"/>
      <c r="F230" s="32"/>
      <c r="G230" s="33"/>
      <c r="I230" s="30"/>
      <c r="K230" s="30"/>
      <c r="M230" s="34"/>
      <c r="P230" s="33"/>
      <c r="Q230" s="33"/>
      <c r="R230" s="33"/>
    </row>
    <row r="231" spans="1:18" ht="15.75" customHeight="1" x14ac:dyDescent="0.2">
      <c r="A231" s="30"/>
      <c r="F231" s="32"/>
      <c r="G231" s="33"/>
      <c r="I231" s="30"/>
      <c r="K231" s="30"/>
      <c r="M231" s="34"/>
      <c r="P231" s="33"/>
      <c r="Q231" s="33"/>
      <c r="R231" s="33"/>
    </row>
    <row r="232" spans="1:18" ht="15.75" customHeight="1" x14ac:dyDescent="0.2">
      <c r="A232" s="30"/>
      <c r="F232" s="32"/>
      <c r="G232" s="33"/>
      <c r="I232" s="30"/>
      <c r="K232" s="30"/>
      <c r="M232" s="34"/>
      <c r="P232" s="33"/>
      <c r="Q232" s="33"/>
      <c r="R232" s="33"/>
    </row>
    <row r="233" spans="1:18" ht="15.75" customHeight="1" x14ac:dyDescent="0.2">
      <c r="A233" s="30"/>
      <c r="F233" s="32"/>
      <c r="G233" s="33"/>
      <c r="I233" s="30"/>
      <c r="K233" s="30"/>
      <c r="M233" s="34"/>
      <c r="P233" s="33"/>
      <c r="Q233" s="33"/>
      <c r="R233" s="33"/>
    </row>
    <row r="234" spans="1:18" ht="15.75" customHeight="1" x14ac:dyDescent="0.2">
      <c r="A234" s="30"/>
      <c r="F234" s="32"/>
      <c r="G234" s="33"/>
      <c r="I234" s="30"/>
      <c r="K234" s="30"/>
      <c r="M234" s="34"/>
      <c r="P234" s="33"/>
      <c r="Q234" s="33"/>
      <c r="R234" s="33"/>
    </row>
    <row r="235" spans="1:18" ht="15.75" customHeight="1" x14ac:dyDescent="0.2">
      <c r="A235" s="30"/>
      <c r="F235" s="32"/>
      <c r="G235" s="33"/>
      <c r="I235" s="30"/>
      <c r="K235" s="30"/>
      <c r="M235" s="34"/>
      <c r="P235" s="33"/>
      <c r="Q235" s="33"/>
      <c r="R235" s="33"/>
    </row>
    <row r="236" spans="1:18" ht="15.75" customHeight="1" x14ac:dyDescent="0.2">
      <c r="A236" s="30"/>
      <c r="F236" s="32"/>
      <c r="G236" s="33"/>
      <c r="I236" s="30"/>
      <c r="K236" s="30"/>
      <c r="M236" s="34"/>
      <c r="P236" s="33"/>
      <c r="Q236" s="33"/>
      <c r="R236" s="33"/>
    </row>
    <row r="237" spans="1:18" ht="15.75" customHeight="1" x14ac:dyDescent="0.2">
      <c r="A237" s="30"/>
      <c r="F237" s="32"/>
      <c r="G237" s="33"/>
      <c r="I237" s="30"/>
      <c r="K237" s="30"/>
      <c r="M237" s="34"/>
      <c r="P237" s="33"/>
      <c r="Q237" s="33"/>
      <c r="R237" s="33"/>
    </row>
    <row r="238" spans="1:18" ht="15.75" customHeight="1" x14ac:dyDescent="0.2">
      <c r="A238" s="30"/>
      <c r="F238" s="32"/>
      <c r="G238" s="33"/>
      <c r="I238" s="30"/>
      <c r="K238" s="30"/>
      <c r="M238" s="34"/>
      <c r="P238" s="33"/>
      <c r="Q238" s="33"/>
      <c r="R238" s="33"/>
    </row>
    <row r="239" spans="1:18" ht="15.75" customHeight="1" x14ac:dyDescent="0.2">
      <c r="A239" s="30"/>
      <c r="F239" s="32"/>
      <c r="G239" s="33"/>
      <c r="I239" s="30"/>
      <c r="K239" s="30"/>
      <c r="M239" s="34"/>
      <c r="P239" s="33"/>
      <c r="Q239" s="33"/>
      <c r="R239" s="33"/>
    </row>
    <row r="240" spans="1:18" ht="15.75" customHeight="1" x14ac:dyDescent="0.2">
      <c r="A240" s="30"/>
      <c r="F240" s="32"/>
      <c r="G240" s="33"/>
      <c r="I240" s="30"/>
      <c r="K240" s="30"/>
      <c r="M240" s="34"/>
      <c r="P240" s="33"/>
      <c r="Q240" s="33"/>
      <c r="R240" s="33"/>
    </row>
    <row r="241" spans="1:18" ht="15.75" customHeight="1" x14ac:dyDescent="0.2">
      <c r="A241" s="30"/>
      <c r="F241" s="32"/>
      <c r="G241" s="33"/>
      <c r="I241" s="30"/>
      <c r="K241" s="30"/>
      <c r="M241" s="34"/>
      <c r="P241" s="33"/>
      <c r="Q241" s="33"/>
      <c r="R241" s="33"/>
    </row>
    <row r="242" spans="1:18" ht="15.75" customHeight="1" x14ac:dyDescent="0.2">
      <c r="A242" s="30"/>
      <c r="F242" s="32"/>
      <c r="G242" s="33"/>
      <c r="I242" s="30"/>
      <c r="K242" s="30"/>
      <c r="M242" s="34"/>
      <c r="P242" s="33"/>
      <c r="Q242" s="33"/>
      <c r="R242" s="33"/>
    </row>
    <row r="243" spans="1:18" ht="15.75" customHeight="1" x14ac:dyDescent="0.2">
      <c r="A243" s="30"/>
      <c r="F243" s="32"/>
      <c r="G243" s="33"/>
      <c r="I243" s="30"/>
      <c r="K243" s="30"/>
      <c r="M243" s="34"/>
      <c r="P243" s="33"/>
      <c r="Q243" s="33"/>
      <c r="R243" s="33"/>
    </row>
    <row r="244" spans="1:18" ht="15.75" customHeight="1" x14ac:dyDescent="0.2">
      <c r="A244" s="30"/>
      <c r="F244" s="32"/>
      <c r="G244" s="33"/>
      <c r="I244" s="30"/>
      <c r="K244" s="30"/>
      <c r="M244" s="34"/>
      <c r="P244" s="33"/>
      <c r="Q244" s="33"/>
      <c r="R244" s="33"/>
    </row>
    <row r="245" spans="1:18" ht="15.75" customHeight="1" x14ac:dyDescent="0.2">
      <c r="A245" s="30"/>
      <c r="F245" s="32"/>
      <c r="G245" s="33"/>
      <c r="I245" s="30"/>
      <c r="K245" s="30"/>
      <c r="M245" s="34"/>
      <c r="P245" s="33"/>
      <c r="Q245" s="33"/>
      <c r="R245" s="33"/>
    </row>
    <row r="246" spans="1:18" ht="15.75" customHeight="1" x14ac:dyDescent="0.2">
      <c r="A246" s="30"/>
      <c r="F246" s="32"/>
      <c r="G246" s="33"/>
      <c r="I246" s="30"/>
      <c r="K246" s="30"/>
      <c r="M246" s="34"/>
      <c r="P246" s="33"/>
      <c r="Q246" s="33"/>
      <c r="R246" s="33"/>
    </row>
    <row r="247" spans="1:18" ht="15.75" customHeight="1" x14ac:dyDescent="0.2">
      <c r="A247" s="30"/>
      <c r="F247" s="32"/>
      <c r="G247" s="33"/>
      <c r="I247" s="30"/>
      <c r="K247" s="30"/>
      <c r="M247" s="34"/>
      <c r="P247" s="33"/>
      <c r="Q247" s="33"/>
      <c r="R247" s="33"/>
    </row>
    <row r="248" spans="1:18" ht="15.75" customHeight="1" x14ac:dyDescent="0.2">
      <c r="A248" s="30"/>
      <c r="F248" s="32"/>
      <c r="G248" s="33"/>
      <c r="I248" s="30"/>
      <c r="K248" s="30"/>
      <c r="M248" s="34"/>
      <c r="P248" s="33"/>
      <c r="Q248" s="33"/>
      <c r="R248" s="33"/>
    </row>
    <row r="249" spans="1:18" ht="15.75" customHeight="1" x14ac:dyDescent="0.2">
      <c r="A249" s="30"/>
      <c r="F249" s="32"/>
      <c r="G249" s="33"/>
      <c r="I249" s="30"/>
      <c r="K249" s="30"/>
      <c r="M249" s="34"/>
      <c r="P249" s="33"/>
      <c r="Q249" s="33"/>
      <c r="R249" s="33"/>
    </row>
    <row r="250" spans="1:18" ht="15.75" customHeight="1" x14ac:dyDescent="0.2">
      <c r="A250" s="30"/>
      <c r="F250" s="32"/>
      <c r="G250" s="33"/>
      <c r="I250" s="30"/>
      <c r="K250" s="30"/>
      <c r="M250" s="34"/>
      <c r="P250" s="33"/>
      <c r="Q250" s="33"/>
      <c r="R250" s="33"/>
    </row>
    <row r="251" spans="1:18" ht="15.75" customHeight="1" x14ac:dyDescent="0.2">
      <c r="A251" s="30"/>
      <c r="F251" s="32"/>
      <c r="G251" s="33"/>
      <c r="I251" s="30"/>
      <c r="K251" s="30"/>
      <c r="M251" s="34"/>
      <c r="P251" s="33"/>
      <c r="Q251" s="33"/>
      <c r="R251" s="33"/>
    </row>
    <row r="252" spans="1:18" ht="15.75" customHeight="1" x14ac:dyDescent="0.2">
      <c r="A252" s="30"/>
      <c r="F252" s="32"/>
      <c r="G252" s="33"/>
      <c r="I252" s="30"/>
      <c r="K252" s="30"/>
      <c r="M252" s="34"/>
      <c r="P252" s="33"/>
      <c r="Q252" s="33"/>
      <c r="R252" s="33"/>
    </row>
    <row r="253" spans="1:18" ht="15.75" customHeight="1" x14ac:dyDescent="0.2">
      <c r="A253" s="30"/>
      <c r="F253" s="32"/>
      <c r="G253" s="33"/>
      <c r="I253" s="30"/>
      <c r="K253" s="30"/>
      <c r="M253" s="34"/>
      <c r="P253" s="33"/>
      <c r="Q253" s="33"/>
      <c r="R253" s="33"/>
    </row>
    <row r="254" spans="1:18" ht="15.75" customHeight="1" x14ac:dyDescent="0.2">
      <c r="A254" s="30"/>
      <c r="F254" s="32"/>
      <c r="G254" s="33"/>
      <c r="I254" s="30"/>
      <c r="K254" s="30"/>
      <c r="M254" s="34"/>
      <c r="P254" s="33"/>
      <c r="Q254" s="33"/>
      <c r="R254" s="33"/>
    </row>
    <row r="255" spans="1:18" ht="15.75" customHeight="1" x14ac:dyDescent="0.2">
      <c r="A255" s="30"/>
      <c r="F255" s="32"/>
      <c r="G255" s="33"/>
      <c r="I255" s="30"/>
      <c r="K255" s="30"/>
      <c r="M255" s="34"/>
      <c r="P255" s="33"/>
      <c r="Q255" s="33"/>
      <c r="R255" s="33"/>
    </row>
    <row r="256" spans="1:18" ht="15.75" customHeight="1" x14ac:dyDescent="0.2">
      <c r="A256" s="30"/>
      <c r="F256" s="32"/>
      <c r="G256" s="33"/>
      <c r="I256" s="30"/>
      <c r="K256" s="30"/>
      <c r="M256" s="34"/>
      <c r="P256" s="33"/>
      <c r="Q256" s="33"/>
      <c r="R256" s="33"/>
    </row>
    <row r="257" spans="1:18" ht="15.75" customHeight="1" x14ac:dyDescent="0.2">
      <c r="A257" s="30"/>
      <c r="F257" s="32"/>
      <c r="G257" s="33"/>
      <c r="I257" s="30"/>
      <c r="K257" s="30"/>
      <c r="M257" s="34"/>
      <c r="P257" s="33"/>
      <c r="Q257" s="33"/>
      <c r="R257" s="33"/>
    </row>
    <row r="258" spans="1:18" ht="15.75" customHeight="1" x14ac:dyDescent="0.2">
      <c r="A258" s="30"/>
      <c r="F258" s="32"/>
      <c r="G258" s="33"/>
      <c r="I258" s="30"/>
      <c r="K258" s="30"/>
      <c r="M258" s="34"/>
      <c r="P258" s="33"/>
      <c r="Q258" s="33"/>
      <c r="R258" s="33"/>
    </row>
    <row r="259" spans="1:18" ht="15.75" customHeight="1" x14ac:dyDescent="0.2">
      <c r="A259" s="30"/>
      <c r="F259" s="32"/>
      <c r="G259" s="33"/>
      <c r="I259" s="30"/>
      <c r="K259" s="30"/>
      <c r="M259" s="34"/>
      <c r="P259" s="33"/>
      <c r="Q259" s="33"/>
      <c r="R259" s="33"/>
    </row>
    <row r="260" spans="1:18" ht="15.75" customHeight="1" x14ac:dyDescent="0.2">
      <c r="A260" s="30"/>
      <c r="F260" s="32"/>
      <c r="G260" s="33"/>
      <c r="I260" s="30"/>
      <c r="K260" s="30"/>
      <c r="M260" s="34"/>
      <c r="P260" s="33"/>
      <c r="Q260" s="33"/>
      <c r="R260" s="33"/>
    </row>
    <row r="261" spans="1:18" ht="15.75" customHeight="1" x14ac:dyDescent="0.2">
      <c r="A261" s="30"/>
      <c r="F261" s="32"/>
      <c r="G261" s="33"/>
      <c r="I261" s="30"/>
      <c r="K261" s="30"/>
      <c r="M261" s="34"/>
      <c r="P261" s="33"/>
      <c r="Q261" s="33"/>
      <c r="R261" s="33"/>
    </row>
    <row r="262" spans="1:18" ht="15.75" customHeight="1" x14ac:dyDescent="0.2">
      <c r="A262" s="30"/>
      <c r="F262" s="32"/>
      <c r="G262" s="33"/>
      <c r="I262" s="30"/>
      <c r="K262" s="30"/>
      <c r="M262" s="34"/>
      <c r="P262" s="33"/>
      <c r="Q262" s="33"/>
      <c r="R262" s="33"/>
    </row>
    <row r="263" spans="1:18" ht="15.75" customHeight="1" x14ac:dyDescent="0.2">
      <c r="A263" s="30"/>
      <c r="F263" s="32"/>
      <c r="G263" s="33"/>
      <c r="I263" s="30"/>
      <c r="K263" s="30"/>
      <c r="M263" s="34"/>
      <c r="P263" s="33"/>
      <c r="Q263" s="33"/>
      <c r="R263" s="33"/>
    </row>
    <row r="264" spans="1:18" ht="15.75" customHeight="1" x14ac:dyDescent="0.2">
      <c r="A264" s="30"/>
      <c r="F264" s="32"/>
      <c r="G264" s="33"/>
      <c r="I264" s="30"/>
      <c r="K264" s="30"/>
      <c r="M264" s="34"/>
      <c r="P264" s="33"/>
      <c r="Q264" s="33"/>
      <c r="R264" s="33"/>
    </row>
    <row r="265" spans="1:18" ht="15.75" customHeight="1" x14ac:dyDescent="0.2">
      <c r="A265" s="30"/>
      <c r="F265" s="32"/>
      <c r="G265" s="33"/>
      <c r="I265" s="30"/>
      <c r="K265" s="30"/>
      <c r="M265" s="34"/>
      <c r="P265" s="33"/>
      <c r="Q265" s="33"/>
      <c r="R265" s="33"/>
    </row>
    <row r="266" spans="1:18" ht="15.75" customHeight="1" x14ac:dyDescent="0.2">
      <c r="A266" s="30"/>
      <c r="F266" s="32"/>
      <c r="G266" s="33"/>
      <c r="I266" s="30"/>
      <c r="K266" s="30"/>
      <c r="M266" s="34"/>
      <c r="P266" s="33"/>
      <c r="Q266" s="33"/>
      <c r="R266" s="33"/>
    </row>
    <row r="267" spans="1:18" ht="15.75" customHeight="1" x14ac:dyDescent="0.2">
      <c r="A267" s="30"/>
      <c r="F267" s="32"/>
      <c r="G267" s="33"/>
      <c r="I267" s="30"/>
      <c r="K267" s="30"/>
      <c r="M267" s="34"/>
      <c r="P267" s="33"/>
      <c r="Q267" s="33"/>
      <c r="R267" s="33"/>
    </row>
    <row r="268" spans="1:18" ht="15.75" customHeight="1" x14ac:dyDescent="0.2">
      <c r="A268" s="30"/>
      <c r="F268" s="32"/>
      <c r="G268" s="33"/>
      <c r="I268" s="30"/>
      <c r="K268" s="30"/>
      <c r="M268" s="34"/>
      <c r="P268" s="33"/>
      <c r="Q268" s="33"/>
      <c r="R268" s="33"/>
    </row>
    <row r="269" spans="1:18" ht="15.75" customHeight="1" x14ac:dyDescent="0.2">
      <c r="A269" s="30"/>
      <c r="F269" s="32"/>
      <c r="G269" s="33"/>
      <c r="I269" s="30"/>
      <c r="K269" s="30"/>
      <c r="M269" s="34"/>
      <c r="P269" s="33"/>
      <c r="Q269" s="33"/>
      <c r="R269" s="33"/>
    </row>
    <row r="270" spans="1:18" ht="15.75" customHeight="1" x14ac:dyDescent="0.2">
      <c r="A270" s="30"/>
      <c r="F270" s="32"/>
      <c r="G270" s="33"/>
      <c r="I270" s="30"/>
      <c r="K270" s="30"/>
      <c r="M270" s="34"/>
      <c r="P270" s="33"/>
      <c r="Q270" s="33"/>
      <c r="R270" s="33"/>
    </row>
    <row r="271" spans="1:18" ht="15.75" customHeight="1" x14ac:dyDescent="0.2">
      <c r="A271" s="30"/>
      <c r="F271" s="32"/>
      <c r="G271" s="33"/>
      <c r="I271" s="30"/>
      <c r="K271" s="30"/>
      <c r="M271" s="34"/>
      <c r="P271" s="33"/>
      <c r="Q271" s="33"/>
      <c r="R271" s="33"/>
    </row>
    <row r="272" spans="1:18" ht="15.75" customHeight="1" x14ac:dyDescent="0.2">
      <c r="A272" s="30"/>
      <c r="F272" s="32"/>
      <c r="G272" s="33"/>
      <c r="I272" s="30"/>
      <c r="K272" s="30"/>
      <c r="M272" s="34"/>
      <c r="P272" s="33"/>
      <c r="Q272" s="33"/>
      <c r="R272" s="33"/>
    </row>
    <row r="273" spans="1:18" ht="15.75" customHeight="1" x14ac:dyDescent="0.2">
      <c r="A273" s="30"/>
      <c r="F273" s="32"/>
      <c r="G273" s="33"/>
      <c r="I273" s="30"/>
      <c r="K273" s="30"/>
      <c r="M273" s="34"/>
      <c r="P273" s="33"/>
      <c r="Q273" s="33"/>
      <c r="R273" s="33"/>
    </row>
    <row r="274" spans="1:18" ht="15.75" customHeight="1" x14ac:dyDescent="0.2">
      <c r="A274" s="30"/>
      <c r="F274" s="32"/>
      <c r="G274" s="33"/>
      <c r="I274" s="30"/>
      <c r="K274" s="30"/>
      <c r="M274" s="34"/>
      <c r="P274" s="33"/>
      <c r="Q274" s="33"/>
      <c r="R274" s="33"/>
    </row>
    <row r="275" spans="1:18" ht="15.75" customHeight="1" x14ac:dyDescent="0.2">
      <c r="A275" s="30"/>
      <c r="F275" s="32"/>
      <c r="G275" s="33"/>
      <c r="I275" s="30"/>
      <c r="K275" s="30"/>
      <c r="M275" s="34"/>
      <c r="P275" s="33"/>
      <c r="Q275" s="33"/>
      <c r="R275" s="33"/>
    </row>
    <row r="276" spans="1:18" ht="15.75" customHeight="1" x14ac:dyDescent="0.2">
      <c r="A276" s="30"/>
      <c r="F276" s="32"/>
      <c r="G276" s="33"/>
      <c r="I276" s="30"/>
      <c r="K276" s="30"/>
      <c r="M276" s="34"/>
      <c r="P276" s="33"/>
      <c r="Q276" s="33"/>
      <c r="R276" s="33"/>
    </row>
    <row r="277" spans="1:18" ht="15.75" customHeight="1" x14ac:dyDescent="0.2">
      <c r="A277" s="30"/>
      <c r="F277" s="32"/>
      <c r="G277" s="33"/>
      <c r="I277" s="30"/>
      <c r="K277" s="30"/>
      <c r="M277" s="34"/>
      <c r="P277" s="33"/>
      <c r="Q277" s="33"/>
      <c r="R277" s="33"/>
    </row>
    <row r="278" spans="1:18" ht="15.75" customHeight="1" x14ac:dyDescent="0.2">
      <c r="A278" s="30"/>
      <c r="F278" s="32"/>
      <c r="G278" s="33"/>
      <c r="I278" s="30"/>
      <c r="K278" s="30"/>
      <c r="M278" s="34"/>
      <c r="P278" s="33"/>
      <c r="Q278" s="33"/>
      <c r="R278" s="33"/>
    </row>
    <row r="279" spans="1:18" ht="15.75" customHeight="1" x14ac:dyDescent="0.2">
      <c r="A279" s="30"/>
      <c r="F279" s="32"/>
      <c r="G279" s="33"/>
      <c r="I279" s="30"/>
      <c r="K279" s="30"/>
      <c r="M279" s="34"/>
      <c r="P279" s="33"/>
      <c r="Q279" s="33"/>
      <c r="R279" s="33"/>
    </row>
    <row r="280" spans="1:18" ht="15.75" customHeight="1" x14ac:dyDescent="0.2">
      <c r="A280" s="30"/>
      <c r="F280" s="32"/>
      <c r="G280" s="33"/>
      <c r="I280" s="30"/>
      <c r="K280" s="30"/>
      <c r="M280" s="34"/>
      <c r="P280" s="33"/>
      <c r="Q280" s="33"/>
      <c r="R280" s="33"/>
    </row>
    <row r="281" spans="1:18" ht="15.75" customHeight="1" x14ac:dyDescent="0.2">
      <c r="A281" s="30"/>
      <c r="F281" s="32"/>
      <c r="G281" s="33"/>
      <c r="I281" s="30"/>
      <c r="K281" s="30"/>
      <c r="M281" s="34"/>
      <c r="P281" s="33"/>
      <c r="Q281" s="33"/>
      <c r="R281" s="33"/>
    </row>
    <row r="282" spans="1:18" ht="15.75" customHeight="1" x14ac:dyDescent="0.2">
      <c r="A282" s="30"/>
      <c r="F282" s="32"/>
      <c r="G282" s="33"/>
      <c r="I282" s="30"/>
      <c r="K282" s="30"/>
      <c r="M282" s="34"/>
      <c r="P282" s="33"/>
      <c r="Q282" s="33"/>
      <c r="R282" s="33"/>
    </row>
    <row r="283" spans="1:18" ht="15.75" customHeight="1" x14ac:dyDescent="0.2">
      <c r="A283" s="30"/>
      <c r="F283" s="32"/>
      <c r="G283" s="33"/>
      <c r="I283" s="30"/>
      <c r="K283" s="30"/>
      <c r="M283" s="34"/>
      <c r="P283" s="33"/>
      <c r="Q283" s="33"/>
      <c r="R283" s="33"/>
    </row>
    <row r="284" spans="1:18" ht="15.75" customHeight="1" x14ac:dyDescent="0.2">
      <c r="A284" s="30"/>
      <c r="F284" s="32"/>
      <c r="G284" s="33"/>
      <c r="I284" s="30"/>
      <c r="K284" s="30"/>
      <c r="M284" s="34"/>
      <c r="P284" s="33"/>
      <c r="Q284" s="33"/>
      <c r="R284" s="33"/>
    </row>
    <row r="285" spans="1:18" ht="15.75" customHeight="1" x14ac:dyDescent="0.2">
      <c r="A285" s="30"/>
      <c r="F285" s="32"/>
      <c r="G285" s="33"/>
      <c r="I285" s="30"/>
      <c r="K285" s="30"/>
      <c r="M285" s="34"/>
      <c r="P285" s="33"/>
      <c r="Q285" s="33"/>
      <c r="R285" s="33"/>
    </row>
    <row r="286" spans="1:18" ht="15.75" customHeight="1" x14ac:dyDescent="0.2">
      <c r="A286" s="30"/>
      <c r="F286" s="32"/>
      <c r="G286" s="33"/>
      <c r="I286" s="30"/>
      <c r="K286" s="30"/>
      <c r="M286" s="34"/>
      <c r="P286" s="33"/>
      <c r="Q286" s="33"/>
      <c r="R286" s="33"/>
    </row>
    <row r="287" spans="1:18" ht="15.75" customHeight="1" x14ac:dyDescent="0.2">
      <c r="A287" s="30"/>
      <c r="F287" s="32"/>
      <c r="G287" s="33"/>
      <c r="I287" s="30"/>
      <c r="K287" s="30"/>
      <c r="M287" s="34"/>
      <c r="P287" s="33"/>
      <c r="Q287" s="33"/>
      <c r="R287" s="33"/>
    </row>
    <row r="288" spans="1:18" ht="15.75" customHeight="1" x14ac:dyDescent="0.2">
      <c r="A288" s="30"/>
      <c r="F288" s="32"/>
      <c r="G288" s="33"/>
      <c r="I288" s="30"/>
      <c r="K288" s="30"/>
      <c r="M288" s="34"/>
      <c r="P288" s="33"/>
      <c r="Q288" s="33"/>
      <c r="R288" s="33"/>
    </row>
    <row r="289" spans="1:18" ht="15.75" customHeight="1" x14ac:dyDescent="0.2">
      <c r="A289" s="30"/>
      <c r="F289" s="32"/>
      <c r="G289" s="33"/>
      <c r="I289" s="30"/>
      <c r="K289" s="30"/>
      <c r="M289" s="34"/>
      <c r="P289" s="33"/>
      <c r="Q289" s="33"/>
      <c r="R289" s="33"/>
    </row>
    <row r="290" spans="1:18" ht="15.75" customHeight="1" x14ac:dyDescent="0.2">
      <c r="A290" s="30"/>
      <c r="F290" s="32"/>
      <c r="G290" s="33"/>
      <c r="I290" s="30"/>
      <c r="K290" s="30"/>
      <c r="M290" s="34"/>
      <c r="P290" s="33"/>
      <c r="Q290" s="33"/>
      <c r="R290" s="33"/>
    </row>
    <row r="291" spans="1:18" ht="15.75" customHeight="1" x14ac:dyDescent="0.2">
      <c r="A291" s="30"/>
      <c r="F291" s="32"/>
      <c r="G291" s="33"/>
      <c r="I291" s="30"/>
      <c r="K291" s="30"/>
      <c r="M291" s="34"/>
      <c r="P291" s="33"/>
      <c r="Q291" s="33"/>
      <c r="R291" s="33"/>
    </row>
    <row r="292" spans="1:18" ht="15.75" customHeight="1" x14ac:dyDescent="0.2">
      <c r="A292" s="30"/>
      <c r="F292" s="32"/>
      <c r="G292" s="33"/>
      <c r="I292" s="30"/>
      <c r="K292" s="30"/>
      <c r="M292" s="34"/>
      <c r="P292" s="33"/>
      <c r="Q292" s="33"/>
      <c r="R292" s="33"/>
    </row>
    <row r="293" spans="1:18" ht="15.75" customHeight="1" x14ac:dyDescent="0.2">
      <c r="A293" s="30"/>
      <c r="F293" s="32"/>
      <c r="G293" s="33"/>
      <c r="I293" s="30"/>
      <c r="K293" s="30"/>
      <c r="M293" s="34"/>
      <c r="P293" s="33"/>
      <c r="Q293" s="33"/>
      <c r="R293" s="33"/>
    </row>
    <row r="294" spans="1:18" ht="15.75" customHeight="1" x14ac:dyDescent="0.2">
      <c r="A294" s="30"/>
      <c r="F294" s="32"/>
      <c r="G294" s="33"/>
      <c r="I294" s="30"/>
      <c r="K294" s="30"/>
      <c r="M294" s="34"/>
      <c r="P294" s="33"/>
      <c r="Q294" s="33"/>
      <c r="R294" s="33"/>
    </row>
    <row r="295" spans="1:18" ht="15.75" customHeight="1" x14ac:dyDescent="0.2">
      <c r="A295" s="30"/>
      <c r="F295" s="32"/>
      <c r="G295" s="33"/>
      <c r="I295" s="30"/>
      <c r="K295" s="30"/>
      <c r="M295" s="34"/>
      <c r="P295" s="33"/>
      <c r="Q295" s="33"/>
      <c r="R295" s="33"/>
    </row>
    <row r="296" spans="1:18" ht="15.75" customHeight="1" x14ac:dyDescent="0.2">
      <c r="A296" s="30"/>
      <c r="F296" s="32"/>
      <c r="G296" s="33"/>
      <c r="I296" s="30"/>
      <c r="K296" s="30"/>
      <c r="M296" s="34"/>
      <c r="P296" s="33"/>
      <c r="Q296" s="33"/>
      <c r="R296" s="33"/>
    </row>
    <row r="297" spans="1:18" ht="15.75" customHeight="1" x14ac:dyDescent="0.2">
      <c r="A297" s="30"/>
      <c r="F297" s="32"/>
      <c r="G297" s="33"/>
      <c r="I297" s="30"/>
      <c r="K297" s="30"/>
      <c r="M297" s="34"/>
      <c r="P297" s="33"/>
      <c r="Q297" s="33"/>
      <c r="R297" s="33"/>
    </row>
    <row r="298" spans="1:18" ht="15.75" customHeight="1" x14ac:dyDescent="0.2">
      <c r="A298" s="30"/>
      <c r="F298" s="32"/>
      <c r="G298" s="33"/>
      <c r="I298" s="30"/>
      <c r="K298" s="30"/>
      <c r="M298" s="34"/>
      <c r="P298" s="33"/>
      <c r="Q298" s="33"/>
      <c r="R298" s="33"/>
    </row>
    <row r="299" spans="1:18" ht="15.75" customHeight="1" x14ac:dyDescent="0.2">
      <c r="A299" s="30"/>
      <c r="F299" s="32"/>
      <c r="G299" s="33"/>
      <c r="I299" s="30"/>
      <c r="K299" s="30"/>
      <c r="M299" s="34"/>
      <c r="P299" s="33"/>
      <c r="Q299" s="33"/>
      <c r="R299" s="33"/>
    </row>
    <row r="300" spans="1:18" ht="15.75" customHeight="1" x14ac:dyDescent="0.2">
      <c r="A300" s="30"/>
      <c r="F300" s="32"/>
      <c r="G300" s="33"/>
      <c r="I300" s="30"/>
      <c r="K300" s="30"/>
      <c r="M300" s="34"/>
      <c r="P300" s="33"/>
      <c r="Q300" s="33"/>
      <c r="R300" s="33"/>
    </row>
    <row r="301" spans="1:18" ht="15.75" customHeight="1" x14ac:dyDescent="0.2">
      <c r="A301" s="30"/>
      <c r="F301" s="32"/>
      <c r="G301" s="33"/>
      <c r="I301" s="30"/>
      <c r="K301" s="30"/>
      <c r="M301" s="34"/>
      <c r="P301" s="33"/>
      <c r="Q301" s="33"/>
      <c r="R301" s="33"/>
    </row>
    <row r="302" spans="1:18" ht="15.75" customHeight="1" x14ac:dyDescent="0.2">
      <c r="A302" s="30"/>
      <c r="F302" s="32"/>
      <c r="G302" s="33"/>
      <c r="I302" s="30"/>
      <c r="K302" s="30"/>
      <c r="M302" s="34"/>
      <c r="P302" s="33"/>
      <c r="Q302" s="33"/>
      <c r="R302" s="33"/>
    </row>
    <row r="303" spans="1:18" ht="15.75" customHeight="1" x14ac:dyDescent="0.2">
      <c r="A303" s="30"/>
      <c r="F303" s="32"/>
      <c r="G303" s="33"/>
      <c r="I303" s="30"/>
      <c r="K303" s="30"/>
      <c r="M303" s="34"/>
      <c r="P303" s="33"/>
      <c r="Q303" s="33"/>
      <c r="R303" s="33"/>
    </row>
    <row r="304" spans="1:18" ht="15.75" customHeight="1" x14ac:dyDescent="0.2">
      <c r="A304" s="30"/>
      <c r="F304" s="32"/>
      <c r="G304" s="33"/>
      <c r="I304" s="30"/>
      <c r="K304" s="30"/>
      <c r="M304" s="34"/>
      <c r="P304" s="33"/>
      <c r="Q304" s="33"/>
      <c r="R304" s="33"/>
    </row>
    <row r="305" spans="1:18" ht="15.75" customHeight="1" x14ac:dyDescent="0.2">
      <c r="A305" s="30"/>
      <c r="F305" s="32"/>
      <c r="G305" s="33"/>
      <c r="I305" s="30"/>
      <c r="K305" s="30"/>
      <c r="M305" s="34"/>
      <c r="P305" s="33"/>
      <c r="Q305" s="33"/>
      <c r="R305" s="33"/>
    </row>
    <row r="306" spans="1:18" ht="15.75" customHeight="1" x14ac:dyDescent="0.2">
      <c r="A306" s="30"/>
      <c r="F306" s="32"/>
      <c r="G306" s="33"/>
      <c r="I306" s="30"/>
      <c r="K306" s="30"/>
      <c r="M306" s="34"/>
      <c r="P306" s="33"/>
      <c r="Q306" s="33"/>
      <c r="R306" s="33"/>
    </row>
    <row r="307" spans="1:18" ht="15.75" customHeight="1" x14ac:dyDescent="0.2">
      <c r="A307" s="30"/>
      <c r="F307" s="32"/>
      <c r="G307" s="33"/>
      <c r="I307" s="30"/>
      <c r="K307" s="30"/>
      <c r="M307" s="34"/>
      <c r="P307" s="33"/>
      <c r="Q307" s="33"/>
      <c r="R307" s="33"/>
    </row>
    <row r="308" spans="1:18" ht="15.75" customHeight="1" x14ac:dyDescent="0.2">
      <c r="A308" s="30"/>
      <c r="F308" s="32"/>
      <c r="G308" s="33"/>
      <c r="I308" s="30"/>
      <c r="K308" s="30"/>
      <c r="M308" s="34"/>
      <c r="P308" s="33"/>
      <c r="Q308" s="33"/>
      <c r="R308" s="33"/>
    </row>
    <row r="309" spans="1:18" ht="15.75" customHeight="1" x14ac:dyDescent="0.2">
      <c r="A309" s="30"/>
      <c r="F309" s="32"/>
      <c r="G309" s="33"/>
      <c r="I309" s="30"/>
      <c r="K309" s="30"/>
      <c r="M309" s="34"/>
      <c r="P309" s="33"/>
      <c r="Q309" s="33"/>
      <c r="R309" s="33"/>
    </row>
    <row r="310" spans="1:18" ht="15.75" customHeight="1" x14ac:dyDescent="0.2">
      <c r="A310" s="30"/>
      <c r="F310" s="32"/>
      <c r="G310" s="33"/>
      <c r="I310" s="30"/>
      <c r="K310" s="30"/>
      <c r="M310" s="34"/>
      <c r="P310" s="33"/>
      <c r="Q310" s="33"/>
      <c r="R310" s="33"/>
    </row>
    <row r="311" spans="1:18" ht="15.75" customHeight="1" x14ac:dyDescent="0.2">
      <c r="A311" s="30"/>
      <c r="F311" s="32"/>
      <c r="G311" s="33"/>
      <c r="I311" s="30"/>
      <c r="K311" s="30"/>
      <c r="M311" s="34"/>
      <c r="P311" s="33"/>
      <c r="Q311" s="33"/>
      <c r="R311" s="33"/>
    </row>
    <row r="312" spans="1:18" ht="15.75" customHeight="1" x14ac:dyDescent="0.2">
      <c r="A312" s="30"/>
      <c r="F312" s="32"/>
      <c r="G312" s="33"/>
      <c r="I312" s="30"/>
      <c r="K312" s="30"/>
      <c r="M312" s="34"/>
      <c r="P312" s="33"/>
      <c r="Q312" s="33"/>
      <c r="R312" s="33"/>
    </row>
    <row r="313" spans="1:18" ht="15.75" customHeight="1" x14ac:dyDescent="0.2">
      <c r="A313" s="30"/>
      <c r="F313" s="32"/>
      <c r="G313" s="33"/>
      <c r="I313" s="30"/>
      <c r="K313" s="30"/>
      <c r="M313" s="34"/>
      <c r="P313" s="33"/>
      <c r="Q313" s="33"/>
      <c r="R313" s="33"/>
    </row>
    <row r="314" spans="1:18" ht="15.75" customHeight="1" x14ac:dyDescent="0.2">
      <c r="A314" s="30"/>
      <c r="F314" s="32"/>
      <c r="G314" s="33"/>
      <c r="I314" s="30"/>
      <c r="K314" s="30"/>
      <c r="M314" s="34"/>
      <c r="P314" s="33"/>
      <c r="Q314" s="33"/>
      <c r="R314" s="33"/>
    </row>
    <row r="315" spans="1:18" ht="15.75" customHeight="1" x14ac:dyDescent="0.2">
      <c r="A315" s="30"/>
      <c r="F315" s="32"/>
      <c r="G315" s="33"/>
      <c r="I315" s="30"/>
      <c r="K315" s="30"/>
      <c r="M315" s="34"/>
      <c r="P315" s="33"/>
      <c r="Q315" s="33"/>
      <c r="R315" s="33"/>
    </row>
    <row r="316" spans="1:18" ht="15.75" customHeight="1" x14ac:dyDescent="0.2">
      <c r="A316" s="30"/>
      <c r="F316" s="32"/>
      <c r="G316" s="33"/>
      <c r="I316" s="30"/>
      <c r="K316" s="30"/>
      <c r="M316" s="34"/>
      <c r="P316" s="33"/>
      <c r="Q316" s="33"/>
      <c r="R316" s="33"/>
    </row>
    <row r="317" spans="1:18" ht="15.75" customHeight="1" x14ac:dyDescent="0.2">
      <c r="A317" s="30"/>
      <c r="F317" s="32"/>
      <c r="G317" s="33"/>
      <c r="I317" s="30"/>
      <c r="K317" s="30"/>
      <c r="M317" s="34"/>
      <c r="P317" s="33"/>
      <c r="Q317" s="33"/>
      <c r="R317" s="33"/>
    </row>
    <row r="318" spans="1:18" ht="15.75" customHeight="1" x14ac:dyDescent="0.2">
      <c r="A318" s="30"/>
      <c r="F318" s="32"/>
      <c r="G318" s="33"/>
      <c r="I318" s="30"/>
      <c r="K318" s="30"/>
      <c r="M318" s="34"/>
      <c r="P318" s="33"/>
      <c r="Q318" s="33"/>
      <c r="R318" s="33"/>
    </row>
    <row r="319" spans="1:18" ht="15.75" customHeight="1" x14ac:dyDescent="0.2">
      <c r="A319" s="30"/>
      <c r="F319" s="32"/>
      <c r="G319" s="33"/>
      <c r="I319" s="30"/>
      <c r="K319" s="30"/>
      <c r="M319" s="34"/>
      <c r="P319" s="33"/>
      <c r="Q319" s="33"/>
      <c r="R319" s="33"/>
    </row>
    <row r="320" spans="1:18" ht="15.75" customHeight="1" x14ac:dyDescent="0.2">
      <c r="A320" s="30"/>
      <c r="F320" s="32"/>
      <c r="G320" s="33"/>
      <c r="I320" s="30"/>
      <c r="K320" s="30"/>
      <c r="M320" s="34"/>
      <c r="P320" s="33"/>
      <c r="Q320" s="33"/>
      <c r="R320" s="33"/>
    </row>
    <row r="321" spans="1:18" ht="15.75" customHeight="1" x14ac:dyDescent="0.2">
      <c r="A321" s="30"/>
      <c r="F321" s="32"/>
      <c r="G321" s="33"/>
      <c r="I321" s="30"/>
      <c r="K321" s="30"/>
      <c r="M321" s="34"/>
      <c r="P321" s="33"/>
      <c r="Q321" s="33"/>
      <c r="R321" s="33"/>
    </row>
    <row r="322" spans="1:18" ht="15.75" customHeight="1" x14ac:dyDescent="0.2">
      <c r="A322" s="30"/>
      <c r="F322" s="32"/>
      <c r="G322" s="33"/>
      <c r="I322" s="30"/>
      <c r="K322" s="30"/>
      <c r="M322" s="34"/>
      <c r="P322" s="33"/>
      <c r="Q322" s="33"/>
      <c r="R322" s="33"/>
    </row>
    <row r="323" spans="1:18" ht="15.75" customHeight="1" x14ac:dyDescent="0.2">
      <c r="A323" s="30"/>
      <c r="F323" s="32"/>
      <c r="G323" s="33"/>
      <c r="I323" s="30"/>
      <c r="K323" s="30"/>
      <c r="M323" s="34"/>
      <c r="P323" s="33"/>
      <c r="Q323" s="33"/>
      <c r="R323" s="33"/>
    </row>
    <row r="324" spans="1:18" ht="15.75" customHeight="1" x14ac:dyDescent="0.2">
      <c r="A324" s="30"/>
      <c r="F324" s="32"/>
      <c r="G324" s="33"/>
      <c r="I324" s="30"/>
      <c r="K324" s="30"/>
      <c r="M324" s="34"/>
      <c r="P324" s="33"/>
      <c r="Q324" s="33"/>
      <c r="R324" s="33"/>
    </row>
    <row r="325" spans="1:18" ht="15.75" customHeight="1" x14ac:dyDescent="0.2">
      <c r="A325" s="30"/>
      <c r="F325" s="32"/>
      <c r="G325" s="33"/>
      <c r="I325" s="30"/>
      <c r="K325" s="30"/>
      <c r="M325" s="34"/>
      <c r="P325" s="33"/>
      <c r="Q325" s="33"/>
      <c r="R325" s="33"/>
    </row>
    <row r="326" spans="1:18" ht="15.75" customHeight="1" x14ac:dyDescent="0.2">
      <c r="A326" s="30"/>
      <c r="F326" s="32"/>
      <c r="G326" s="33"/>
      <c r="I326" s="30"/>
      <c r="K326" s="30"/>
      <c r="M326" s="34"/>
      <c r="P326" s="33"/>
      <c r="Q326" s="33"/>
      <c r="R326" s="33"/>
    </row>
    <row r="327" spans="1:18" ht="15.75" customHeight="1" x14ac:dyDescent="0.2">
      <c r="A327" s="30"/>
      <c r="F327" s="32"/>
      <c r="G327" s="33"/>
      <c r="I327" s="30"/>
      <c r="K327" s="30"/>
      <c r="M327" s="34"/>
      <c r="P327" s="33"/>
      <c r="Q327" s="33"/>
      <c r="R327" s="33"/>
    </row>
    <row r="328" spans="1:18" ht="15.75" customHeight="1" x14ac:dyDescent="0.2">
      <c r="A328" s="30"/>
      <c r="F328" s="32"/>
      <c r="G328" s="33"/>
      <c r="I328" s="30"/>
      <c r="K328" s="30"/>
      <c r="M328" s="34"/>
      <c r="P328" s="33"/>
      <c r="Q328" s="33"/>
      <c r="R328" s="33"/>
    </row>
    <row r="329" spans="1:18" ht="15.75" customHeight="1" x14ac:dyDescent="0.2">
      <c r="A329" s="30"/>
      <c r="F329" s="32"/>
      <c r="G329" s="33"/>
      <c r="I329" s="30"/>
      <c r="K329" s="30"/>
      <c r="M329" s="34"/>
      <c r="P329" s="33"/>
      <c r="Q329" s="33"/>
      <c r="R329" s="33"/>
    </row>
    <row r="330" spans="1:18" ht="15.75" customHeight="1" x14ac:dyDescent="0.2">
      <c r="A330" s="30"/>
      <c r="F330" s="32"/>
      <c r="G330" s="33"/>
      <c r="I330" s="30"/>
      <c r="K330" s="30"/>
      <c r="M330" s="34"/>
      <c r="P330" s="33"/>
      <c r="Q330" s="33"/>
      <c r="R330" s="33"/>
    </row>
    <row r="331" spans="1:18" ht="15.75" customHeight="1" x14ac:dyDescent="0.2">
      <c r="A331" s="30"/>
      <c r="F331" s="32"/>
      <c r="G331" s="33"/>
      <c r="I331" s="30"/>
      <c r="K331" s="30"/>
      <c r="M331" s="34"/>
      <c r="P331" s="33"/>
      <c r="Q331" s="33"/>
      <c r="R331" s="33"/>
    </row>
    <row r="332" spans="1:18" ht="15.75" customHeight="1" x14ac:dyDescent="0.2">
      <c r="A332" s="30"/>
      <c r="F332" s="32"/>
      <c r="G332" s="33"/>
      <c r="I332" s="30"/>
      <c r="K332" s="30"/>
      <c r="M332" s="34"/>
      <c r="P332" s="33"/>
      <c r="Q332" s="33"/>
      <c r="R332" s="33"/>
    </row>
    <row r="333" spans="1:18" ht="15.75" customHeight="1" x14ac:dyDescent="0.2">
      <c r="A333" s="30"/>
      <c r="F333" s="32"/>
      <c r="G333" s="33"/>
      <c r="I333" s="30"/>
      <c r="K333" s="30"/>
      <c r="M333" s="34"/>
      <c r="P333" s="33"/>
      <c r="Q333" s="33"/>
      <c r="R333" s="33"/>
    </row>
    <row r="334" spans="1:18" ht="15.75" customHeight="1" x14ac:dyDescent="0.2">
      <c r="A334" s="30"/>
      <c r="F334" s="32"/>
      <c r="G334" s="33"/>
      <c r="I334" s="30"/>
      <c r="K334" s="30"/>
      <c r="M334" s="34"/>
      <c r="P334" s="33"/>
      <c r="Q334" s="33"/>
      <c r="R334" s="33"/>
    </row>
    <row r="335" spans="1:18" ht="15.75" customHeight="1" x14ac:dyDescent="0.2">
      <c r="A335" s="30"/>
      <c r="F335" s="32"/>
      <c r="G335" s="33"/>
      <c r="I335" s="30"/>
      <c r="K335" s="30"/>
      <c r="M335" s="34"/>
      <c r="P335" s="33"/>
      <c r="Q335" s="33"/>
      <c r="R335" s="33"/>
    </row>
    <row r="336" spans="1:18" ht="15.75" customHeight="1" x14ac:dyDescent="0.2">
      <c r="A336" s="30"/>
      <c r="F336" s="32"/>
      <c r="G336" s="33"/>
      <c r="I336" s="30"/>
      <c r="K336" s="30"/>
      <c r="M336" s="34"/>
      <c r="P336" s="33"/>
      <c r="Q336" s="33"/>
      <c r="R336" s="33"/>
    </row>
    <row r="337" spans="1:18" ht="15.75" customHeight="1" x14ac:dyDescent="0.2">
      <c r="A337" s="30"/>
      <c r="F337" s="32"/>
      <c r="G337" s="33"/>
      <c r="I337" s="30"/>
      <c r="K337" s="30"/>
      <c r="M337" s="34"/>
      <c r="P337" s="33"/>
      <c r="Q337" s="33"/>
      <c r="R337" s="33"/>
    </row>
    <row r="338" spans="1:18" ht="15.75" customHeight="1" x14ac:dyDescent="0.2">
      <c r="A338" s="30"/>
      <c r="F338" s="32"/>
      <c r="G338" s="33"/>
      <c r="I338" s="30"/>
      <c r="K338" s="30"/>
      <c r="M338" s="34"/>
      <c r="P338" s="33"/>
      <c r="Q338" s="33"/>
      <c r="R338" s="33"/>
    </row>
    <row r="339" spans="1:18" ht="15.75" customHeight="1" x14ac:dyDescent="0.2">
      <c r="A339" s="30"/>
      <c r="F339" s="32"/>
      <c r="G339" s="33"/>
      <c r="I339" s="30"/>
      <c r="K339" s="30"/>
      <c r="M339" s="34"/>
      <c r="P339" s="33"/>
      <c r="Q339" s="33"/>
      <c r="R339" s="33"/>
    </row>
    <row r="340" spans="1:18" ht="15.75" customHeight="1" x14ac:dyDescent="0.2">
      <c r="A340" s="30"/>
      <c r="F340" s="32"/>
      <c r="G340" s="33"/>
      <c r="I340" s="30"/>
      <c r="K340" s="30"/>
      <c r="M340" s="34"/>
      <c r="P340" s="33"/>
      <c r="Q340" s="33"/>
      <c r="R340" s="33"/>
    </row>
    <row r="341" spans="1:18" ht="15.75" customHeight="1" x14ac:dyDescent="0.2">
      <c r="A341" s="30"/>
      <c r="F341" s="32"/>
      <c r="G341" s="33"/>
      <c r="I341" s="30"/>
      <c r="K341" s="30"/>
      <c r="M341" s="34"/>
      <c r="P341" s="33"/>
      <c r="Q341" s="33"/>
      <c r="R341" s="33"/>
    </row>
    <row r="342" spans="1:18" ht="15.75" customHeight="1" x14ac:dyDescent="0.2">
      <c r="A342" s="30"/>
      <c r="F342" s="32"/>
      <c r="G342" s="33"/>
      <c r="I342" s="30"/>
      <c r="K342" s="30"/>
      <c r="M342" s="34"/>
      <c r="P342" s="33"/>
      <c r="Q342" s="33"/>
      <c r="R342" s="33"/>
    </row>
    <row r="343" spans="1:18" ht="15.75" customHeight="1" x14ac:dyDescent="0.2">
      <c r="A343" s="30"/>
      <c r="F343" s="32"/>
      <c r="G343" s="33"/>
      <c r="I343" s="30"/>
      <c r="K343" s="30"/>
      <c r="M343" s="34"/>
      <c r="P343" s="33"/>
      <c r="Q343" s="33"/>
      <c r="R343" s="33"/>
    </row>
    <row r="344" spans="1:18" ht="15.75" customHeight="1" x14ac:dyDescent="0.2">
      <c r="A344" s="30"/>
      <c r="F344" s="32"/>
      <c r="G344" s="33"/>
      <c r="I344" s="30"/>
      <c r="K344" s="30"/>
      <c r="M344" s="34"/>
      <c r="P344" s="33"/>
      <c r="Q344" s="33"/>
      <c r="R344" s="33"/>
    </row>
    <row r="345" spans="1:18" ht="15.75" customHeight="1" x14ac:dyDescent="0.2">
      <c r="A345" s="30"/>
      <c r="F345" s="32"/>
      <c r="G345" s="33"/>
      <c r="I345" s="30"/>
      <c r="K345" s="30"/>
      <c r="M345" s="34"/>
      <c r="P345" s="33"/>
      <c r="Q345" s="33"/>
      <c r="R345" s="33"/>
    </row>
    <row r="346" spans="1:18" ht="15.75" customHeight="1" x14ac:dyDescent="0.2">
      <c r="A346" s="30"/>
      <c r="F346" s="32"/>
      <c r="G346" s="33"/>
      <c r="I346" s="30"/>
      <c r="K346" s="30"/>
      <c r="M346" s="34"/>
      <c r="P346" s="33"/>
      <c r="Q346" s="33"/>
      <c r="R346" s="33"/>
    </row>
    <row r="347" spans="1:18" ht="15.75" customHeight="1" x14ac:dyDescent="0.2">
      <c r="A347" s="30"/>
      <c r="F347" s="32"/>
      <c r="G347" s="33"/>
      <c r="I347" s="30"/>
      <c r="K347" s="30"/>
      <c r="M347" s="34"/>
      <c r="P347" s="33"/>
      <c r="Q347" s="33"/>
      <c r="R347" s="33"/>
    </row>
    <row r="348" spans="1:18" ht="15.75" customHeight="1" x14ac:dyDescent="0.2">
      <c r="A348" s="30"/>
      <c r="F348" s="32"/>
      <c r="G348" s="33"/>
      <c r="I348" s="30"/>
      <c r="K348" s="30"/>
      <c r="M348" s="34"/>
      <c r="P348" s="33"/>
      <c r="Q348" s="33"/>
      <c r="R348" s="33"/>
    </row>
    <row r="349" spans="1:18" ht="15.75" customHeight="1" x14ac:dyDescent="0.2">
      <c r="A349" s="30"/>
      <c r="F349" s="32"/>
      <c r="G349" s="33"/>
      <c r="I349" s="30"/>
      <c r="K349" s="30"/>
      <c r="M349" s="34"/>
      <c r="P349" s="33"/>
      <c r="Q349" s="33"/>
      <c r="R349" s="33"/>
    </row>
    <row r="350" spans="1:18" ht="15.75" customHeight="1" x14ac:dyDescent="0.2">
      <c r="A350" s="30"/>
      <c r="F350" s="32"/>
      <c r="G350" s="33"/>
      <c r="I350" s="30"/>
      <c r="K350" s="30"/>
      <c r="M350" s="34"/>
      <c r="P350" s="33"/>
      <c r="Q350" s="33"/>
      <c r="R350" s="33"/>
    </row>
    <row r="351" spans="1:18" ht="15.75" customHeight="1" x14ac:dyDescent="0.2">
      <c r="A351" s="30"/>
      <c r="F351" s="32"/>
      <c r="G351" s="33"/>
      <c r="I351" s="30"/>
      <c r="K351" s="30"/>
      <c r="M351" s="34"/>
      <c r="P351" s="33"/>
      <c r="Q351" s="33"/>
      <c r="R351" s="33"/>
    </row>
    <row r="352" spans="1:18" ht="15.75" customHeight="1" x14ac:dyDescent="0.2">
      <c r="A352" s="30"/>
      <c r="F352" s="32"/>
      <c r="G352" s="33"/>
      <c r="I352" s="30"/>
      <c r="K352" s="30"/>
      <c r="M352" s="34"/>
      <c r="P352" s="33"/>
      <c r="Q352" s="33"/>
      <c r="R352" s="33"/>
    </row>
    <row r="353" spans="1:18" ht="15.75" customHeight="1" x14ac:dyDescent="0.2">
      <c r="A353" s="30"/>
      <c r="F353" s="32"/>
      <c r="G353" s="33"/>
      <c r="I353" s="30"/>
      <c r="K353" s="30"/>
      <c r="M353" s="34"/>
      <c r="P353" s="33"/>
      <c r="Q353" s="33"/>
      <c r="R353" s="33"/>
    </row>
    <row r="354" spans="1:18" ht="15.75" customHeight="1" x14ac:dyDescent="0.2">
      <c r="A354" s="30"/>
      <c r="F354" s="32"/>
      <c r="G354" s="33"/>
      <c r="I354" s="30"/>
      <c r="K354" s="30"/>
      <c r="M354" s="34"/>
      <c r="P354" s="33"/>
      <c r="Q354" s="33"/>
      <c r="R354" s="33"/>
    </row>
    <row r="355" spans="1:18" ht="15.75" customHeight="1" x14ac:dyDescent="0.2">
      <c r="A355" s="30"/>
      <c r="F355" s="32"/>
      <c r="G355" s="33"/>
      <c r="I355" s="30"/>
      <c r="K355" s="30"/>
      <c r="M355" s="34"/>
      <c r="P355" s="33"/>
      <c r="Q355" s="33"/>
      <c r="R355" s="33"/>
    </row>
    <row r="356" spans="1:18" ht="15.75" customHeight="1" x14ac:dyDescent="0.2">
      <c r="A356" s="30"/>
      <c r="F356" s="32"/>
      <c r="G356" s="33"/>
      <c r="I356" s="30"/>
      <c r="K356" s="30"/>
      <c r="M356" s="34"/>
      <c r="P356" s="33"/>
      <c r="Q356" s="33"/>
      <c r="R356" s="33"/>
    </row>
    <row r="357" spans="1:18" ht="15.75" customHeight="1" x14ac:dyDescent="0.2">
      <c r="A357" s="30"/>
      <c r="F357" s="32"/>
      <c r="G357" s="33"/>
      <c r="I357" s="30"/>
      <c r="K357" s="30"/>
      <c r="M357" s="34"/>
      <c r="P357" s="33"/>
      <c r="Q357" s="33"/>
      <c r="R357" s="33"/>
    </row>
    <row r="358" spans="1:18" ht="15.75" customHeight="1" x14ac:dyDescent="0.2">
      <c r="A358" s="30"/>
      <c r="F358" s="32"/>
      <c r="G358" s="33"/>
      <c r="I358" s="30"/>
      <c r="K358" s="30"/>
      <c r="M358" s="34"/>
      <c r="P358" s="33"/>
      <c r="Q358" s="33"/>
      <c r="R358" s="33"/>
    </row>
    <row r="359" spans="1:18" ht="15.75" customHeight="1" x14ac:dyDescent="0.2">
      <c r="A359" s="30"/>
      <c r="F359" s="32"/>
      <c r="G359" s="33"/>
      <c r="I359" s="30"/>
      <c r="K359" s="30"/>
      <c r="M359" s="34"/>
      <c r="P359" s="33"/>
      <c r="Q359" s="33"/>
      <c r="R359" s="33"/>
    </row>
    <row r="360" spans="1:18" ht="15.75" customHeight="1" x14ac:dyDescent="0.2">
      <c r="A360" s="30"/>
      <c r="F360" s="32"/>
      <c r="G360" s="33"/>
      <c r="I360" s="30"/>
      <c r="K360" s="30"/>
      <c r="M360" s="34"/>
      <c r="P360" s="33"/>
      <c r="Q360" s="33"/>
      <c r="R360" s="33"/>
    </row>
    <row r="361" spans="1:18" ht="15.75" customHeight="1" x14ac:dyDescent="0.2">
      <c r="A361" s="30"/>
      <c r="F361" s="32"/>
      <c r="G361" s="33"/>
      <c r="I361" s="30"/>
      <c r="K361" s="30"/>
      <c r="M361" s="34"/>
      <c r="P361" s="33"/>
      <c r="Q361" s="33"/>
      <c r="R361" s="33"/>
    </row>
    <row r="362" spans="1:18" ht="15.75" customHeight="1" x14ac:dyDescent="0.2">
      <c r="A362" s="30"/>
      <c r="F362" s="32"/>
      <c r="G362" s="33"/>
      <c r="I362" s="30"/>
      <c r="K362" s="30"/>
      <c r="M362" s="34"/>
      <c r="P362" s="33"/>
      <c r="Q362" s="33"/>
      <c r="R362" s="33"/>
    </row>
    <row r="363" spans="1:18" ht="15.75" customHeight="1" x14ac:dyDescent="0.2">
      <c r="A363" s="30"/>
      <c r="F363" s="32"/>
      <c r="G363" s="33"/>
      <c r="I363" s="30"/>
      <c r="K363" s="30"/>
      <c r="M363" s="34"/>
      <c r="P363" s="33"/>
      <c r="Q363" s="33"/>
      <c r="R363" s="33"/>
    </row>
    <row r="364" spans="1:18" ht="15.75" customHeight="1" x14ac:dyDescent="0.2">
      <c r="A364" s="30"/>
      <c r="F364" s="32"/>
      <c r="G364" s="33"/>
      <c r="I364" s="30"/>
      <c r="K364" s="30"/>
      <c r="M364" s="34"/>
      <c r="P364" s="33"/>
      <c r="Q364" s="33"/>
      <c r="R364" s="33"/>
    </row>
    <row r="365" spans="1:18" ht="15.75" customHeight="1" x14ac:dyDescent="0.2">
      <c r="A365" s="30"/>
      <c r="F365" s="32"/>
      <c r="G365" s="33"/>
      <c r="I365" s="30"/>
      <c r="K365" s="30"/>
      <c r="M365" s="34"/>
      <c r="P365" s="33"/>
      <c r="Q365" s="33"/>
      <c r="R365" s="33"/>
    </row>
    <row r="366" spans="1:18" ht="15.75" customHeight="1" x14ac:dyDescent="0.2">
      <c r="A366" s="30"/>
      <c r="F366" s="32"/>
      <c r="G366" s="33"/>
      <c r="I366" s="30"/>
      <c r="K366" s="30"/>
      <c r="M366" s="34"/>
      <c r="P366" s="33"/>
      <c r="Q366" s="33"/>
      <c r="R366" s="33"/>
    </row>
    <row r="367" spans="1:18" ht="15.75" customHeight="1" x14ac:dyDescent="0.2">
      <c r="A367" s="30"/>
      <c r="F367" s="32"/>
      <c r="G367" s="33"/>
      <c r="I367" s="30"/>
      <c r="K367" s="30"/>
      <c r="M367" s="34"/>
      <c r="P367" s="33"/>
      <c r="Q367" s="33"/>
      <c r="R367" s="33"/>
    </row>
    <row r="368" spans="1:18" ht="15.75" customHeight="1" x14ac:dyDescent="0.2">
      <c r="A368" s="30"/>
      <c r="F368" s="32"/>
      <c r="G368" s="33"/>
      <c r="I368" s="30"/>
      <c r="K368" s="30"/>
      <c r="M368" s="34"/>
      <c r="P368" s="33"/>
      <c r="Q368" s="33"/>
      <c r="R368" s="33"/>
    </row>
    <row r="369" spans="1:18" ht="15.75" customHeight="1" x14ac:dyDescent="0.2">
      <c r="A369" s="30"/>
      <c r="F369" s="32"/>
      <c r="G369" s="33"/>
      <c r="I369" s="30"/>
      <c r="K369" s="30"/>
      <c r="M369" s="34"/>
      <c r="P369" s="33"/>
      <c r="Q369" s="33"/>
      <c r="R369" s="33"/>
    </row>
    <row r="370" spans="1:18" ht="15.75" customHeight="1" x14ac:dyDescent="0.2">
      <c r="A370" s="30"/>
      <c r="F370" s="32"/>
      <c r="G370" s="33"/>
      <c r="I370" s="30"/>
      <c r="K370" s="30"/>
      <c r="M370" s="34"/>
      <c r="P370" s="33"/>
      <c r="Q370" s="33"/>
      <c r="R370" s="33"/>
    </row>
    <row r="371" spans="1:18" ht="15.75" customHeight="1" x14ac:dyDescent="0.2">
      <c r="A371" s="30"/>
      <c r="F371" s="32"/>
      <c r="G371" s="33"/>
      <c r="I371" s="30"/>
      <c r="K371" s="30"/>
      <c r="M371" s="34"/>
      <c r="P371" s="33"/>
      <c r="Q371" s="33"/>
      <c r="R371" s="33"/>
    </row>
    <row r="372" spans="1:18" ht="15.75" customHeight="1" x14ac:dyDescent="0.2">
      <c r="A372" s="30"/>
      <c r="F372" s="32"/>
      <c r="G372" s="33"/>
      <c r="I372" s="30"/>
      <c r="K372" s="30"/>
      <c r="M372" s="34"/>
      <c r="P372" s="33"/>
      <c r="Q372" s="33"/>
      <c r="R372" s="33"/>
    </row>
    <row r="373" spans="1:18" ht="15.75" customHeight="1" x14ac:dyDescent="0.2">
      <c r="A373" s="30"/>
      <c r="F373" s="32"/>
      <c r="G373" s="33"/>
      <c r="I373" s="30"/>
      <c r="K373" s="30"/>
      <c r="M373" s="34"/>
      <c r="P373" s="33"/>
      <c r="Q373" s="33"/>
      <c r="R373" s="33"/>
    </row>
    <row r="374" spans="1:18" ht="15.75" customHeight="1" x14ac:dyDescent="0.2">
      <c r="A374" s="30"/>
      <c r="F374" s="32"/>
      <c r="G374" s="33"/>
      <c r="I374" s="30"/>
      <c r="K374" s="30"/>
      <c r="M374" s="34"/>
      <c r="P374" s="33"/>
      <c r="Q374" s="33"/>
      <c r="R374" s="33"/>
    </row>
    <row r="375" spans="1:18" ht="15.75" customHeight="1" x14ac:dyDescent="0.2">
      <c r="A375" s="30"/>
      <c r="F375" s="32"/>
      <c r="G375" s="33"/>
      <c r="I375" s="30"/>
      <c r="K375" s="30"/>
      <c r="M375" s="34"/>
      <c r="P375" s="33"/>
      <c r="Q375" s="33"/>
      <c r="R375" s="33"/>
    </row>
    <row r="376" spans="1:18" ht="15.75" customHeight="1" x14ac:dyDescent="0.2">
      <c r="A376" s="30"/>
      <c r="F376" s="32"/>
      <c r="G376" s="33"/>
      <c r="I376" s="30"/>
      <c r="K376" s="30"/>
      <c r="M376" s="34"/>
      <c r="P376" s="33"/>
      <c r="Q376" s="33"/>
      <c r="R376" s="33"/>
    </row>
    <row r="377" spans="1:18" ht="15.75" customHeight="1" x14ac:dyDescent="0.2">
      <c r="A377" s="30"/>
      <c r="F377" s="32"/>
      <c r="G377" s="33"/>
      <c r="I377" s="30"/>
      <c r="K377" s="30"/>
      <c r="M377" s="34"/>
      <c r="P377" s="33"/>
      <c r="Q377" s="33"/>
      <c r="R377" s="33"/>
    </row>
    <row r="378" spans="1:18" ht="15.75" customHeight="1" x14ac:dyDescent="0.2">
      <c r="A378" s="30"/>
      <c r="F378" s="32"/>
      <c r="G378" s="33"/>
      <c r="I378" s="30"/>
      <c r="K378" s="30"/>
      <c r="M378" s="34"/>
      <c r="P378" s="33"/>
      <c r="Q378" s="33"/>
      <c r="R378" s="33"/>
    </row>
    <row r="379" spans="1:18" ht="15.75" customHeight="1" x14ac:dyDescent="0.2">
      <c r="A379" s="30"/>
      <c r="F379" s="32"/>
      <c r="G379" s="33"/>
      <c r="I379" s="30"/>
      <c r="K379" s="30"/>
      <c r="M379" s="34"/>
      <c r="P379" s="33"/>
      <c r="Q379" s="33"/>
      <c r="R379" s="33"/>
    </row>
    <row r="380" spans="1:18" ht="15.75" customHeight="1" x14ac:dyDescent="0.2">
      <c r="A380" s="30"/>
      <c r="F380" s="32"/>
      <c r="G380" s="33"/>
      <c r="I380" s="30"/>
      <c r="K380" s="30"/>
      <c r="M380" s="34"/>
      <c r="P380" s="33"/>
      <c r="Q380" s="33"/>
      <c r="R380" s="33"/>
    </row>
    <row r="381" spans="1:18" ht="15.75" customHeight="1" x14ac:dyDescent="0.2">
      <c r="A381" s="30"/>
      <c r="F381" s="32"/>
      <c r="G381" s="33"/>
      <c r="I381" s="30"/>
      <c r="K381" s="30"/>
      <c r="M381" s="34"/>
      <c r="P381" s="33"/>
      <c r="Q381" s="33"/>
      <c r="R381" s="33"/>
    </row>
    <row r="382" spans="1:18" ht="15.75" customHeight="1" x14ac:dyDescent="0.2">
      <c r="A382" s="30"/>
      <c r="F382" s="32"/>
      <c r="G382" s="33"/>
      <c r="I382" s="30"/>
      <c r="K382" s="30"/>
      <c r="M382" s="34"/>
      <c r="P382" s="33"/>
      <c r="Q382" s="33"/>
      <c r="R382" s="33"/>
    </row>
    <row r="383" spans="1:18" ht="15.75" customHeight="1" x14ac:dyDescent="0.2">
      <c r="A383" s="30"/>
      <c r="F383" s="32"/>
      <c r="G383" s="33"/>
      <c r="I383" s="30"/>
      <c r="K383" s="30"/>
      <c r="M383" s="34"/>
      <c r="P383" s="33"/>
      <c r="Q383" s="33"/>
      <c r="R383" s="33"/>
    </row>
    <row r="384" spans="1:18" ht="15.75" customHeight="1" x14ac:dyDescent="0.2">
      <c r="A384" s="30"/>
      <c r="F384" s="32"/>
      <c r="G384" s="33"/>
      <c r="I384" s="30"/>
      <c r="K384" s="30"/>
      <c r="M384" s="34"/>
      <c r="P384" s="33"/>
      <c r="Q384" s="33"/>
      <c r="R384" s="33"/>
    </row>
    <row r="385" spans="1:18" ht="15.75" customHeight="1" x14ac:dyDescent="0.2">
      <c r="A385" s="30"/>
      <c r="F385" s="32"/>
      <c r="G385" s="33"/>
      <c r="I385" s="30"/>
      <c r="K385" s="30"/>
      <c r="M385" s="34"/>
      <c r="P385" s="33"/>
      <c r="Q385" s="33"/>
      <c r="R385" s="33"/>
    </row>
    <row r="386" spans="1:18" ht="15.75" customHeight="1" x14ac:dyDescent="0.2">
      <c r="A386" s="30"/>
      <c r="F386" s="32"/>
      <c r="G386" s="33"/>
      <c r="I386" s="30"/>
      <c r="K386" s="30"/>
      <c r="M386" s="34"/>
      <c r="P386" s="33"/>
      <c r="Q386" s="33"/>
      <c r="R386" s="33"/>
    </row>
    <row r="387" spans="1:18" ht="15.75" customHeight="1" x14ac:dyDescent="0.2">
      <c r="A387" s="30"/>
      <c r="F387" s="32"/>
      <c r="G387" s="33"/>
      <c r="I387" s="30"/>
      <c r="K387" s="30"/>
      <c r="M387" s="34"/>
      <c r="P387" s="33"/>
      <c r="Q387" s="33"/>
      <c r="R387" s="33"/>
    </row>
    <row r="388" spans="1:18" ht="15.75" customHeight="1" x14ac:dyDescent="0.2">
      <c r="A388" s="30"/>
      <c r="F388" s="32"/>
      <c r="G388" s="33"/>
      <c r="I388" s="30"/>
      <c r="K388" s="30"/>
      <c r="M388" s="34"/>
      <c r="P388" s="33"/>
      <c r="Q388" s="33"/>
      <c r="R388" s="33"/>
    </row>
    <row r="389" spans="1:18" ht="15.75" customHeight="1" x14ac:dyDescent="0.2">
      <c r="A389" s="30"/>
      <c r="F389" s="32"/>
      <c r="G389" s="33"/>
      <c r="I389" s="30"/>
      <c r="K389" s="30"/>
      <c r="M389" s="34"/>
      <c r="P389" s="33"/>
      <c r="Q389" s="33"/>
      <c r="R389" s="33"/>
    </row>
    <row r="390" spans="1:18" ht="15.75" customHeight="1" x14ac:dyDescent="0.2">
      <c r="A390" s="30"/>
      <c r="F390" s="32"/>
      <c r="G390" s="33"/>
      <c r="I390" s="30"/>
      <c r="K390" s="30"/>
      <c r="M390" s="34"/>
      <c r="P390" s="33"/>
      <c r="Q390" s="33"/>
      <c r="R390" s="33"/>
    </row>
    <row r="391" spans="1:18" ht="15.75" customHeight="1" x14ac:dyDescent="0.2">
      <c r="A391" s="30"/>
      <c r="F391" s="32"/>
      <c r="G391" s="33"/>
      <c r="I391" s="30"/>
      <c r="K391" s="30"/>
      <c r="M391" s="34"/>
      <c r="P391" s="33"/>
      <c r="Q391" s="33"/>
      <c r="R391" s="33"/>
    </row>
    <row r="392" spans="1:18" ht="15.75" customHeight="1" x14ac:dyDescent="0.2">
      <c r="A392" s="30"/>
      <c r="F392" s="32"/>
      <c r="G392" s="33"/>
      <c r="I392" s="30"/>
      <c r="K392" s="30"/>
      <c r="M392" s="34"/>
      <c r="P392" s="33"/>
      <c r="Q392" s="33"/>
      <c r="R392" s="33"/>
    </row>
    <row r="393" spans="1:18" ht="15.75" customHeight="1" x14ac:dyDescent="0.2">
      <c r="A393" s="30"/>
      <c r="F393" s="32"/>
      <c r="G393" s="33"/>
      <c r="I393" s="30"/>
      <c r="K393" s="30"/>
      <c r="M393" s="34"/>
      <c r="P393" s="33"/>
      <c r="Q393" s="33"/>
      <c r="R393" s="33"/>
    </row>
    <row r="394" spans="1:18" ht="15.75" customHeight="1" x14ac:dyDescent="0.2">
      <c r="A394" s="30"/>
      <c r="F394" s="32"/>
      <c r="G394" s="33"/>
      <c r="I394" s="30"/>
      <c r="K394" s="30"/>
      <c r="M394" s="34"/>
      <c r="P394" s="33"/>
      <c r="Q394" s="33"/>
      <c r="R394" s="33"/>
    </row>
    <row r="395" spans="1:18" ht="15.75" customHeight="1" x14ac:dyDescent="0.2">
      <c r="A395" s="30"/>
      <c r="F395" s="32"/>
      <c r="G395" s="33"/>
      <c r="I395" s="30"/>
      <c r="K395" s="30"/>
      <c r="M395" s="34"/>
      <c r="P395" s="33"/>
      <c r="Q395" s="33"/>
      <c r="R395" s="33"/>
    </row>
    <row r="396" spans="1:18" ht="15.75" customHeight="1" x14ac:dyDescent="0.2">
      <c r="A396" s="30"/>
      <c r="F396" s="32"/>
      <c r="G396" s="33"/>
      <c r="I396" s="30"/>
      <c r="K396" s="30"/>
      <c r="M396" s="34"/>
      <c r="P396" s="33"/>
      <c r="Q396" s="33"/>
      <c r="R396" s="33"/>
    </row>
    <row r="397" spans="1:18" ht="15.75" customHeight="1" x14ac:dyDescent="0.2">
      <c r="A397" s="30"/>
      <c r="F397" s="32"/>
      <c r="G397" s="33"/>
      <c r="I397" s="30"/>
      <c r="K397" s="30"/>
      <c r="M397" s="34"/>
      <c r="P397" s="33"/>
      <c r="Q397" s="33"/>
      <c r="R397" s="33"/>
    </row>
    <row r="398" spans="1:18" ht="15.75" customHeight="1" x14ac:dyDescent="0.2">
      <c r="A398" s="30"/>
      <c r="F398" s="32"/>
      <c r="G398" s="33"/>
      <c r="I398" s="30"/>
      <c r="K398" s="30"/>
      <c r="M398" s="34"/>
      <c r="P398" s="33"/>
      <c r="Q398" s="33"/>
      <c r="R398" s="33"/>
    </row>
    <row r="399" spans="1:18" ht="15.75" customHeight="1" x14ac:dyDescent="0.2">
      <c r="A399" s="30"/>
      <c r="F399" s="32"/>
      <c r="G399" s="33"/>
      <c r="I399" s="30"/>
      <c r="K399" s="30"/>
      <c r="M399" s="34"/>
      <c r="P399" s="33"/>
      <c r="Q399" s="33"/>
      <c r="R399" s="33"/>
    </row>
    <row r="400" spans="1:18" ht="15.75" customHeight="1" x14ac:dyDescent="0.2">
      <c r="A400" s="30"/>
      <c r="F400" s="32"/>
      <c r="G400" s="33"/>
      <c r="I400" s="30"/>
      <c r="K400" s="30"/>
      <c r="M400" s="34"/>
      <c r="P400" s="33"/>
      <c r="Q400" s="33"/>
      <c r="R400" s="33"/>
    </row>
    <row r="401" spans="1:18" ht="15.75" customHeight="1" x14ac:dyDescent="0.2">
      <c r="A401" s="30"/>
      <c r="F401" s="32"/>
      <c r="G401" s="33"/>
      <c r="I401" s="30"/>
      <c r="K401" s="30"/>
      <c r="M401" s="34"/>
      <c r="P401" s="33"/>
      <c r="Q401" s="33"/>
      <c r="R401" s="33"/>
    </row>
    <row r="402" spans="1:18" ht="15.75" customHeight="1" x14ac:dyDescent="0.2">
      <c r="A402" s="30"/>
      <c r="F402" s="32"/>
      <c r="G402" s="33"/>
      <c r="I402" s="30"/>
      <c r="K402" s="30"/>
      <c r="M402" s="34"/>
      <c r="P402" s="33"/>
      <c r="Q402" s="33"/>
      <c r="R402" s="33"/>
    </row>
    <row r="403" spans="1:18" ht="15.75" customHeight="1" x14ac:dyDescent="0.2">
      <c r="A403" s="30"/>
      <c r="F403" s="32"/>
      <c r="G403" s="33"/>
      <c r="I403" s="30"/>
      <c r="K403" s="30"/>
      <c r="M403" s="34"/>
      <c r="P403" s="33"/>
      <c r="Q403" s="33"/>
      <c r="R403" s="33"/>
    </row>
    <row r="404" spans="1:18" ht="15.75" customHeight="1" x14ac:dyDescent="0.2">
      <c r="A404" s="30"/>
      <c r="F404" s="32"/>
      <c r="G404" s="33"/>
      <c r="I404" s="30"/>
      <c r="K404" s="30"/>
      <c r="M404" s="34"/>
      <c r="P404" s="33"/>
      <c r="Q404" s="33"/>
      <c r="R404" s="33"/>
    </row>
    <row r="405" spans="1:18" ht="15.75" customHeight="1" x14ac:dyDescent="0.2">
      <c r="A405" s="30"/>
      <c r="F405" s="32"/>
      <c r="G405" s="33"/>
      <c r="I405" s="30"/>
      <c r="K405" s="30"/>
      <c r="M405" s="34"/>
      <c r="P405" s="33"/>
      <c r="Q405" s="33"/>
      <c r="R405" s="33"/>
    </row>
    <row r="406" spans="1:18" ht="15.75" customHeight="1" x14ac:dyDescent="0.2">
      <c r="A406" s="30"/>
      <c r="F406" s="32"/>
      <c r="G406" s="33"/>
      <c r="I406" s="30"/>
      <c r="K406" s="30"/>
      <c r="M406" s="34"/>
      <c r="P406" s="33"/>
      <c r="Q406" s="33"/>
      <c r="R406" s="33"/>
    </row>
    <row r="407" spans="1:18" ht="15.75" customHeight="1" x14ac:dyDescent="0.2">
      <c r="A407" s="30"/>
      <c r="F407" s="32"/>
      <c r="G407" s="33"/>
      <c r="I407" s="30"/>
      <c r="K407" s="30"/>
      <c r="M407" s="34"/>
      <c r="P407" s="33"/>
      <c r="Q407" s="33"/>
      <c r="R407" s="33"/>
    </row>
    <row r="408" spans="1:18" ht="15.75" customHeight="1" x14ac:dyDescent="0.2">
      <c r="A408" s="30"/>
      <c r="F408" s="32"/>
      <c r="G408" s="33"/>
      <c r="I408" s="30"/>
      <c r="K408" s="30"/>
      <c r="M408" s="34"/>
      <c r="P408" s="33"/>
      <c r="Q408" s="33"/>
      <c r="R408" s="33"/>
    </row>
    <row r="409" spans="1:18" ht="15.75" customHeight="1" x14ac:dyDescent="0.2">
      <c r="A409" s="30"/>
      <c r="F409" s="32"/>
      <c r="G409" s="33"/>
      <c r="I409" s="30"/>
      <c r="K409" s="30"/>
      <c r="M409" s="34"/>
      <c r="P409" s="33"/>
      <c r="Q409" s="33"/>
      <c r="R409" s="33"/>
    </row>
    <row r="410" spans="1:18" ht="15.75" customHeight="1" x14ac:dyDescent="0.2">
      <c r="A410" s="30"/>
      <c r="F410" s="32"/>
      <c r="G410" s="33"/>
      <c r="I410" s="30"/>
      <c r="K410" s="30"/>
      <c r="M410" s="34"/>
      <c r="P410" s="33"/>
      <c r="Q410" s="33"/>
      <c r="R410" s="33"/>
    </row>
    <row r="411" spans="1:18" ht="15.75" customHeight="1" x14ac:dyDescent="0.2">
      <c r="A411" s="30"/>
      <c r="F411" s="32"/>
      <c r="G411" s="33"/>
      <c r="I411" s="30"/>
      <c r="K411" s="30"/>
      <c r="M411" s="34"/>
      <c r="P411" s="33"/>
      <c r="Q411" s="33"/>
      <c r="R411" s="33"/>
    </row>
    <row r="412" spans="1:18" ht="15.75" customHeight="1" x14ac:dyDescent="0.2">
      <c r="A412" s="30"/>
      <c r="F412" s="32"/>
      <c r="G412" s="33"/>
      <c r="I412" s="30"/>
      <c r="K412" s="30"/>
      <c r="M412" s="34"/>
      <c r="P412" s="33"/>
      <c r="Q412" s="33"/>
      <c r="R412" s="33"/>
    </row>
    <row r="413" spans="1:18" ht="15.75" customHeight="1" x14ac:dyDescent="0.2">
      <c r="A413" s="30"/>
      <c r="F413" s="32"/>
      <c r="G413" s="33"/>
      <c r="I413" s="30"/>
      <c r="K413" s="30"/>
      <c r="M413" s="34"/>
      <c r="P413" s="33"/>
      <c r="Q413" s="33"/>
      <c r="R413" s="33"/>
    </row>
    <row r="414" spans="1:18" ht="15.75" customHeight="1" x14ac:dyDescent="0.2">
      <c r="A414" s="30"/>
      <c r="F414" s="32"/>
      <c r="G414" s="33"/>
      <c r="I414" s="30"/>
      <c r="K414" s="30"/>
      <c r="M414" s="34"/>
      <c r="P414" s="33"/>
      <c r="Q414" s="33"/>
      <c r="R414" s="33"/>
    </row>
    <row r="415" spans="1:18" ht="15.75" customHeight="1" x14ac:dyDescent="0.2">
      <c r="A415" s="30"/>
      <c r="F415" s="32"/>
      <c r="G415" s="33"/>
      <c r="I415" s="30"/>
      <c r="K415" s="30"/>
      <c r="M415" s="34"/>
      <c r="P415" s="33"/>
      <c r="Q415" s="33"/>
      <c r="R415" s="33"/>
    </row>
    <row r="416" spans="1:18" ht="15.75" customHeight="1" x14ac:dyDescent="0.2">
      <c r="A416" s="30"/>
      <c r="F416" s="32"/>
      <c r="G416" s="33"/>
      <c r="I416" s="30"/>
      <c r="K416" s="30"/>
      <c r="M416" s="34"/>
      <c r="P416" s="33"/>
      <c r="Q416" s="33"/>
      <c r="R416" s="33"/>
    </row>
    <row r="417" spans="1:18" ht="15.75" customHeight="1" x14ac:dyDescent="0.2">
      <c r="A417" s="30"/>
      <c r="F417" s="32"/>
      <c r="G417" s="33"/>
      <c r="I417" s="30"/>
      <c r="K417" s="30"/>
      <c r="M417" s="34"/>
      <c r="P417" s="33"/>
      <c r="Q417" s="33"/>
      <c r="R417" s="33"/>
    </row>
    <row r="418" spans="1:18" ht="15.75" customHeight="1" x14ac:dyDescent="0.2">
      <c r="A418" s="30"/>
      <c r="F418" s="32"/>
      <c r="G418" s="33"/>
      <c r="I418" s="30"/>
      <c r="K418" s="30"/>
      <c r="M418" s="34"/>
      <c r="P418" s="33"/>
      <c r="Q418" s="33"/>
      <c r="R418" s="33"/>
    </row>
    <row r="419" spans="1:18" ht="15.75" customHeight="1" x14ac:dyDescent="0.2">
      <c r="A419" s="30"/>
      <c r="F419" s="32"/>
      <c r="G419" s="33"/>
      <c r="I419" s="30"/>
      <c r="K419" s="30"/>
      <c r="M419" s="34"/>
      <c r="P419" s="33"/>
      <c r="Q419" s="33"/>
      <c r="R419" s="33"/>
    </row>
    <row r="420" spans="1:18" ht="15.75" customHeight="1" x14ac:dyDescent="0.2">
      <c r="A420" s="30"/>
      <c r="F420" s="32"/>
      <c r="G420" s="33"/>
      <c r="I420" s="30"/>
      <c r="K420" s="30"/>
      <c r="M420" s="34"/>
      <c r="P420" s="33"/>
      <c r="Q420" s="33"/>
      <c r="R420" s="33"/>
    </row>
    <row r="421" spans="1:18" ht="15.75" customHeight="1" x14ac:dyDescent="0.2">
      <c r="A421" s="30"/>
      <c r="F421" s="32"/>
      <c r="G421" s="33"/>
      <c r="I421" s="30"/>
      <c r="K421" s="30"/>
      <c r="M421" s="34"/>
      <c r="P421" s="33"/>
      <c r="Q421" s="33"/>
      <c r="R421" s="33"/>
    </row>
    <row r="422" spans="1:18" ht="15.75" customHeight="1" x14ac:dyDescent="0.2">
      <c r="A422" s="30"/>
      <c r="F422" s="32"/>
      <c r="G422" s="33"/>
      <c r="I422" s="30"/>
      <c r="K422" s="30"/>
      <c r="M422" s="34"/>
      <c r="P422" s="33"/>
      <c r="Q422" s="33"/>
      <c r="R422" s="33"/>
    </row>
    <row r="423" spans="1:18" ht="15.75" customHeight="1" x14ac:dyDescent="0.2">
      <c r="A423" s="30"/>
      <c r="F423" s="32"/>
      <c r="G423" s="33"/>
      <c r="I423" s="30"/>
      <c r="K423" s="30"/>
      <c r="M423" s="34"/>
      <c r="P423" s="33"/>
      <c r="Q423" s="33"/>
      <c r="R423" s="33"/>
    </row>
    <row r="424" spans="1:18" ht="15.75" customHeight="1" x14ac:dyDescent="0.2">
      <c r="A424" s="30"/>
      <c r="F424" s="32"/>
      <c r="G424" s="33"/>
      <c r="I424" s="30"/>
      <c r="K424" s="30"/>
      <c r="M424" s="34"/>
      <c r="P424" s="33"/>
      <c r="Q424" s="33"/>
      <c r="R424" s="33"/>
    </row>
    <row r="425" spans="1:18" ht="15.75" customHeight="1" x14ac:dyDescent="0.2">
      <c r="A425" s="30"/>
      <c r="F425" s="32"/>
      <c r="G425" s="33"/>
      <c r="I425" s="30"/>
      <c r="K425" s="30"/>
      <c r="M425" s="34"/>
      <c r="P425" s="33"/>
      <c r="Q425" s="33"/>
      <c r="R425" s="33"/>
    </row>
    <row r="426" spans="1:18" ht="15.75" customHeight="1" x14ac:dyDescent="0.2">
      <c r="A426" s="30"/>
      <c r="F426" s="32"/>
      <c r="G426" s="33"/>
      <c r="I426" s="30"/>
      <c r="K426" s="30"/>
      <c r="M426" s="34"/>
      <c r="P426" s="33"/>
      <c r="Q426" s="33"/>
      <c r="R426" s="33"/>
    </row>
    <row r="427" spans="1:18" ht="15.75" customHeight="1" x14ac:dyDescent="0.2">
      <c r="A427" s="30"/>
      <c r="F427" s="32"/>
      <c r="G427" s="33"/>
      <c r="I427" s="30"/>
      <c r="K427" s="30"/>
      <c r="M427" s="34"/>
      <c r="P427" s="33"/>
      <c r="Q427" s="33"/>
      <c r="R427" s="33"/>
    </row>
    <row r="428" spans="1:18" ht="15.75" customHeight="1" x14ac:dyDescent="0.2">
      <c r="A428" s="30"/>
      <c r="F428" s="32"/>
      <c r="G428" s="33"/>
      <c r="I428" s="30"/>
      <c r="K428" s="30"/>
      <c r="M428" s="34"/>
      <c r="P428" s="33"/>
      <c r="Q428" s="33"/>
      <c r="R428" s="33"/>
    </row>
    <row r="429" spans="1:18" ht="15.75" customHeight="1" x14ac:dyDescent="0.2">
      <c r="A429" s="30"/>
      <c r="F429" s="32"/>
      <c r="G429" s="33"/>
      <c r="I429" s="30"/>
      <c r="K429" s="30"/>
      <c r="M429" s="34"/>
      <c r="P429" s="33"/>
      <c r="Q429" s="33"/>
      <c r="R429" s="33"/>
    </row>
    <row r="430" spans="1:18" ht="15.75" customHeight="1" x14ac:dyDescent="0.2">
      <c r="A430" s="30"/>
      <c r="F430" s="32"/>
      <c r="G430" s="33"/>
      <c r="I430" s="30"/>
      <c r="K430" s="30"/>
      <c r="M430" s="34"/>
      <c r="P430" s="33"/>
      <c r="Q430" s="33"/>
      <c r="R430" s="33"/>
    </row>
    <row r="431" spans="1:18" ht="15.75" customHeight="1" x14ac:dyDescent="0.2">
      <c r="A431" s="30"/>
      <c r="F431" s="32"/>
      <c r="G431" s="33"/>
      <c r="I431" s="30"/>
      <c r="K431" s="30"/>
      <c r="M431" s="34"/>
      <c r="P431" s="33"/>
      <c r="Q431" s="33"/>
      <c r="R431" s="33"/>
    </row>
    <row r="432" spans="1:18" ht="15.75" customHeight="1" x14ac:dyDescent="0.2">
      <c r="A432" s="30"/>
      <c r="F432" s="32"/>
      <c r="G432" s="33"/>
      <c r="I432" s="30"/>
      <c r="K432" s="30"/>
      <c r="M432" s="34"/>
      <c r="P432" s="33"/>
      <c r="Q432" s="33"/>
      <c r="R432" s="33"/>
    </row>
    <row r="433" spans="1:18" ht="15.75" customHeight="1" x14ac:dyDescent="0.2">
      <c r="A433" s="30"/>
      <c r="F433" s="32"/>
      <c r="G433" s="33"/>
      <c r="I433" s="30"/>
      <c r="K433" s="30"/>
      <c r="M433" s="34"/>
      <c r="P433" s="33"/>
      <c r="Q433" s="33"/>
      <c r="R433" s="33"/>
    </row>
    <row r="434" spans="1:18" ht="15.75" customHeight="1" x14ac:dyDescent="0.2">
      <c r="A434" s="30"/>
      <c r="F434" s="32"/>
      <c r="G434" s="33"/>
      <c r="I434" s="30"/>
      <c r="K434" s="30"/>
      <c r="M434" s="34"/>
      <c r="P434" s="33"/>
      <c r="Q434" s="33"/>
      <c r="R434" s="33"/>
    </row>
    <row r="435" spans="1:18" ht="15.75" customHeight="1" x14ac:dyDescent="0.2">
      <c r="A435" s="30"/>
      <c r="F435" s="32"/>
      <c r="G435" s="33"/>
      <c r="I435" s="30"/>
      <c r="K435" s="30"/>
      <c r="M435" s="34"/>
      <c r="P435" s="33"/>
      <c r="Q435" s="33"/>
      <c r="R435" s="33"/>
    </row>
    <row r="436" spans="1:18" ht="15.75" customHeight="1" x14ac:dyDescent="0.2">
      <c r="A436" s="30"/>
      <c r="F436" s="32"/>
      <c r="G436" s="33"/>
      <c r="I436" s="30"/>
      <c r="K436" s="30"/>
      <c r="M436" s="34"/>
      <c r="P436" s="33"/>
      <c r="Q436" s="33"/>
      <c r="R436" s="33"/>
    </row>
    <row r="437" spans="1:18" ht="15.75" customHeight="1" x14ac:dyDescent="0.2">
      <c r="A437" s="30"/>
      <c r="F437" s="32"/>
      <c r="G437" s="33"/>
      <c r="I437" s="30"/>
      <c r="K437" s="30"/>
      <c r="M437" s="34"/>
      <c r="P437" s="33"/>
      <c r="Q437" s="33"/>
      <c r="R437" s="33"/>
    </row>
    <row r="438" spans="1:18" ht="15.75" customHeight="1" x14ac:dyDescent="0.2">
      <c r="A438" s="30"/>
      <c r="F438" s="32"/>
      <c r="G438" s="33"/>
      <c r="I438" s="30"/>
      <c r="K438" s="30"/>
      <c r="M438" s="34"/>
      <c r="P438" s="33"/>
      <c r="Q438" s="33"/>
      <c r="R438" s="33"/>
    </row>
    <row r="439" spans="1:18" ht="15.75" customHeight="1" x14ac:dyDescent="0.2">
      <c r="A439" s="30"/>
      <c r="F439" s="32"/>
      <c r="G439" s="33"/>
      <c r="I439" s="30"/>
      <c r="K439" s="30"/>
      <c r="M439" s="34"/>
      <c r="P439" s="33"/>
      <c r="Q439" s="33"/>
      <c r="R439" s="33"/>
    </row>
    <row r="440" spans="1:18" ht="15.75" customHeight="1" x14ac:dyDescent="0.2">
      <c r="A440" s="30"/>
      <c r="F440" s="32"/>
      <c r="G440" s="33"/>
      <c r="I440" s="30"/>
      <c r="K440" s="30"/>
      <c r="M440" s="34"/>
      <c r="P440" s="33"/>
      <c r="Q440" s="33"/>
      <c r="R440" s="33"/>
    </row>
    <row r="441" spans="1:18" ht="15.75" customHeight="1" x14ac:dyDescent="0.2">
      <c r="A441" s="30"/>
      <c r="F441" s="32"/>
      <c r="G441" s="33"/>
      <c r="I441" s="30"/>
      <c r="K441" s="30"/>
      <c r="M441" s="34"/>
      <c r="P441" s="33"/>
      <c r="Q441" s="33"/>
      <c r="R441" s="33"/>
    </row>
    <row r="442" spans="1:18" ht="15.75" customHeight="1" x14ac:dyDescent="0.2">
      <c r="A442" s="30"/>
      <c r="F442" s="32"/>
      <c r="G442" s="33"/>
      <c r="I442" s="30"/>
      <c r="K442" s="30"/>
      <c r="M442" s="34"/>
      <c r="P442" s="33"/>
      <c r="Q442" s="33"/>
      <c r="R442" s="33"/>
    </row>
    <row r="443" spans="1:18" ht="15.75" customHeight="1" x14ac:dyDescent="0.2">
      <c r="A443" s="30"/>
      <c r="F443" s="32"/>
      <c r="G443" s="33"/>
      <c r="I443" s="30"/>
      <c r="K443" s="30"/>
      <c r="M443" s="34"/>
      <c r="P443" s="33"/>
      <c r="Q443" s="33"/>
      <c r="R443" s="33"/>
    </row>
    <row r="444" spans="1:18" ht="15.75" customHeight="1" x14ac:dyDescent="0.2">
      <c r="A444" s="30"/>
      <c r="F444" s="32"/>
      <c r="G444" s="33"/>
      <c r="I444" s="30"/>
      <c r="K444" s="30"/>
      <c r="M444" s="34"/>
      <c r="P444" s="33"/>
      <c r="Q444" s="33"/>
      <c r="R444" s="33"/>
    </row>
    <row r="445" spans="1:18" ht="15.75" customHeight="1" x14ac:dyDescent="0.2">
      <c r="A445" s="30"/>
      <c r="F445" s="32"/>
      <c r="G445" s="33"/>
      <c r="I445" s="30"/>
      <c r="K445" s="30"/>
      <c r="M445" s="34"/>
      <c r="P445" s="33"/>
      <c r="Q445" s="33"/>
      <c r="R445" s="33"/>
    </row>
    <row r="446" spans="1:18" ht="15.75" customHeight="1" x14ac:dyDescent="0.2">
      <c r="A446" s="30"/>
      <c r="F446" s="32"/>
      <c r="G446" s="33"/>
      <c r="I446" s="30"/>
      <c r="K446" s="30"/>
      <c r="M446" s="34"/>
      <c r="P446" s="33"/>
      <c r="Q446" s="33"/>
      <c r="R446" s="33"/>
    </row>
    <row r="447" spans="1:18" ht="15.75" customHeight="1" x14ac:dyDescent="0.2">
      <c r="A447" s="30"/>
      <c r="F447" s="32"/>
      <c r="G447" s="33"/>
      <c r="I447" s="30"/>
      <c r="K447" s="30"/>
      <c r="M447" s="34"/>
      <c r="P447" s="33"/>
      <c r="Q447" s="33"/>
      <c r="R447" s="33"/>
    </row>
    <row r="448" spans="1:18" ht="15.75" customHeight="1" x14ac:dyDescent="0.2">
      <c r="A448" s="30"/>
      <c r="F448" s="32"/>
      <c r="G448" s="33"/>
      <c r="I448" s="30"/>
      <c r="K448" s="30"/>
      <c r="M448" s="34"/>
      <c r="P448" s="33"/>
      <c r="Q448" s="33"/>
      <c r="R448" s="33"/>
    </row>
    <row r="449" spans="1:18" ht="15.75" customHeight="1" x14ac:dyDescent="0.2">
      <c r="A449" s="30"/>
      <c r="F449" s="32"/>
      <c r="G449" s="33"/>
      <c r="I449" s="30"/>
      <c r="K449" s="30"/>
      <c r="M449" s="34"/>
      <c r="P449" s="33"/>
      <c r="Q449" s="33"/>
      <c r="R449" s="33"/>
    </row>
    <row r="450" spans="1:18" ht="15.75" customHeight="1" x14ac:dyDescent="0.2">
      <c r="A450" s="30"/>
      <c r="F450" s="32"/>
      <c r="G450" s="33"/>
      <c r="I450" s="30"/>
      <c r="K450" s="30"/>
      <c r="M450" s="34"/>
      <c r="P450" s="33"/>
      <c r="Q450" s="33"/>
      <c r="R450" s="33"/>
    </row>
    <row r="451" spans="1:18" ht="15.75" customHeight="1" x14ac:dyDescent="0.2">
      <c r="A451" s="30"/>
      <c r="F451" s="32"/>
      <c r="G451" s="33"/>
      <c r="I451" s="30"/>
      <c r="K451" s="30"/>
      <c r="M451" s="34"/>
      <c r="P451" s="33"/>
      <c r="Q451" s="33"/>
      <c r="R451" s="33"/>
    </row>
    <row r="452" spans="1:18" ht="15.75" customHeight="1" x14ac:dyDescent="0.2">
      <c r="A452" s="30"/>
      <c r="F452" s="32"/>
      <c r="G452" s="33"/>
      <c r="I452" s="30"/>
      <c r="K452" s="30"/>
      <c r="M452" s="34"/>
      <c r="P452" s="33"/>
      <c r="Q452" s="33"/>
      <c r="R452" s="33"/>
    </row>
    <row r="453" spans="1:18" ht="15.75" customHeight="1" x14ac:dyDescent="0.2">
      <c r="A453" s="30"/>
      <c r="F453" s="32"/>
      <c r="G453" s="33"/>
      <c r="I453" s="30"/>
      <c r="K453" s="30"/>
      <c r="M453" s="34"/>
      <c r="P453" s="33"/>
      <c r="Q453" s="33"/>
      <c r="R453" s="33"/>
    </row>
    <row r="454" spans="1:18" ht="15.75" customHeight="1" x14ac:dyDescent="0.2">
      <c r="A454" s="30"/>
      <c r="F454" s="32"/>
      <c r="G454" s="33"/>
      <c r="I454" s="30"/>
      <c r="K454" s="30"/>
      <c r="M454" s="34"/>
      <c r="P454" s="33"/>
      <c r="Q454" s="33"/>
      <c r="R454" s="33"/>
    </row>
    <row r="455" spans="1:18" ht="15.75" customHeight="1" x14ac:dyDescent="0.2">
      <c r="A455" s="30"/>
      <c r="F455" s="32"/>
      <c r="G455" s="33"/>
      <c r="I455" s="30"/>
      <c r="K455" s="30"/>
      <c r="M455" s="34"/>
      <c r="P455" s="33"/>
      <c r="Q455" s="33"/>
      <c r="R455" s="33"/>
    </row>
    <row r="456" spans="1:18" ht="15.75" customHeight="1" x14ac:dyDescent="0.2">
      <c r="A456" s="30"/>
      <c r="F456" s="32"/>
      <c r="G456" s="33"/>
      <c r="I456" s="30"/>
      <c r="K456" s="30"/>
      <c r="M456" s="34"/>
      <c r="P456" s="33"/>
      <c r="Q456" s="33"/>
      <c r="R456" s="33"/>
    </row>
    <row r="457" spans="1:18" ht="15.75" customHeight="1" x14ac:dyDescent="0.2">
      <c r="A457" s="30"/>
      <c r="F457" s="32"/>
      <c r="G457" s="33"/>
      <c r="I457" s="30"/>
      <c r="K457" s="30"/>
      <c r="M457" s="34"/>
      <c r="P457" s="33"/>
      <c r="Q457" s="33"/>
      <c r="R457" s="33"/>
    </row>
    <row r="458" spans="1:18" ht="15.75" customHeight="1" x14ac:dyDescent="0.2">
      <c r="A458" s="30"/>
      <c r="F458" s="32"/>
      <c r="G458" s="33"/>
      <c r="I458" s="30"/>
      <c r="K458" s="30"/>
      <c r="M458" s="34"/>
      <c r="P458" s="33"/>
      <c r="Q458" s="33"/>
      <c r="R458" s="33"/>
    </row>
    <row r="459" spans="1:18" ht="15.75" customHeight="1" x14ac:dyDescent="0.2">
      <c r="A459" s="30"/>
      <c r="F459" s="32"/>
      <c r="G459" s="33"/>
      <c r="I459" s="30"/>
      <c r="K459" s="30"/>
      <c r="M459" s="34"/>
      <c r="P459" s="33"/>
      <c r="Q459" s="33"/>
      <c r="R459" s="33"/>
    </row>
    <row r="460" spans="1:18" ht="15.75" customHeight="1" x14ac:dyDescent="0.2">
      <c r="A460" s="30"/>
      <c r="F460" s="32"/>
      <c r="G460" s="33"/>
      <c r="I460" s="30"/>
      <c r="K460" s="30"/>
      <c r="M460" s="34"/>
      <c r="P460" s="33"/>
      <c r="Q460" s="33"/>
      <c r="R460" s="33"/>
    </row>
    <row r="461" spans="1:18" ht="15.75" customHeight="1" x14ac:dyDescent="0.2">
      <c r="A461" s="30"/>
      <c r="F461" s="32"/>
      <c r="G461" s="33"/>
      <c r="I461" s="30"/>
      <c r="K461" s="30"/>
      <c r="M461" s="34"/>
      <c r="P461" s="33"/>
      <c r="Q461" s="33"/>
      <c r="R461" s="33"/>
    </row>
    <row r="462" spans="1:18" ht="15.75" customHeight="1" x14ac:dyDescent="0.2">
      <c r="A462" s="30"/>
      <c r="F462" s="32"/>
      <c r="G462" s="33"/>
      <c r="I462" s="30"/>
      <c r="K462" s="30"/>
      <c r="M462" s="34"/>
      <c r="P462" s="33"/>
      <c r="Q462" s="33"/>
      <c r="R462" s="33"/>
    </row>
    <row r="463" spans="1:18" ht="15.75" customHeight="1" x14ac:dyDescent="0.2">
      <c r="A463" s="30"/>
      <c r="F463" s="32"/>
      <c r="G463" s="33"/>
      <c r="I463" s="30"/>
      <c r="K463" s="30"/>
      <c r="M463" s="34"/>
      <c r="P463" s="33"/>
      <c r="Q463" s="33"/>
      <c r="R463" s="33"/>
    </row>
    <row r="464" spans="1:18" ht="15.75" customHeight="1" x14ac:dyDescent="0.2">
      <c r="A464" s="30"/>
      <c r="F464" s="32"/>
      <c r="G464" s="33"/>
      <c r="I464" s="30"/>
      <c r="K464" s="30"/>
      <c r="M464" s="34"/>
      <c r="P464" s="33"/>
      <c r="Q464" s="33"/>
      <c r="R464" s="33"/>
    </row>
    <row r="465" spans="1:18" ht="15.75" customHeight="1" x14ac:dyDescent="0.2">
      <c r="A465" s="30"/>
      <c r="F465" s="32"/>
      <c r="G465" s="33"/>
      <c r="I465" s="30"/>
      <c r="K465" s="30"/>
      <c r="M465" s="34"/>
      <c r="P465" s="33"/>
      <c r="Q465" s="33"/>
      <c r="R465" s="33"/>
    </row>
    <row r="466" spans="1:18" ht="15.75" customHeight="1" x14ac:dyDescent="0.2">
      <c r="A466" s="30"/>
      <c r="F466" s="32"/>
      <c r="G466" s="33"/>
      <c r="I466" s="30"/>
      <c r="K466" s="30"/>
      <c r="M466" s="34"/>
      <c r="P466" s="33"/>
      <c r="Q466" s="33"/>
      <c r="R466" s="33"/>
    </row>
    <row r="467" spans="1:18" ht="15.75" customHeight="1" x14ac:dyDescent="0.2">
      <c r="A467" s="30"/>
      <c r="F467" s="32"/>
      <c r="G467" s="33"/>
      <c r="I467" s="30"/>
      <c r="K467" s="30"/>
      <c r="M467" s="34"/>
      <c r="P467" s="33"/>
      <c r="Q467" s="33"/>
      <c r="R467" s="33"/>
    </row>
    <row r="468" spans="1:18" ht="15.75" customHeight="1" x14ac:dyDescent="0.2">
      <c r="A468" s="30"/>
      <c r="F468" s="32"/>
      <c r="G468" s="33"/>
      <c r="I468" s="30"/>
      <c r="K468" s="30"/>
      <c r="M468" s="34"/>
      <c r="P468" s="33"/>
      <c r="Q468" s="33"/>
      <c r="R468" s="33"/>
    </row>
    <row r="469" spans="1:18" ht="15.75" customHeight="1" x14ac:dyDescent="0.2">
      <c r="A469" s="30"/>
      <c r="F469" s="32"/>
      <c r="G469" s="33"/>
      <c r="I469" s="30"/>
      <c r="K469" s="30"/>
      <c r="M469" s="34"/>
      <c r="P469" s="33"/>
      <c r="Q469" s="33"/>
      <c r="R469" s="33"/>
    </row>
    <row r="470" spans="1:18" ht="15.75" customHeight="1" x14ac:dyDescent="0.2">
      <c r="A470" s="30"/>
      <c r="F470" s="32"/>
      <c r="G470" s="33"/>
      <c r="I470" s="30"/>
      <c r="K470" s="30"/>
      <c r="M470" s="34"/>
      <c r="P470" s="33"/>
      <c r="Q470" s="33"/>
      <c r="R470" s="33"/>
    </row>
    <row r="471" spans="1:18" ht="15.75" customHeight="1" x14ac:dyDescent="0.2">
      <c r="A471" s="30"/>
      <c r="F471" s="32"/>
      <c r="G471" s="33"/>
      <c r="I471" s="30"/>
      <c r="K471" s="30"/>
      <c r="M471" s="34"/>
      <c r="P471" s="33"/>
      <c r="Q471" s="33"/>
      <c r="R471" s="33"/>
    </row>
    <row r="472" spans="1:18" ht="15.75" customHeight="1" x14ac:dyDescent="0.2">
      <c r="A472" s="30"/>
      <c r="F472" s="32"/>
      <c r="G472" s="33"/>
      <c r="I472" s="30"/>
      <c r="K472" s="30"/>
      <c r="M472" s="34"/>
      <c r="P472" s="33"/>
      <c r="Q472" s="33"/>
      <c r="R472" s="33"/>
    </row>
    <row r="473" spans="1:18" ht="15.75" customHeight="1" x14ac:dyDescent="0.2">
      <c r="A473" s="30"/>
      <c r="F473" s="32"/>
      <c r="G473" s="33"/>
      <c r="I473" s="30"/>
      <c r="K473" s="30"/>
      <c r="M473" s="34"/>
      <c r="P473" s="33"/>
      <c r="Q473" s="33"/>
      <c r="R473" s="33"/>
    </row>
    <row r="474" spans="1:18" ht="15.75" customHeight="1" x14ac:dyDescent="0.2">
      <c r="A474" s="30"/>
      <c r="F474" s="32"/>
      <c r="G474" s="33"/>
      <c r="I474" s="30"/>
      <c r="K474" s="30"/>
      <c r="M474" s="34"/>
      <c r="P474" s="33"/>
      <c r="Q474" s="33"/>
      <c r="R474" s="33"/>
    </row>
    <row r="475" spans="1:18" ht="15.75" customHeight="1" x14ac:dyDescent="0.2">
      <c r="A475" s="30"/>
      <c r="F475" s="32"/>
      <c r="G475" s="33"/>
      <c r="I475" s="30"/>
      <c r="K475" s="30"/>
      <c r="M475" s="34"/>
      <c r="P475" s="33"/>
      <c r="Q475" s="33"/>
      <c r="R475" s="33"/>
    </row>
    <row r="476" spans="1:18" ht="15.75" customHeight="1" x14ac:dyDescent="0.2">
      <c r="A476" s="30"/>
      <c r="F476" s="32"/>
      <c r="G476" s="33"/>
      <c r="I476" s="30"/>
      <c r="K476" s="30"/>
      <c r="M476" s="34"/>
      <c r="P476" s="33"/>
      <c r="Q476" s="33"/>
      <c r="R476" s="33"/>
    </row>
    <row r="477" spans="1:18" ht="15.75" customHeight="1" x14ac:dyDescent="0.2">
      <c r="A477" s="30"/>
      <c r="F477" s="32"/>
      <c r="G477" s="33"/>
      <c r="I477" s="30"/>
      <c r="K477" s="30"/>
      <c r="M477" s="34"/>
      <c r="P477" s="33"/>
      <c r="Q477" s="33"/>
      <c r="R477" s="33"/>
    </row>
    <row r="478" spans="1:18" ht="15.75" customHeight="1" x14ac:dyDescent="0.2">
      <c r="A478" s="30"/>
      <c r="F478" s="32"/>
      <c r="G478" s="33"/>
      <c r="I478" s="30"/>
      <c r="K478" s="30"/>
      <c r="M478" s="34"/>
      <c r="P478" s="33"/>
      <c r="Q478" s="33"/>
      <c r="R478" s="33"/>
    </row>
    <row r="479" spans="1:18" ht="15.75" customHeight="1" x14ac:dyDescent="0.2">
      <c r="A479" s="30"/>
      <c r="F479" s="32"/>
      <c r="G479" s="33"/>
      <c r="I479" s="30"/>
      <c r="K479" s="30"/>
      <c r="M479" s="34"/>
      <c r="P479" s="33"/>
      <c r="Q479" s="33"/>
      <c r="R479" s="33"/>
    </row>
    <row r="480" spans="1:18" ht="15.75" customHeight="1" x14ac:dyDescent="0.2">
      <c r="A480" s="30"/>
      <c r="F480" s="32"/>
      <c r="G480" s="33"/>
      <c r="I480" s="30"/>
      <c r="K480" s="30"/>
      <c r="M480" s="34"/>
      <c r="P480" s="33"/>
      <c r="Q480" s="33"/>
      <c r="R480" s="33"/>
    </row>
    <row r="481" spans="1:18" ht="15.75" customHeight="1" x14ac:dyDescent="0.2">
      <c r="A481" s="30"/>
      <c r="F481" s="32"/>
      <c r="G481" s="33"/>
      <c r="I481" s="30"/>
      <c r="K481" s="30"/>
      <c r="M481" s="34"/>
      <c r="P481" s="33"/>
      <c r="Q481" s="33"/>
      <c r="R481" s="33"/>
    </row>
    <row r="482" spans="1:18" ht="15.75" customHeight="1" x14ac:dyDescent="0.2">
      <c r="A482" s="30"/>
      <c r="F482" s="32"/>
      <c r="G482" s="33"/>
      <c r="I482" s="30"/>
      <c r="K482" s="30"/>
      <c r="M482" s="34"/>
      <c r="P482" s="33"/>
      <c r="Q482" s="33"/>
      <c r="R482" s="33"/>
    </row>
    <row r="483" spans="1:18" ht="15.75" customHeight="1" x14ac:dyDescent="0.2">
      <c r="A483" s="30"/>
      <c r="F483" s="32"/>
      <c r="G483" s="33"/>
      <c r="I483" s="30"/>
      <c r="K483" s="30"/>
      <c r="M483" s="34"/>
      <c r="P483" s="33"/>
      <c r="Q483" s="33"/>
      <c r="R483" s="33"/>
    </row>
    <row r="484" spans="1:18" ht="15.75" customHeight="1" x14ac:dyDescent="0.2">
      <c r="A484" s="30"/>
      <c r="F484" s="32"/>
      <c r="G484" s="33"/>
      <c r="I484" s="30"/>
      <c r="K484" s="30"/>
      <c r="M484" s="34"/>
      <c r="P484" s="33"/>
      <c r="Q484" s="33"/>
      <c r="R484" s="33"/>
    </row>
    <row r="485" spans="1:18" ht="15.75" customHeight="1" x14ac:dyDescent="0.2">
      <c r="A485" s="30"/>
      <c r="F485" s="32"/>
      <c r="G485" s="33"/>
      <c r="I485" s="30"/>
      <c r="K485" s="30"/>
      <c r="M485" s="34"/>
      <c r="P485" s="33"/>
      <c r="Q485" s="33"/>
      <c r="R485" s="33"/>
    </row>
    <row r="486" spans="1:18" ht="15.75" customHeight="1" x14ac:dyDescent="0.2">
      <c r="A486" s="30"/>
      <c r="F486" s="32"/>
      <c r="G486" s="33"/>
      <c r="I486" s="30"/>
      <c r="K486" s="30"/>
      <c r="M486" s="34"/>
      <c r="P486" s="33"/>
      <c r="Q486" s="33"/>
      <c r="R486" s="33"/>
    </row>
    <row r="487" spans="1:18" ht="15.75" customHeight="1" x14ac:dyDescent="0.2">
      <c r="A487" s="30"/>
      <c r="F487" s="32"/>
      <c r="G487" s="33"/>
      <c r="I487" s="30"/>
      <c r="K487" s="30"/>
      <c r="M487" s="34"/>
      <c r="P487" s="33"/>
      <c r="Q487" s="33"/>
      <c r="R487" s="33"/>
    </row>
    <row r="488" spans="1:18" ht="15.75" customHeight="1" x14ac:dyDescent="0.2">
      <c r="A488" s="30"/>
      <c r="F488" s="32"/>
      <c r="G488" s="33"/>
      <c r="I488" s="30"/>
      <c r="K488" s="30"/>
      <c r="M488" s="34"/>
      <c r="P488" s="33"/>
      <c r="Q488" s="33"/>
      <c r="R488" s="33"/>
    </row>
    <row r="489" spans="1:18" ht="15.75" customHeight="1" x14ac:dyDescent="0.2">
      <c r="A489" s="30"/>
      <c r="F489" s="32"/>
      <c r="G489" s="33"/>
      <c r="I489" s="30"/>
      <c r="K489" s="30"/>
      <c r="M489" s="34"/>
      <c r="P489" s="33"/>
      <c r="Q489" s="33"/>
      <c r="R489" s="33"/>
    </row>
    <row r="490" spans="1:18" ht="15.75" customHeight="1" x14ac:dyDescent="0.2">
      <c r="A490" s="30"/>
      <c r="F490" s="32"/>
      <c r="G490" s="33"/>
      <c r="I490" s="30"/>
      <c r="K490" s="30"/>
      <c r="M490" s="34"/>
      <c r="P490" s="33"/>
      <c r="Q490" s="33"/>
      <c r="R490" s="33"/>
    </row>
    <row r="491" spans="1:18" ht="15.75" customHeight="1" x14ac:dyDescent="0.2">
      <c r="A491" s="30"/>
      <c r="F491" s="32"/>
      <c r="G491" s="33"/>
      <c r="I491" s="30"/>
      <c r="K491" s="30"/>
      <c r="M491" s="34"/>
      <c r="P491" s="33"/>
      <c r="Q491" s="33"/>
      <c r="R491" s="33"/>
    </row>
    <row r="492" spans="1:18" ht="15.75" customHeight="1" x14ac:dyDescent="0.2">
      <c r="A492" s="30"/>
      <c r="F492" s="32"/>
      <c r="G492" s="33"/>
      <c r="I492" s="30"/>
      <c r="K492" s="30"/>
      <c r="M492" s="34"/>
      <c r="P492" s="33"/>
      <c r="Q492" s="33"/>
      <c r="R492" s="33"/>
    </row>
    <row r="493" spans="1:18" ht="15.75" customHeight="1" x14ac:dyDescent="0.2">
      <c r="A493" s="30"/>
      <c r="F493" s="32"/>
      <c r="G493" s="33"/>
      <c r="I493" s="30"/>
      <c r="K493" s="30"/>
      <c r="M493" s="34"/>
      <c r="P493" s="33"/>
      <c r="Q493" s="33"/>
      <c r="R493" s="33"/>
    </row>
    <row r="494" spans="1:18" ht="15.75" customHeight="1" x14ac:dyDescent="0.2">
      <c r="A494" s="30"/>
      <c r="F494" s="32"/>
      <c r="G494" s="33"/>
      <c r="I494" s="30"/>
      <c r="K494" s="30"/>
      <c r="M494" s="34"/>
      <c r="P494" s="33"/>
      <c r="Q494" s="33"/>
      <c r="R494" s="33"/>
    </row>
    <row r="495" spans="1:18" ht="15.75" customHeight="1" x14ac:dyDescent="0.2">
      <c r="A495" s="30"/>
      <c r="F495" s="32"/>
      <c r="G495" s="33"/>
      <c r="I495" s="30"/>
      <c r="K495" s="30"/>
      <c r="M495" s="34"/>
      <c r="P495" s="33"/>
      <c r="Q495" s="33"/>
      <c r="R495" s="33"/>
    </row>
    <row r="496" spans="1:18" ht="15.75" customHeight="1" x14ac:dyDescent="0.2">
      <c r="A496" s="30"/>
      <c r="F496" s="32"/>
      <c r="G496" s="33"/>
      <c r="I496" s="30"/>
      <c r="K496" s="30"/>
      <c r="M496" s="34"/>
      <c r="P496" s="33"/>
      <c r="Q496" s="33"/>
      <c r="R496" s="33"/>
    </row>
    <row r="497" spans="1:18" ht="15.75" customHeight="1" x14ac:dyDescent="0.2">
      <c r="A497" s="30"/>
      <c r="F497" s="32"/>
      <c r="G497" s="33"/>
      <c r="I497" s="30"/>
      <c r="K497" s="30"/>
      <c r="M497" s="34"/>
      <c r="P497" s="33"/>
      <c r="Q497" s="33"/>
      <c r="R497" s="33"/>
    </row>
    <row r="498" spans="1:18" ht="15.75" customHeight="1" x14ac:dyDescent="0.2">
      <c r="A498" s="30"/>
      <c r="F498" s="32"/>
      <c r="G498" s="33"/>
      <c r="I498" s="30"/>
      <c r="K498" s="30"/>
      <c r="M498" s="34"/>
      <c r="P498" s="33"/>
      <c r="Q498" s="33"/>
      <c r="R498" s="33"/>
    </row>
    <row r="499" spans="1:18" ht="15.75" customHeight="1" x14ac:dyDescent="0.2">
      <c r="A499" s="30"/>
      <c r="F499" s="32"/>
      <c r="G499" s="33"/>
      <c r="I499" s="30"/>
      <c r="K499" s="30"/>
      <c r="M499" s="34"/>
      <c r="P499" s="33"/>
      <c r="Q499" s="33"/>
      <c r="R499" s="33"/>
    </row>
    <row r="500" spans="1:18" ht="15.75" customHeight="1" x14ac:dyDescent="0.2">
      <c r="A500" s="30"/>
      <c r="F500" s="32"/>
      <c r="G500" s="33"/>
      <c r="I500" s="30"/>
      <c r="K500" s="30"/>
      <c r="M500" s="34"/>
      <c r="P500" s="33"/>
      <c r="Q500" s="33"/>
      <c r="R500" s="33"/>
    </row>
    <row r="501" spans="1:18" ht="15.75" customHeight="1" x14ac:dyDescent="0.2">
      <c r="A501" s="30"/>
      <c r="F501" s="32"/>
      <c r="G501" s="33"/>
      <c r="I501" s="30"/>
      <c r="K501" s="30"/>
      <c r="M501" s="34"/>
      <c r="P501" s="33"/>
      <c r="Q501" s="33"/>
      <c r="R501" s="33"/>
    </row>
    <row r="502" spans="1:18" ht="15.75" customHeight="1" x14ac:dyDescent="0.2">
      <c r="A502" s="30"/>
      <c r="F502" s="32"/>
      <c r="G502" s="33"/>
      <c r="I502" s="30"/>
      <c r="K502" s="30"/>
      <c r="M502" s="34"/>
      <c r="P502" s="33"/>
      <c r="Q502" s="33"/>
      <c r="R502" s="33"/>
    </row>
    <row r="503" spans="1:18" ht="15.75" customHeight="1" x14ac:dyDescent="0.2">
      <c r="A503" s="30"/>
      <c r="F503" s="32"/>
      <c r="G503" s="33"/>
      <c r="I503" s="30"/>
      <c r="K503" s="30"/>
      <c r="M503" s="34"/>
      <c r="P503" s="33"/>
      <c r="Q503" s="33"/>
      <c r="R503" s="33"/>
    </row>
    <row r="504" spans="1:18" ht="15.75" customHeight="1" x14ac:dyDescent="0.2">
      <c r="A504" s="30"/>
      <c r="F504" s="32"/>
      <c r="G504" s="33"/>
      <c r="I504" s="30"/>
      <c r="K504" s="30"/>
      <c r="M504" s="34"/>
      <c r="P504" s="33"/>
      <c r="Q504" s="33"/>
      <c r="R504" s="33"/>
    </row>
    <row r="505" spans="1:18" ht="15.75" customHeight="1" x14ac:dyDescent="0.2">
      <c r="A505" s="30"/>
      <c r="F505" s="32"/>
      <c r="G505" s="33"/>
      <c r="I505" s="30"/>
      <c r="K505" s="30"/>
      <c r="M505" s="34"/>
      <c r="P505" s="33"/>
      <c r="Q505" s="33"/>
      <c r="R505" s="33"/>
    </row>
    <row r="506" spans="1:18" ht="15.75" customHeight="1" x14ac:dyDescent="0.2">
      <c r="A506" s="30"/>
      <c r="F506" s="32"/>
      <c r="G506" s="33"/>
      <c r="I506" s="30"/>
      <c r="K506" s="30"/>
      <c r="M506" s="34"/>
      <c r="P506" s="33"/>
      <c r="Q506" s="33"/>
      <c r="R506" s="33"/>
    </row>
    <row r="507" spans="1:18" ht="15.75" customHeight="1" x14ac:dyDescent="0.2">
      <c r="A507" s="30"/>
      <c r="F507" s="32"/>
      <c r="G507" s="33"/>
      <c r="I507" s="30"/>
      <c r="K507" s="30"/>
      <c r="M507" s="34"/>
      <c r="P507" s="33"/>
      <c r="Q507" s="33"/>
      <c r="R507" s="33"/>
    </row>
    <row r="508" spans="1:18" ht="15.75" customHeight="1" x14ac:dyDescent="0.2">
      <c r="A508" s="30"/>
      <c r="F508" s="32"/>
      <c r="G508" s="33"/>
      <c r="I508" s="30"/>
      <c r="K508" s="30"/>
      <c r="M508" s="34"/>
      <c r="P508" s="33"/>
      <c r="Q508" s="33"/>
      <c r="R508" s="33"/>
    </row>
    <row r="509" spans="1:18" ht="15.75" customHeight="1" x14ac:dyDescent="0.2">
      <c r="A509" s="30"/>
      <c r="F509" s="32"/>
      <c r="G509" s="33"/>
      <c r="I509" s="30"/>
      <c r="K509" s="30"/>
      <c r="M509" s="34"/>
      <c r="P509" s="33"/>
      <c r="Q509" s="33"/>
      <c r="R509" s="33"/>
    </row>
    <row r="510" spans="1:18" ht="15.75" customHeight="1" x14ac:dyDescent="0.2">
      <c r="A510" s="30"/>
      <c r="F510" s="32"/>
      <c r="G510" s="33"/>
      <c r="I510" s="30"/>
      <c r="K510" s="30"/>
      <c r="M510" s="34"/>
      <c r="P510" s="33"/>
      <c r="Q510" s="33"/>
      <c r="R510" s="33"/>
    </row>
    <row r="511" spans="1:18" ht="15.75" customHeight="1" x14ac:dyDescent="0.2">
      <c r="A511" s="30"/>
      <c r="F511" s="32"/>
      <c r="G511" s="33"/>
      <c r="I511" s="30"/>
      <c r="K511" s="30"/>
      <c r="M511" s="34"/>
      <c r="P511" s="33"/>
      <c r="Q511" s="33"/>
      <c r="R511" s="33"/>
    </row>
    <row r="512" spans="1:18" ht="15.75" customHeight="1" x14ac:dyDescent="0.2">
      <c r="A512" s="30"/>
      <c r="F512" s="32"/>
      <c r="G512" s="33"/>
      <c r="I512" s="30"/>
      <c r="K512" s="30"/>
      <c r="M512" s="34"/>
      <c r="P512" s="33"/>
      <c r="Q512" s="33"/>
      <c r="R512" s="33"/>
    </row>
    <row r="513" spans="1:18" ht="15.75" customHeight="1" x14ac:dyDescent="0.2">
      <c r="A513" s="30"/>
      <c r="F513" s="32"/>
      <c r="G513" s="33"/>
      <c r="I513" s="30"/>
      <c r="K513" s="30"/>
      <c r="M513" s="34"/>
      <c r="P513" s="33"/>
      <c r="Q513" s="33"/>
      <c r="R513" s="33"/>
    </row>
    <row r="514" spans="1:18" ht="15.75" customHeight="1" x14ac:dyDescent="0.2">
      <c r="A514" s="30"/>
      <c r="F514" s="32"/>
      <c r="G514" s="33"/>
      <c r="I514" s="30"/>
      <c r="K514" s="30"/>
      <c r="M514" s="34"/>
      <c r="P514" s="33"/>
      <c r="Q514" s="33"/>
      <c r="R514" s="33"/>
    </row>
    <row r="515" spans="1:18" ht="15.75" customHeight="1" x14ac:dyDescent="0.2">
      <c r="A515" s="30"/>
      <c r="F515" s="32"/>
      <c r="G515" s="33"/>
      <c r="I515" s="30"/>
      <c r="K515" s="30"/>
      <c r="M515" s="34"/>
      <c r="P515" s="33"/>
      <c r="Q515" s="33"/>
      <c r="R515" s="33"/>
    </row>
    <row r="516" spans="1:18" ht="15.75" customHeight="1" x14ac:dyDescent="0.2">
      <c r="A516" s="30"/>
      <c r="F516" s="32"/>
      <c r="G516" s="33"/>
      <c r="I516" s="30"/>
      <c r="K516" s="30"/>
      <c r="M516" s="34"/>
      <c r="P516" s="33"/>
      <c r="Q516" s="33"/>
      <c r="R516" s="33"/>
    </row>
    <row r="517" spans="1:18" ht="15.75" customHeight="1" x14ac:dyDescent="0.2">
      <c r="A517" s="30"/>
      <c r="F517" s="32"/>
      <c r="G517" s="33"/>
      <c r="I517" s="30"/>
      <c r="K517" s="30"/>
      <c r="M517" s="34"/>
      <c r="P517" s="33"/>
      <c r="Q517" s="33"/>
      <c r="R517" s="33"/>
    </row>
    <row r="518" spans="1:18" ht="15.75" customHeight="1" x14ac:dyDescent="0.2">
      <c r="A518" s="30"/>
      <c r="F518" s="32"/>
      <c r="G518" s="33"/>
      <c r="I518" s="30"/>
      <c r="K518" s="30"/>
      <c r="M518" s="34"/>
      <c r="P518" s="33"/>
      <c r="Q518" s="33"/>
      <c r="R518" s="33"/>
    </row>
    <row r="519" spans="1:18" ht="15.75" customHeight="1" x14ac:dyDescent="0.2">
      <c r="A519" s="30"/>
      <c r="F519" s="32"/>
      <c r="G519" s="33"/>
      <c r="I519" s="30"/>
      <c r="K519" s="30"/>
      <c r="M519" s="34"/>
      <c r="P519" s="33"/>
      <c r="Q519" s="33"/>
      <c r="R519" s="33"/>
    </row>
    <row r="520" spans="1:18" ht="15.75" customHeight="1" x14ac:dyDescent="0.2">
      <c r="A520" s="30"/>
      <c r="F520" s="32"/>
      <c r="G520" s="33"/>
      <c r="I520" s="30"/>
      <c r="K520" s="30"/>
      <c r="M520" s="34"/>
      <c r="P520" s="33"/>
      <c r="Q520" s="33"/>
      <c r="R520" s="33"/>
    </row>
    <row r="521" spans="1:18" ht="15.75" customHeight="1" x14ac:dyDescent="0.2">
      <c r="A521" s="30"/>
      <c r="F521" s="32"/>
      <c r="G521" s="33"/>
      <c r="I521" s="30"/>
      <c r="K521" s="30"/>
      <c r="M521" s="34"/>
      <c r="P521" s="33"/>
      <c r="Q521" s="33"/>
      <c r="R521" s="33"/>
    </row>
    <row r="522" spans="1:18" ht="15.75" customHeight="1" x14ac:dyDescent="0.2">
      <c r="A522" s="30"/>
      <c r="F522" s="32"/>
      <c r="G522" s="33"/>
      <c r="I522" s="30"/>
      <c r="K522" s="30"/>
      <c r="M522" s="34"/>
      <c r="P522" s="33"/>
      <c r="Q522" s="33"/>
      <c r="R522" s="33"/>
    </row>
    <row r="523" spans="1:18" ht="15.75" customHeight="1" x14ac:dyDescent="0.2">
      <c r="A523" s="30"/>
      <c r="F523" s="32"/>
      <c r="G523" s="33"/>
      <c r="I523" s="30"/>
      <c r="K523" s="30"/>
      <c r="M523" s="34"/>
      <c r="P523" s="33"/>
      <c r="Q523" s="33"/>
      <c r="R523" s="33"/>
    </row>
    <row r="524" spans="1:18" ht="15.75" customHeight="1" x14ac:dyDescent="0.2">
      <c r="A524" s="30"/>
      <c r="F524" s="32"/>
      <c r="G524" s="33"/>
      <c r="I524" s="30"/>
      <c r="K524" s="30"/>
      <c r="M524" s="34"/>
      <c r="P524" s="33"/>
      <c r="Q524" s="33"/>
      <c r="R524" s="33"/>
    </row>
    <row r="525" spans="1:18" ht="15.75" customHeight="1" x14ac:dyDescent="0.2">
      <c r="A525" s="30"/>
      <c r="F525" s="32"/>
      <c r="G525" s="33"/>
      <c r="I525" s="30"/>
      <c r="K525" s="30"/>
      <c r="M525" s="34"/>
      <c r="P525" s="33"/>
      <c r="Q525" s="33"/>
      <c r="R525" s="33"/>
    </row>
    <row r="526" spans="1:18" ht="15.75" customHeight="1" x14ac:dyDescent="0.2">
      <c r="A526" s="30"/>
      <c r="F526" s="32"/>
      <c r="G526" s="33"/>
      <c r="I526" s="30"/>
      <c r="K526" s="30"/>
      <c r="M526" s="34"/>
      <c r="P526" s="33"/>
      <c r="Q526" s="33"/>
      <c r="R526" s="33"/>
    </row>
    <row r="527" spans="1:18" ht="15.75" customHeight="1" x14ac:dyDescent="0.2">
      <c r="A527" s="30"/>
      <c r="F527" s="32"/>
      <c r="G527" s="33"/>
      <c r="I527" s="30"/>
      <c r="K527" s="30"/>
      <c r="M527" s="34"/>
      <c r="P527" s="33"/>
      <c r="Q527" s="33"/>
      <c r="R527" s="33"/>
    </row>
    <row r="528" spans="1:18" ht="15.75" customHeight="1" x14ac:dyDescent="0.2">
      <c r="A528" s="30"/>
      <c r="F528" s="32"/>
      <c r="G528" s="33"/>
      <c r="I528" s="30"/>
      <c r="K528" s="30"/>
      <c r="M528" s="34"/>
      <c r="P528" s="33"/>
      <c r="Q528" s="33"/>
      <c r="R528" s="33"/>
    </row>
    <row r="529" spans="1:18" ht="15.75" customHeight="1" x14ac:dyDescent="0.2">
      <c r="A529" s="30"/>
      <c r="F529" s="32"/>
      <c r="G529" s="33"/>
      <c r="I529" s="30"/>
      <c r="K529" s="30"/>
      <c r="M529" s="34"/>
      <c r="P529" s="33"/>
      <c r="Q529" s="33"/>
      <c r="R529" s="33"/>
    </row>
    <row r="530" spans="1:18" ht="15.75" customHeight="1" x14ac:dyDescent="0.2">
      <c r="A530" s="30"/>
      <c r="F530" s="32"/>
      <c r="G530" s="33"/>
      <c r="I530" s="30"/>
      <c r="K530" s="30"/>
      <c r="M530" s="34"/>
      <c r="P530" s="33"/>
      <c r="Q530" s="33"/>
      <c r="R530" s="33"/>
    </row>
    <row r="531" spans="1:18" ht="15.75" customHeight="1" x14ac:dyDescent="0.2">
      <c r="A531" s="30"/>
      <c r="F531" s="32"/>
      <c r="G531" s="33"/>
      <c r="I531" s="30"/>
      <c r="K531" s="30"/>
      <c r="M531" s="34"/>
      <c r="P531" s="33"/>
      <c r="Q531" s="33"/>
      <c r="R531" s="33"/>
    </row>
    <row r="532" spans="1:18" ht="15.75" customHeight="1" x14ac:dyDescent="0.2">
      <c r="A532" s="30"/>
      <c r="F532" s="32"/>
      <c r="G532" s="33"/>
      <c r="I532" s="30"/>
      <c r="K532" s="30"/>
      <c r="M532" s="34"/>
      <c r="P532" s="33"/>
      <c r="Q532" s="33"/>
      <c r="R532" s="33"/>
    </row>
    <row r="533" spans="1:18" ht="15.75" customHeight="1" x14ac:dyDescent="0.2">
      <c r="A533" s="30"/>
      <c r="F533" s="32"/>
      <c r="G533" s="33"/>
      <c r="I533" s="30"/>
      <c r="K533" s="30"/>
      <c r="M533" s="34"/>
      <c r="P533" s="33"/>
      <c r="Q533" s="33"/>
      <c r="R533" s="33"/>
    </row>
    <row r="534" spans="1:18" ht="15.75" customHeight="1" x14ac:dyDescent="0.2">
      <c r="A534" s="30"/>
      <c r="F534" s="32"/>
      <c r="G534" s="33"/>
      <c r="I534" s="30"/>
      <c r="K534" s="30"/>
      <c r="M534" s="34"/>
      <c r="P534" s="33"/>
      <c r="Q534" s="33"/>
      <c r="R534" s="33"/>
    </row>
    <row r="535" spans="1:18" ht="15.75" customHeight="1" x14ac:dyDescent="0.2">
      <c r="A535" s="30"/>
      <c r="F535" s="32"/>
      <c r="G535" s="33"/>
      <c r="I535" s="30"/>
      <c r="K535" s="30"/>
      <c r="M535" s="34"/>
      <c r="P535" s="33"/>
      <c r="Q535" s="33"/>
      <c r="R535" s="33"/>
    </row>
    <row r="536" spans="1:18" ht="15.75" customHeight="1" x14ac:dyDescent="0.2">
      <c r="A536" s="30"/>
      <c r="F536" s="32"/>
      <c r="G536" s="33"/>
      <c r="I536" s="30"/>
      <c r="K536" s="30"/>
      <c r="M536" s="34"/>
      <c r="P536" s="33"/>
      <c r="Q536" s="33"/>
      <c r="R536" s="33"/>
    </row>
    <row r="537" spans="1:18" ht="15.75" customHeight="1" x14ac:dyDescent="0.2">
      <c r="A537" s="30"/>
      <c r="F537" s="32"/>
      <c r="G537" s="33"/>
      <c r="I537" s="30"/>
      <c r="K537" s="30"/>
      <c r="M537" s="34"/>
      <c r="P537" s="33"/>
      <c r="Q537" s="33"/>
      <c r="R537" s="33"/>
    </row>
    <row r="538" spans="1:18" ht="15.75" customHeight="1" x14ac:dyDescent="0.2">
      <c r="A538" s="30"/>
      <c r="F538" s="32"/>
      <c r="G538" s="33"/>
      <c r="I538" s="30"/>
      <c r="K538" s="30"/>
      <c r="M538" s="34"/>
      <c r="P538" s="33"/>
      <c r="Q538" s="33"/>
      <c r="R538" s="33"/>
    </row>
    <row r="539" spans="1:18" ht="15.75" customHeight="1" x14ac:dyDescent="0.2">
      <c r="A539" s="30"/>
      <c r="F539" s="32"/>
      <c r="G539" s="33"/>
      <c r="I539" s="30"/>
      <c r="K539" s="30"/>
      <c r="M539" s="34"/>
      <c r="P539" s="33"/>
      <c r="Q539" s="33"/>
      <c r="R539" s="33"/>
    </row>
    <row r="540" spans="1:18" ht="15.75" customHeight="1" x14ac:dyDescent="0.2">
      <c r="A540" s="30"/>
      <c r="F540" s="32"/>
      <c r="G540" s="33"/>
      <c r="I540" s="30"/>
      <c r="K540" s="30"/>
      <c r="M540" s="34"/>
      <c r="P540" s="33"/>
      <c r="Q540" s="33"/>
      <c r="R540" s="33"/>
    </row>
    <row r="541" spans="1:18" ht="15.75" customHeight="1" x14ac:dyDescent="0.2">
      <c r="A541" s="30"/>
      <c r="F541" s="32"/>
      <c r="G541" s="33"/>
      <c r="I541" s="30"/>
      <c r="K541" s="30"/>
      <c r="M541" s="34"/>
      <c r="P541" s="33"/>
      <c r="Q541" s="33"/>
      <c r="R541" s="33"/>
    </row>
    <row r="542" spans="1:18" ht="15.75" customHeight="1" x14ac:dyDescent="0.2">
      <c r="A542" s="30"/>
      <c r="F542" s="32"/>
      <c r="G542" s="33"/>
      <c r="I542" s="30"/>
      <c r="K542" s="30"/>
      <c r="M542" s="34"/>
      <c r="P542" s="33"/>
      <c r="Q542" s="33"/>
      <c r="R542" s="33"/>
    </row>
    <row r="543" spans="1:18" ht="15.75" customHeight="1" x14ac:dyDescent="0.2">
      <c r="A543" s="30"/>
      <c r="F543" s="32"/>
      <c r="G543" s="33"/>
      <c r="I543" s="30"/>
      <c r="K543" s="30"/>
      <c r="M543" s="34"/>
      <c r="P543" s="33"/>
      <c r="Q543" s="33"/>
      <c r="R543" s="33"/>
    </row>
    <row r="544" spans="1:18" ht="15.75" customHeight="1" x14ac:dyDescent="0.2">
      <c r="A544" s="30"/>
      <c r="F544" s="32"/>
      <c r="G544" s="33"/>
      <c r="I544" s="30"/>
      <c r="K544" s="30"/>
      <c r="M544" s="34"/>
      <c r="P544" s="33"/>
      <c r="Q544" s="33"/>
      <c r="R544" s="33"/>
    </row>
    <row r="545" spans="1:18" ht="15.75" customHeight="1" x14ac:dyDescent="0.2">
      <c r="A545" s="30"/>
      <c r="F545" s="32"/>
      <c r="G545" s="33"/>
      <c r="I545" s="30"/>
      <c r="K545" s="30"/>
      <c r="M545" s="34"/>
      <c r="P545" s="33"/>
      <c r="Q545" s="33"/>
      <c r="R545" s="33"/>
    </row>
    <row r="546" spans="1:18" ht="15.75" customHeight="1" x14ac:dyDescent="0.2">
      <c r="A546" s="30"/>
      <c r="F546" s="32"/>
      <c r="G546" s="33"/>
      <c r="I546" s="30"/>
      <c r="K546" s="30"/>
      <c r="M546" s="34"/>
      <c r="P546" s="33"/>
      <c r="Q546" s="33"/>
      <c r="R546" s="33"/>
    </row>
    <row r="547" spans="1:18" ht="15.75" customHeight="1" x14ac:dyDescent="0.2">
      <c r="A547" s="30"/>
      <c r="F547" s="32"/>
      <c r="G547" s="33"/>
      <c r="I547" s="30"/>
      <c r="K547" s="30"/>
      <c r="M547" s="34"/>
      <c r="P547" s="33"/>
      <c r="Q547" s="33"/>
      <c r="R547" s="33"/>
    </row>
    <row r="548" spans="1:18" ht="15.75" customHeight="1" x14ac:dyDescent="0.2">
      <c r="A548" s="30"/>
      <c r="F548" s="32"/>
      <c r="G548" s="33"/>
      <c r="I548" s="30"/>
      <c r="K548" s="30"/>
      <c r="M548" s="34"/>
      <c r="P548" s="33"/>
      <c r="Q548" s="33"/>
      <c r="R548" s="33"/>
    </row>
    <row r="549" spans="1:18" ht="15.75" customHeight="1" x14ac:dyDescent="0.2">
      <c r="A549" s="30"/>
      <c r="F549" s="32"/>
      <c r="G549" s="33"/>
      <c r="I549" s="30"/>
      <c r="K549" s="30"/>
      <c r="M549" s="34"/>
      <c r="P549" s="33"/>
      <c r="Q549" s="33"/>
      <c r="R549" s="33"/>
    </row>
    <row r="550" spans="1:18" ht="15.75" customHeight="1" x14ac:dyDescent="0.2">
      <c r="A550" s="30"/>
      <c r="F550" s="32"/>
      <c r="G550" s="33"/>
      <c r="I550" s="30"/>
      <c r="K550" s="30"/>
      <c r="M550" s="34"/>
      <c r="P550" s="33"/>
      <c r="Q550" s="33"/>
      <c r="R550" s="33"/>
    </row>
    <row r="551" spans="1:18" ht="15.75" customHeight="1" x14ac:dyDescent="0.2">
      <c r="A551" s="30"/>
      <c r="F551" s="32"/>
      <c r="G551" s="33"/>
      <c r="I551" s="30"/>
      <c r="K551" s="30"/>
      <c r="M551" s="34"/>
      <c r="P551" s="33"/>
      <c r="Q551" s="33"/>
      <c r="R551" s="33"/>
    </row>
    <row r="552" spans="1:18" ht="15.75" customHeight="1" x14ac:dyDescent="0.2">
      <c r="A552" s="30"/>
      <c r="F552" s="32"/>
      <c r="G552" s="33"/>
      <c r="I552" s="30"/>
      <c r="K552" s="30"/>
      <c r="M552" s="34"/>
      <c r="P552" s="33"/>
      <c r="Q552" s="33"/>
      <c r="R552" s="33"/>
    </row>
    <row r="553" spans="1:18" ht="15.75" customHeight="1" x14ac:dyDescent="0.2">
      <c r="A553" s="30"/>
      <c r="F553" s="32"/>
      <c r="G553" s="33"/>
      <c r="I553" s="30"/>
      <c r="K553" s="30"/>
      <c r="M553" s="34"/>
      <c r="P553" s="33"/>
      <c r="Q553" s="33"/>
      <c r="R553" s="33"/>
    </row>
    <row r="554" spans="1:18" ht="15.75" customHeight="1" x14ac:dyDescent="0.2">
      <c r="A554" s="30"/>
      <c r="F554" s="32"/>
      <c r="G554" s="33"/>
      <c r="I554" s="30"/>
      <c r="K554" s="30"/>
      <c r="M554" s="34"/>
      <c r="P554" s="33"/>
      <c r="Q554" s="33"/>
      <c r="R554" s="33"/>
    </row>
    <row r="555" spans="1:18" ht="15.75" customHeight="1" x14ac:dyDescent="0.2">
      <c r="A555" s="30"/>
      <c r="F555" s="32"/>
      <c r="G555" s="33"/>
      <c r="I555" s="30"/>
      <c r="K555" s="30"/>
      <c r="M555" s="34"/>
      <c r="P555" s="33"/>
      <c r="Q555" s="33"/>
      <c r="R555" s="33"/>
    </row>
    <row r="556" spans="1:18" ht="15.75" customHeight="1" x14ac:dyDescent="0.2">
      <c r="A556" s="30"/>
      <c r="F556" s="32"/>
      <c r="G556" s="33"/>
      <c r="I556" s="30"/>
      <c r="K556" s="30"/>
      <c r="M556" s="34"/>
      <c r="P556" s="33"/>
      <c r="Q556" s="33"/>
      <c r="R556" s="33"/>
    </row>
    <row r="557" spans="1:18" ht="15.75" customHeight="1" x14ac:dyDescent="0.2">
      <c r="A557" s="30"/>
      <c r="F557" s="32"/>
      <c r="G557" s="33"/>
      <c r="I557" s="30"/>
      <c r="K557" s="30"/>
      <c r="M557" s="34"/>
      <c r="P557" s="33"/>
      <c r="Q557" s="33"/>
      <c r="R557" s="33"/>
    </row>
    <row r="558" spans="1:18" ht="15.75" customHeight="1" x14ac:dyDescent="0.2">
      <c r="A558" s="30"/>
      <c r="F558" s="32"/>
      <c r="G558" s="33"/>
      <c r="I558" s="30"/>
      <c r="K558" s="30"/>
      <c r="M558" s="34"/>
      <c r="P558" s="33"/>
      <c r="Q558" s="33"/>
      <c r="R558" s="33"/>
    </row>
    <row r="559" spans="1:18" ht="15.75" customHeight="1" x14ac:dyDescent="0.2">
      <c r="A559" s="30"/>
      <c r="F559" s="32"/>
      <c r="G559" s="33"/>
      <c r="I559" s="30"/>
      <c r="K559" s="30"/>
      <c r="M559" s="34"/>
      <c r="P559" s="33"/>
      <c r="Q559" s="33"/>
      <c r="R559" s="33"/>
    </row>
    <row r="560" spans="1:18" ht="15.75" customHeight="1" x14ac:dyDescent="0.2">
      <c r="A560" s="30"/>
      <c r="F560" s="32"/>
      <c r="G560" s="33"/>
      <c r="I560" s="30"/>
      <c r="K560" s="30"/>
      <c r="M560" s="34"/>
      <c r="P560" s="33"/>
      <c r="Q560" s="33"/>
      <c r="R560" s="33"/>
    </row>
    <row r="561" spans="1:18" ht="15.75" customHeight="1" x14ac:dyDescent="0.2">
      <c r="A561" s="30"/>
      <c r="F561" s="32"/>
      <c r="G561" s="33"/>
      <c r="I561" s="30"/>
      <c r="K561" s="30"/>
      <c r="M561" s="34"/>
      <c r="P561" s="33"/>
      <c r="Q561" s="33"/>
      <c r="R561" s="33"/>
    </row>
    <row r="562" spans="1:18" ht="15.75" customHeight="1" x14ac:dyDescent="0.2">
      <c r="A562" s="30"/>
      <c r="F562" s="32"/>
      <c r="G562" s="33"/>
      <c r="I562" s="30"/>
      <c r="K562" s="30"/>
      <c r="M562" s="34"/>
      <c r="P562" s="33"/>
      <c r="Q562" s="33"/>
      <c r="R562" s="33"/>
    </row>
    <row r="563" spans="1:18" ht="15.75" customHeight="1" x14ac:dyDescent="0.2">
      <c r="A563" s="30"/>
      <c r="F563" s="32"/>
      <c r="G563" s="33"/>
      <c r="I563" s="30"/>
      <c r="K563" s="30"/>
      <c r="M563" s="34"/>
      <c r="P563" s="33"/>
      <c r="Q563" s="33"/>
      <c r="R563" s="33"/>
    </row>
    <row r="564" spans="1:18" ht="15.75" customHeight="1" x14ac:dyDescent="0.2">
      <c r="A564" s="30"/>
      <c r="F564" s="32"/>
      <c r="G564" s="33"/>
      <c r="I564" s="30"/>
      <c r="K564" s="30"/>
      <c r="M564" s="34"/>
      <c r="P564" s="33"/>
      <c r="Q564" s="33"/>
      <c r="R564" s="33"/>
    </row>
    <row r="565" spans="1:18" ht="15.75" customHeight="1" x14ac:dyDescent="0.2">
      <c r="A565" s="30"/>
      <c r="F565" s="32"/>
      <c r="G565" s="33"/>
      <c r="I565" s="30"/>
      <c r="K565" s="30"/>
      <c r="M565" s="34"/>
      <c r="P565" s="33"/>
      <c r="Q565" s="33"/>
      <c r="R565" s="33"/>
    </row>
    <row r="566" spans="1:18" ht="15.75" customHeight="1" x14ac:dyDescent="0.2">
      <c r="A566" s="30"/>
      <c r="F566" s="32"/>
      <c r="G566" s="33"/>
      <c r="I566" s="30"/>
      <c r="K566" s="30"/>
      <c r="M566" s="34"/>
      <c r="P566" s="33"/>
      <c r="Q566" s="33"/>
      <c r="R566" s="33"/>
    </row>
    <row r="567" spans="1:18" ht="15.75" customHeight="1" x14ac:dyDescent="0.2">
      <c r="A567" s="30"/>
      <c r="F567" s="32"/>
      <c r="G567" s="33"/>
      <c r="I567" s="30"/>
      <c r="K567" s="30"/>
      <c r="M567" s="34"/>
      <c r="P567" s="33"/>
      <c r="Q567" s="33"/>
      <c r="R567" s="33"/>
    </row>
    <row r="568" spans="1:18" ht="15.75" customHeight="1" x14ac:dyDescent="0.2">
      <c r="A568" s="30"/>
      <c r="F568" s="32"/>
      <c r="G568" s="33"/>
      <c r="I568" s="30"/>
      <c r="K568" s="30"/>
      <c r="M568" s="34"/>
      <c r="P568" s="33"/>
      <c r="Q568" s="33"/>
      <c r="R568" s="33"/>
    </row>
    <row r="569" spans="1:18" ht="15.75" customHeight="1" x14ac:dyDescent="0.2">
      <c r="A569" s="30"/>
      <c r="F569" s="32"/>
      <c r="G569" s="33"/>
      <c r="I569" s="30"/>
      <c r="K569" s="30"/>
      <c r="M569" s="34"/>
      <c r="P569" s="33"/>
      <c r="Q569" s="33"/>
      <c r="R569" s="33"/>
    </row>
    <row r="570" spans="1:18" ht="15.75" customHeight="1" x14ac:dyDescent="0.2">
      <c r="A570" s="30"/>
      <c r="F570" s="32"/>
      <c r="G570" s="33"/>
      <c r="I570" s="30"/>
      <c r="K570" s="30"/>
      <c r="M570" s="34"/>
      <c r="P570" s="33"/>
      <c r="Q570" s="33"/>
      <c r="R570" s="33"/>
    </row>
    <row r="571" spans="1:18" ht="15.75" customHeight="1" x14ac:dyDescent="0.2">
      <c r="A571" s="30"/>
      <c r="F571" s="32"/>
      <c r="G571" s="33"/>
      <c r="I571" s="30"/>
      <c r="K571" s="30"/>
      <c r="M571" s="34"/>
      <c r="P571" s="33"/>
      <c r="Q571" s="33"/>
      <c r="R571" s="33"/>
    </row>
    <row r="572" spans="1:18" ht="15.75" customHeight="1" x14ac:dyDescent="0.2">
      <c r="A572" s="30"/>
      <c r="F572" s="32"/>
      <c r="G572" s="33"/>
      <c r="I572" s="30"/>
      <c r="K572" s="30"/>
      <c r="M572" s="34"/>
      <c r="P572" s="33"/>
      <c r="Q572" s="33"/>
      <c r="R572" s="33"/>
    </row>
    <row r="573" spans="1:18" ht="15.75" customHeight="1" x14ac:dyDescent="0.2">
      <c r="A573" s="30"/>
      <c r="F573" s="32"/>
      <c r="G573" s="33"/>
      <c r="I573" s="30"/>
      <c r="K573" s="30"/>
      <c r="M573" s="34"/>
      <c r="P573" s="33"/>
      <c r="Q573" s="33"/>
      <c r="R573" s="33"/>
    </row>
    <row r="574" spans="1:18" ht="15.75" customHeight="1" x14ac:dyDescent="0.2">
      <c r="A574" s="30"/>
      <c r="F574" s="32"/>
      <c r="G574" s="33"/>
      <c r="I574" s="30"/>
      <c r="K574" s="30"/>
      <c r="M574" s="34"/>
      <c r="P574" s="33"/>
      <c r="Q574" s="33"/>
      <c r="R574" s="33"/>
    </row>
    <row r="575" spans="1:18" ht="15.75" customHeight="1" x14ac:dyDescent="0.2">
      <c r="A575" s="30"/>
      <c r="F575" s="32"/>
      <c r="G575" s="33"/>
      <c r="I575" s="30"/>
      <c r="K575" s="30"/>
      <c r="M575" s="34"/>
      <c r="P575" s="33"/>
      <c r="Q575" s="33"/>
      <c r="R575" s="33"/>
    </row>
    <row r="576" spans="1:18" ht="15.75" customHeight="1" x14ac:dyDescent="0.2">
      <c r="A576" s="30"/>
      <c r="F576" s="32"/>
      <c r="G576" s="33"/>
      <c r="I576" s="30"/>
      <c r="K576" s="30"/>
      <c r="M576" s="34"/>
      <c r="P576" s="33"/>
      <c r="Q576" s="33"/>
      <c r="R576" s="33"/>
    </row>
    <row r="577" spans="1:18" ht="15.75" customHeight="1" x14ac:dyDescent="0.2">
      <c r="A577" s="30"/>
      <c r="F577" s="32"/>
      <c r="G577" s="33"/>
      <c r="I577" s="30"/>
      <c r="K577" s="30"/>
      <c r="M577" s="34"/>
      <c r="P577" s="33"/>
      <c r="Q577" s="33"/>
      <c r="R577" s="33"/>
    </row>
    <row r="578" spans="1:18" ht="15.75" customHeight="1" x14ac:dyDescent="0.2">
      <c r="A578" s="30"/>
      <c r="F578" s="32"/>
      <c r="G578" s="33"/>
      <c r="I578" s="30"/>
      <c r="K578" s="30"/>
      <c r="M578" s="34"/>
      <c r="P578" s="33"/>
      <c r="Q578" s="33"/>
      <c r="R578" s="33"/>
    </row>
    <row r="579" spans="1:18" ht="15.75" customHeight="1" x14ac:dyDescent="0.2">
      <c r="A579" s="30"/>
      <c r="F579" s="32"/>
      <c r="G579" s="33"/>
      <c r="I579" s="30"/>
      <c r="K579" s="30"/>
      <c r="M579" s="34"/>
      <c r="P579" s="33"/>
      <c r="Q579" s="33"/>
      <c r="R579" s="33"/>
    </row>
    <row r="580" spans="1:18" ht="15.75" customHeight="1" x14ac:dyDescent="0.2">
      <c r="A580" s="30"/>
      <c r="F580" s="32"/>
      <c r="G580" s="33"/>
      <c r="I580" s="30"/>
      <c r="K580" s="30"/>
      <c r="M580" s="34"/>
      <c r="P580" s="33"/>
      <c r="Q580" s="33"/>
      <c r="R580" s="33"/>
    </row>
    <row r="581" spans="1:18" ht="15.75" customHeight="1" x14ac:dyDescent="0.2">
      <c r="A581" s="30"/>
      <c r="F581" s="32"/>
      <c r="G581" s="33"/>
      <c r="I581" s="30"/>
      <c r="K581" s="30"/>
      <c r="M581" s="34"/>
      <c r="P581" s="33"/>
      <c r="Q581" s="33"/>
      <c r="R581" s="33"/>
    </row>
    <row r="582" spans="1:18" ht="15.75" customHeight="1" x14ac:dyDescent="0.2">
      <c r="A582" s="30"/>
      <c r="F582" s="32"/>
      <c r="G582" s="33"/>
      <c r="I582" s="30"/>
      <c r="K582" s="30"/>
      <c r="M582" s="34"/>
      <c r="P582" s="33"/>
      <c r="Q582" s="33"/>
      <c r="R582" s="33"/>
    </row>
    <row r="583" spans="1:18" ht="15.75" customHeight="1" x14ac:dyDescent="0.2">
      <c r="A583" s="30"/>
      <c r="F583" s="32"/>
      <c r="G583" s="33"/>
      <c r="I583" s="30"/>
      <c r="K583" s="30"/>
      <c r="M583" s="34"/>
      <c r="P583" s="33"/>
      <c r="Q583" s="33"/>
      <c r="R583" s="33"/>
    </row>
    <row r="584" spans="1:18" ht="15.75" customHeight="1" x14ac:dyDescent="0.2">
      <c r="A584" s="30"/>
      <c r="F584" s="32"/>
      <c r="G584" s="33"/>
      <c r="I584" s="30"/>
      <c r="K584" s="30"/>
      <c r="M584" s="34"/>
      <c r="P584" s="33"/>
      <c r="Q584" s="33"/>
      <c r="R584" s="33"/>
    </row>
    <row r="585" spans="1:18" ht="15.75" customHeight="1" x14ac:dyDescent="0.2">
      <c r="A585" s="30"/>
      <c r="F585" s="32"/>
      <c r="G585" s="33"/>
      <c r="I585" s="30"/>
      <c r="K585" s="30"/>
      <c r="M585" s="34"/>
      <c r="P585" s="33"/>
      <c r="Q585" s="33"/>
      <c r="R585" s="33"/>
    </row>
    <row r="586" spans="1:18" ht="15.75" customHeight="1" x14ac:dyDescent="0.2">
      <c r="A586" s="30"/>
      <c r="F586" s="32"/>
      <c r="G586" s="33"/>
      <c r="I586" s="30"/>
      <c r="K586" s="30"/>
      <c r="M586" s="34"/>
      <c r="P586" s="33"/>
      <c r="Q586" s="33"/>
      <c r="R586" s="33"/>
    </row>
    <row r="587" spans="1:18" ht="15.75" customHeight="1" x14ac:dyDescent="0.2">
      <c r="A587" s="30"/>
      <c r="F587" s="32"/>
      <c r="G587" s="33"/>
      <c r="I587" s="30"/>
      <c r="K587" s="30"/>
      <c r="M587" s="34"/>
      <c r="P587" s="33"/>
      <c r="Q587" s="33"/>
      <c r="R587" s="33"/>
    </row>
    <row r="588" spans="1:18" ht="15.75" customHeight="1" x14ac:dyDescent="0.2">
      <c r="A588" s="30"/>
      <c r="F588" s="32"/>
      <c r="G588" s="33"/>
      <c r="I588" s="30"/>
      <c r="K588" s="30"/>
      <c r="M588" s="34"/>
      <c r="P588" s="33"/>
      <c r="Q588" s="33"/>
      <c r="R588" s="33"/>
    </row>
    <row r="589" spans="1:18" ht="15.75" customHeight="1" x14ac:dyDescent="0.2">
      <c r="A589" s="30"/>
      <c r="F589" s="32"/>
      <c r="G589" s="33"/>
      <c r="I589" s="30"/>
      <c r="K589" s="30"/>
      <c r="M589" s="34"/>
      <c r="P589" s="33"/>
      <c r="Q589" s="33"/>
      <c r="R589" s="33"/>
    </row>
    <row r="590" spans="1:18" ht="15.75" customHeight="1" x14ac:dyDescent="0.2">
      <c r="A590" s="30"/>
      <c r="F590" s="32"/>
      <c r="G590" s="33"/>
      <c r="I590" s="30"/>
      <c r="K590" s="30"/>
      <c r="M590" s="34"/>
      <c r="P590" s="33"/>
      <c r="Q590" s="33"/>
      <c r="R590" s="33"/>
    </row>
    <row r="591" spans="1:18" ht="15.75" customHeight="1" x14ac:dyDescent="0.2">
      <c r="A591" s="30"/>
      <c r="F591" s="32"/>
      <c r="G591" s="33"/>
      <c r="I591" s="30"/>
      <c r="K591" s="30"/>
      <c r="M591" s="34"/>
      <c r="P591" s="33"/>
      <c r="Q591" s="33"/>
      <c r="R591" s="33"/>
    </row>
    <row r="592" spans="1:18" ht="15.75" customHeight="1" x14ac:dyDescent="0.2">
      <c r="A592" s="30"/>
      <c r="F592" s="32"/>
      <c r="G592" s="33"/>
      <c r="I592" s="30"/>
      <c r="K592" s="30"/>
      <c r="M592" s="34"/>
      <c r="P592" s="33"/>
      <c r="Q592" s="33"/>
      <c r="R592" s="33"/>
    </row>
    <row r="593" spans="1:18" ht="15.75" customHeight="1" x14ac:dyDescent="0.2">
      <c r="A593" s="30"/>
      <c r="F593" s="32"/>
      <c r="G593" s="33"/>
      <c r="I593" s="30"/>
      <c r="K593" s="30"/>
      <c r="M593" s="34"/>
      <c r="P593" s="33"/>
      <c r="Q593" s="33"/>
      <c r="R593" s="33"/>
    </row>
    <row r="594" spans="1:18" ht="15.75" customHeight="1" x14ac:dyDescent="0.2">
      <c r="A594" s="30"/>
      <c r="F594" s="32"/>
      <c r="G594" s="33"/>
      <c r="I594" s="30"/>
      <c r="K594" s="30"/>
      <c r="M594" s="34"/>
      <c r="P594" s="33"/>
      <c r="Q594" s="33"/>
      <c r="R594" s="33"/>
    </row>
    <row r="595" spans="1:18" ht="15.75" customHeight="1" x14ac:dyDescent="0.2">
      <c r="A595" s="30"/>
      <c r="F595" s="32"/>
      <c r="G595" s="33"/>
      <c r="I595" s="30"/>
      <c r="K595" s="30"/>
      <c r="M595" s="34"/>
      <c r="P595" s="33"/>
      <c r="Q595" s="33"/>
      <c r="R595" s="33"/>
    </row>
    <row r="596" spans="1:18" ht="15.75" customHeight="1" x14ac:dyDescent="0.2">
      <c r="A596" s="30"/>
      <c r="F596" s="32"/>
      <c r="G596" s="33"/>
      <c r="I596" s="30"/>
      <c r="K596" s="30"/>
      <c r="M596" s="34"/>
      <c r="P596" s="33"/>
      <c r="Q596" s="33"/>
      <c r="R596" s="33"/>
    </row>
    <row r="597" spans="1:18" ht="15.75" customHeight="1" x14ac:dyDescent="0.2">
      <c r="A597" s="30"/>
      <c r="F597" s="32"/>
      <c r="G597" s="33"/>
      <c r="I597" s="30"/>
      <c r="K597" s="30"/>
      <c r="M597" s="34"/>
      <c r="P597" s="33"/>
      <c r="Q597" s="33"/>
      <c r="R597" s="33"/>
    </row>
    <row r="598" spans="1:18" ht="15.75" customHeight="1" x14ac:dyDescent="0.2">
      <c r="A598" s="30"/>
      <c r="F598" s="32"/>
      <c r="G598" s="33"/>
      <c r="I598" s="30"/>
      <c r="K598" s="30"/>
      <c r="M598" s="34"/>
      <c r="P598" s="33"/>
      <c r="Q598" s="33"/>
      <c r="R598" s="33"/>
    </row>
    <row r="599" spans="1:18" ht="15.75" customHeight="1" x14ac:dyDescent="0.2">
      <c r="A599" s="30"/>
      <c r="F599" s="32"/>
      <c r="G599" s="33"/>
      <c r="I599" s="30"/>
      <c r="K599" s="30"/>
      <c r="M599" s="34"/>
      <c r="P599" s="33"/>
      <c r="Q599" s="33"/>
      <c r="R599" s="33"/>
    </row>
    <row r="600" spans="1:18" ht="15.75" customHeight="1" x14ac:dyDescent="0.2">
      <c r="A600" s="30"/>
      <c r="F600" s="32"/>
      <c r="G600" s="33"/>
      <c r="I600" s="30"/>
      <c r="K600" s="30"/>
      <c r="M600" s="34"/>
      <c r="P600" s="33"/>
      <c r="Q600" s="33"/>
      <c r="R600" s="33"/>
    </row>
    <row r="601" spans="1:18" ht="15.75" customHeight="1" x14ac:dyDescent="0.2">
      <c r="A601" s="30"/>
      <c r="F601" s="32"/>
      <c r="G601" s="33"/>
      <c r="I601" s="30"/>
      <c r="K601" s="30"/>
      <c r="M601" s="34"/>
      <c r="P601" s="33"/>
      <c r="Q601" s="33"/>
      <c r="R601" s="33"/>
    </row>
    <row r="602" spans="1:18" ht="15.75" customHeight="1" x14ac:dyDescent="0.2">
      <c r="A602" s="30"/>
      <c r="F602" s="32"/>
      <c r="G602" s="33"/>
      <c r="I602" s="30"/>
      <c r="K602" s="30"/>
      <c r="M602" s="34"/>
      <c r="P602" s="33"/>
      <c r="Q602" s="33"/>
      <c r="R602" s="33"/>
    </row>
    <row r="603" spans="1:18" ht="15.75" customHeight="1" x14ac:dyDescent="0.2">
      <c r="A603" s="30"/>
      <c r="F603" s="32"/>
      <c r="G603" s="33"/>
      <c r="I603" s="30"/>
      <c r="K603" s="30"/>
      <c r="M603" s="34"/>
      <c r="P603" s="33"/>
      <c r="Q603" s="33"/>
      <c r="R603" s="33"/>
    </row>
    <row r="604" spans="1:18" ht="15.75" customHeight="1" x14ac:dyDescent="0.2">
      <c r="A604" s="30"/>
      <c r="F604" s="32"/>
      <c r="G604" s="33"/>
      <c r="I604" s="30"/>
      <c r="K604" s="30"/>
      <c r="M604" s="34"/>
      <c r="P604" s="33"/>
      <c r="Q604" s="33"/>
      <c r="R604" s="33"/>
    </row>
    <row r="605" spans="1:18" ht="15.75" customHeight="1" x14ac:dyDescent="0.2">
      <c r="A605" s="30"/>
      <c r="F605" s="32"/>
      <c r="G605" s="33"/>
      <c r="I605" s="30"/>
      <c r="K605" s="30"/>
      <c r="M605" s="34"/>
      <c r="P605" s="33"/>
      <c r="Q605" s="33"/>
      <c r="R605" s="33"/>
    </row>
    <row r="606" spans="1:18" ht="15.75" customHeight="1" x14ac:dyDescent="0.2">
      <c r="A606" s="30"/>
      <c r="F606" s="32"/>
      <c r="G606" s="33"/>
      <c r="I606" s="30"/>
      <c r="K606" s="30"/>
      <c r="M606" s="34"/>
      <c r="P606" s="33"/>
      <c r="Q606" s="33"/>
      <c r="R606" s="33"/>
    </row>
    <row r="607" spans="1:18" ht="15.75" customHeight="1" x14ac:dyDescent="0.2">
      <c r="A607" s="30"/>
      <c r="F607" s="32"/>
      <c r="G607" s="33"/>
      <c r="I607" s="30"/>
      <c r="K607" s="30"/>
      <c r="M607" s="34"/>
      <c r="P607" s="33"/>
      <c r="Q607" s="33"/>
      <c r="R607" s="33"/>
    </row>
    <row r="608" spans="1:18" ht="15.75" customHeight="1" x14ac:dyDescent="0.2">
      <c r="A608" s="30"/>
      <c r="F608" s="32"/>
      <c r="G608" s="33"/>
      <c r="I608" s="30"/>
      <c r="K608" s="30"/>
      <c r="M608" s="34"/>
      <c r="P608" s="33"/>
      <c r="Q608" s="33"/>
      <c r="R608" s="33"/>
    </row>
    <row r="609" spans="1:18" ht="15.75" customHeight="1" x14ac:dyDescent="0.2">
      <c r="A609" s="30"/>
      <c r="F609" s="32"/>
      <c r="G609" s="33"/>
      <c r="I609" s="30"/>
      <c r="K609" s="30"/>
      <c r="M609" s="34"/>
      <c r="P609" s="33"/>
      <c r="Q609" s="33"/>
      <c r="R609" s="33"/>
    </row>
    <row r="610" spans="1:18" ht="15.75" customHeight="1" x14ac:dyDescent="0.2">
      <c r="A610" s="30"/>
      <c r="F610" s="32"/>
      <c r="G610" s="33"/>
      <c r="I610" s="30"/>
      <c r="K610" s="30"/>
      <c r="M610" s="34"/>
      <c r="P610" s="33"/>
      <c r="Q610" s="33"/>
      <c r="R610" s="33"/>
    </row>
    <row r="611" spans="1:18" ht="15.75" customHeight="1" x14ac:dyDescent="0.2">
      <c r="A611" s="30"/>
      <c r="F611" s="32"/>
      <c r="G611" s="33"/>
      <c r="I611" s="30"/>
      <c r="K611" s="30"/>
      <c r="M611" s="34"/>
      <c r="P611" s="33"/>
      <c r="Q611" s="33"/>
      <c r="R611" s="33"/>
    </row>
    <row r="612" spans="1:18" ht="15.75" customHeight="1" x14ac:dyDescent="0.2">
      <c r="A612" s="30"/>
      <c r="F612" s="32"/>
      <c r="G612" s="33"/>
      <c r="I612" s="30"/>
      <c r="K612" s="30"/>
      <c r="M612" s="34"/>
      <c r="P612" s="33"/>
      <c r="Q612" s="33"/>
      <c r="R612" s="33"/>
    </row>
    <row r="613" spans="1:18" ht="15.75" customHeight="1" x14ac:dyDescent="0.2">
      <c r="A613" s="30"/>
      <c r="F613" s="32"/>
      <c r="G613" s="33"/>
      <c r="I613" s="30"/>
      <c r="K613" s="30"/>
      <c r="M613" s="34"/>
      <c r="P613" s="33"/>
      <c r="Q613" s="33"/>
      <c r="R613" s="33"/>
    </row>
    <row r="614" spans="1:18" ht="15.75" customHeight="1" x14ac:dyDescent="0.2">
      <c r="A614" s="30"/>
      <c r="F614" s="32"/>
      <c r="G614" s="33"/>
      <c r="I614" s="30"/>
      <c r="K614" s="30"/>
      <c r="M614" s="34"/>
      <c r="P614" s="33"/>
      <c r="Q614" s="33"/>
      <c r="R614" s="33"/>
    </row>
    <row r="615" spans="1:18" ht="15.75" customHeight="1" x14ac:dyDescent="0.2">
      <c r="A615" s="30"/>
      <c r="F615" s="32"/>
      <c r="G615" s="33"/>
      <c r="I615" s="30"/>
      <c r="K615" s="30"/>
      <c r="M615" s="34"/>
      <c r="P615" s="33"/>
      <c r="Q615" s="33"/>
      <c r="R615" s="33"/>
    </row>
    <row r="616" spans="1:18" ht="15.75" customHeight="1" x14ac:dyDescent="0.2">
      <c r="A616" s="30"/>
      <c r="F616" s="32"/>
      <c r="G616" s="33"/>
      <c r="I616" s="30"/>
      <c r="K616" s="30"/>
      <c r="M616" s="34"/>
      <c r="P616" s="33"/>
      <c r="Q616" s="33"/>
      <c r="R616" s="33"/>
    </row>
    <row r="617" spans="1:18" ht="15.75" customHeight="1" x14ac:dyDescent="0.2">
      <c r="A617" s="30"/>
      <c r="F617" s="32"/>
      <c r="G617" s="33"/>
      <c r="I617" s="30"/>
      <c r="K617" s="30"/>
      <c r="M617" s="34"/>
      <c r="P617" s="33"/>
      <c r="Q617" s="33"/>
      <c r="R617" s="33"/>
    </row>
    <row r="618" spans="1:18" ht="15.75" customHeight="1" x14ac:dyDescent="0.2">
      <c r="A618" s="30"/>
      <c r="F618" s="32"/>
      <c r="G618" s="33"/>
      <c r="I618" s="30"/>
      <c r="K618" s="30"/>
      <c r="M618" s="34"/>
      <c r="P618" s="33"/>
      <c r="Q618" s="33"/>
      <c r="R618" s="33"/>
    </row>
    <row r="619" spans="1:18" ht="15.75" customHeight="1" x14ac:dyDescent="0.2">
      <c r="A619" s="30"/>
      <c r="F619" s="32"/>
      <c r="G619" s="33"/>
      <c r="I619" s="30"/>
      <c r="K619" s="30"/>
      <c r="M619" s="34"/>
      <c r="P619" s="33"/>
      <c r="Q619" s="33"/>
      <c r="R619" s="33"/>
    </row>
    <row r="620" spans="1:18" ht="15.75" customHeight="1" x14ac:dyDescent="0.2">
      <c r="A620" s="30"/>
      <c r="F620" s="32"/>
      <c r="G620" s="33"/>
      <c r="I620" s="30"/>
      <c r="K620" s="30"/>
      <c r="M620" s="34"/>
      <c r="P620" s="33"/>
      <c r="Q620" s="33"/>
      <c r="R620" s="33"/>
    </row>
    <row r="621" spans="1:18" ht="15.75" customHeight="1" x14ac:dyDescent="0.2">
      <c r="A621" s="30"/>
      <c r="F621" s="32"/>
      <c r="G621" s="33"/>
      <c r="I621" s="30"/>
      <c r="K621" s="30"/>
      <c r="M621" s="34"/>
      <c r="P621" s="33"/>
      <c r="Q621" s="33"/>
      <c r="R621" s="33"/>
    </row>
    <row r="622" spans="1:18" ht="15.75" customHeight="1" x14ac:dyDescent="0.2">
      <c r="A622" s="30"/>
      <c r="F622" s="32"/>
      <c r="G622" s="33"/>
      <c r="I622" s="30"/>
      <c r="K622" s="30"/>
      <c r="M622" s="34"/>
      <c r="P622" s="33"/>
      <c r="Q622" s="33"/>
      <c r="R622" s="33"/>
    </row>
    <row r="623" spans="1:18" ht="15.75" customHeight="1" x14ac:dyDescent="0.2">
      <c r="A623" s="30"/>
      <c r="F623" s="32"/>
      <c r="G623" s="33"/>
      <c r="I623" s="30"/>
      <c r="K623" s="30"/>
      <c r="M623" s="34"/>
      <c r="P623" s="33"/>
      <c r="Q623" s="33"/>
      <c r="R623" s="33"/>
    </row>
    <row r="624" spans="1:18" ht="15.75" customHeight="1" x14ac:dyDescent="0.2">
      <c r="A624" s="30"/>
      <c r="F624" s="32"/>
      <c r="G624" s="33"/>
      <c r="I624" s="30"/>
      <c r="K624" s="30"/>
      <c r="M624" s="34"/>
      <c r="P624" s="33"/>
      <c r="Q624" s="33"/>
      <c r="R624" s="33"/>
    </row>
    <row r="625" spans="1:18" ht="15.75" customHeight="1" x14ac:dyDescent="0.2">
      <c r="A625" s="30"/>
      <c r="F625" s="32"/>
      <c r="G625" s="33"/>
      <c r="I625" s="30"/>
      <c r="K625" s="30"/>
      <c r="M625" s="34"/>
      <c r="P625" s="33"/>
      <c r="Q625" s="33"/>
      <c r="R625" s="33"/>
    </row>
    <row r="626" spans="1:18" ht="15.75" customHeight="1" x14ac:dyDescent="0.2">
      <c r="A626" s="30"/>
      <c r="F626" s="32"/>
      <c r="G626" s="33"/>
      <c r="I626" s="30"/>
      <c r="K626" s="30"/>
      <c r="M626" s="34"/>
      <c r="P626" s="33"/>
      <c r="Q626" s="33"/>
      <c r="R626" s="33"/>
    </row>
    <row r="627" spans="1:18" ht="15.75" customHeight="1" x14ac:dyDescent="0.2">
      <c r="A627" s="30"/>
      <c r="F627" s="32"/>
      <c r="G627" s="33"/>
      <c r="I627" s="30"/>
      <c r="K627" s="30"/>
      <c r="M627" s="34"/>
      <c r="P627" s="33"/>
      <c r="Q627" s="33"/>
      <c r="R627" s="33"/>
    </row>
    <row r="628" spans="1:18" ht="15.75" customHeight="1" x14ac:dyDescent="0.2">
      <c r="A628" s="30"/>
      <c r="F628" s="32"/>
      <c r="G628" s="33"/>
      <c r="I628" s="30"/>
      <c r="K628" s="30"/>
      <c r="M628" s="34"/>
      <c r="P628" s="33"/>
      <c r="Q628" s="33"/>
      <c r="R628" s="33"/>
    </row>
    <row r="629" spans="1:18" ht="15.75" customHeight="1" x14ac:dyDescent="0.2">
      <c r="A629" s="30"/>
      <c r="F629" s="32"/>
      <c r="G629" s="33"/>
      <c r="I629" s="30"/>
      <c r="K629" s="30"/>
      <c r="M629" s="34"/>
      <c r="P629" s="33"/>
      <c r="Q629" s="33"/>
      <c r="R629" s="33"/>
    </row>
    <row r="630" spans="1:18" ht="15.75" customHeight="1" x14ac:dyDescent="0.2">
      <c r="A630" s="30"/>
      <c r="F630" s="32"/>
      <c r="G630" s="33"/>
      <c r="I630" s="30"/>
      <c r="K630" s="30"/>
      <c r="M630" s="34"/>
      <c r="P630" s="33"/>
      <c r="Q630" s="33"/>
      <c r="R630" s="33"/>
    </row>
    <row r="631" spans="1:18" ht="15.75" customHeight="1" x14ac:dyDescent="0.2">
      <c r="A631" s="30"/>
      <c r="F631" s="32"/>
      <c r="G631" s="33"/>
      <c r="I631" s="30"/>
      <c r="K631" s="30"/>
      <c r="M631" s="34"/>
      <c r="P631" s="33"/>
      <c r="Q631" s="33"/>
      <c r="R631" s="33"/>
    </row>
    <row r="632" spans="1:18" ht="15.75" customHeight="1" x14ac:dyDescent="0.2">
      <c r="A632" s="30"/>
      <c r="F632" s="32"/>
      <c r="G632" s="33"/>
      <c r="I632" s="30"/>
      <c r="K632" s="30"/>
      <c r="M632" s="34"/>
      <c r="P632" s="33"/>
      <c r="Q632" s="33"/>
      <c r="R632" s="33"/>
    </row>
    <row r="633" spans="1:18" ht="15.75" customHeight="1" x14ac:dyDescent="0.2">
      <c r="A633" s="30"/>
      <c r="F633" s="32"/>
      <c r="G633" s="33"/>
      <c r="I633" s="30"/>
      <c r="K633" s="30"/>
      <c r="M633" s="34"/>
      <c r="P633" s="33"/>
      <c r="Q633" s="33"/>
      <c r="R633" s="33"/>
    </row>
    <row r="634" spans="1:18" ht="15.75" customHeight="1" x14ac:dyDescent="0.2">
      <c r="A634" s="30"/>
      <c r="F634" s="32"/>
      <c r="G634" s="33"/>
      <c r="I634" s="30"/>
      <c r="K634" s="30"/>
      <c r="M634" s="34"/>
      <c r="P634" s="33"/>
      <c r="Q634" s="33"/>
      <c r="R634" s="33"/>
    </row>
    <row r="635" spans="1:18" ht="15.75" customHeight="1" x14ac:dyDescent="0.2">
      <c r="A635" s="30"/>
      <c r="F635" s="32"/>
      <c r="G635" s="33"/>
      <c r="I635" s="30"/>
      <c r="K635" s="30"/>
      <c r="M635" s="34"/>
      <c r="P635" s="33"/>
      <c r="Q635" s="33"/>
      <c r="R635" s="33"/>
    </row>
    <row r="636" spans="1:18" ht="15.75" customHeight="1" x14ac:dyDescent="0.2">
      <c r="A636" s="30"/>
      <c r="F636" s="32"/>
      <c r="G636" s="33"/>
      <c r="I636" s="30"/>
      <c r="K636" s="30"/>
      <c r="M636" s="34"/>
      <c r="P636" s="33"/>
      <c r="Q636" s="33"/>
      <c r="R636" s="33"/>
    </row>
    <row r="637" spans="1:18" ht="15.75" customHeight="1" x14ac:dyDescent="0.2">
      <c r="A637" s="30"/>
      <c r="F637" s="32"/>
      <c r="G637" s="33"/>
      <c r="I637" s="30"/>
      <c r="K637" s="30"/>
      <c r="M637" s="34"/>
      <c r="P637" s="33"/>
      <c r="Q637" s="33"/>
      <c r="R637" s="33"/>
    </row>
    <row r="638" spans="1:18" ht="15.75" customHeight="1" x14ac:dyDescent="0.2">
      <c r="A638" s="30"/>
      <c r="F638" s="32"/>
      <c r="G638" s="33"/>
      <c r="I638" s="30"/>
      <c r="K638" s="30"/>
      <c r="M638" s="34"/>
      <c r="P638" s="33"/>
      <c r="Q638" s="33"/>
      <c r="R638" s="33"/>
    </row>
    <row r="639" spans="1:18" ht="15.75" customHeight="1" x14ac:dyDescent="0.2">
      <c r="A639" s="30"/>
      <c r="F639" s="32"/>
      <c r="G639" s="33"/>
      <c r="I639" s="30"/>
      <c r="K639" s="30"/>
      <c r="M639" s="34"/>
      <c r="P639" s="33"/>
      <c r="Q639" s="33"/>
      <c r="R639" s="33"/>
    </row>
    <row r="640" spans="1:18" ht="15.75" customHeight="1" x14ac:dyDescent="0.2">
      <c r="A640" s="30"/>
      <c r="F640" s="32"/>
      <c r="G640" s="33"/>
      <c r="I640" s="30"/>
      <c r="K640" s="30"/>
      <c r="M640" s="34"/>
      <c r="P640" s="33"/>
      <c r="Q640" s="33"/>
      <c r="R640" s="33"/>
    </row>
    <row r="641" spans="1:18" ht="15.75" customHeight="1" x14ac:dyDescent="0.2">
      <c r="A641" s="30"/>
      <c r="F641" s="32"/>
      <c r="G641" s="33"/>
      <c r="I641" s="30"/>
      <c r="K641" s="30"/>
      <c r="M641" s="34"/>
      <c r="P641" s="33"/>
      <c r="Q641" s="33"/>
      <c r="R641" s="33"/>
    </row>
    <row r="642" spans="1:18" ht="15.75" customHeight="1" x14ac:dyDescent="0.2">
      <c r="A642" s="30"/>
      <c r="F642" s="32"/>
      <c r="G642" s="33"/>
      <c r="I642" s="30"/>
      <c r="K642" s="30"/>
      <c r="M642" s="34"/>
      <c r="P642" s="33"/>
      <c r="Q642" s="33"/>
      <c r="R642" s="33"/>
    </row>
    <row r="643" spans="1:18" ht="15.75" customHeight="1" x14ac:dyDescent="0.2">
      <c r="A643" s="30"/>
      <c r="F643" s="32"/>
      <c r="G643" s="33"/>
      <c r="I643" s="30"/>
      <c r="K643" s="30"/>
      <c r="M643" s="34"/>
      <c r="P643" s="33"/>
      <c r="Q643" s="33"/>
      <c r="R643" s="33"/>
    </row>
    <row r="644" spans="1:18" ht="15.75" customHeight="1" x14ac:dyDescent="0.2">
      <c r="A644" s="30"/>
      <c r="F644" s="32"/>
      <c r="G644" s="33"/>
      <c r="I644" s="30"/>
      <c r="K644" s="30"/>
      <c r="M644" s="34"/>
      <c r="P644" s="33"/>
      <c r="Q644" s="33"/>
      <c r="R644" s="33"/>
    </row>
    <row r="645" spans="1:18" ht="15.75" customHeight="1" x14ac:dyDescent="0.2">
      <c r="A645" s="30"/>
      <c r="F645" s="32"/>
      <c r="G645" s="33"/>
      <c r="I645" s="30"/>
      <c r="K645" s="30"/>
      <c r="M645" s="34"/>
      <c r="P645" s="33"/>
      <c r="Q645" s="33"/>
      <c r="R645" s="33"/>
    </row>
    <row r="646" spans="1:18" ht="15.75" customHeight="1" x14ac:dyDescent="0.2">
      <c r="A646" s="30"/>
      <c r="F646" s="32"/>
      <c r="G646" s="33"/>
      <c r="I646" s="30"/>
      <c r="K646" s="30"/>
      <c r="M646" s="34"/>
      <c r="P646" s="33"/>
      <c r="Q646" s="33"/>
      <c r="R646" s="33"/>
    </row>
    <row r="647" spans="1:18" ht="15.75" customHeight="1" x14ac:dyDescent="0.2">
      <c r="A647" s="30"/>
      <c r="F647" s="32"/>
      <c r="G647" s="33"/>
      <c r="I647" s="30"/>
      <c r="K647" s="30"/>
      <c r="M647" s="34"/>
      <c r="P647" s="33"/>
      <c r="Q647" s="33"/>
      <c r="R647" s="33"/>
    </row>
    <row r="648" spans="1:18" ht="15.75" customHeight="1" x14ac:dyDescent="0.2">
      <c r="A648" s="30"/>
      <c r="F648" s="32"/>
      <c r="G648" s="33"/>
      <c r="I648" s="30"/>
      <c r="K648" s="30"/>
      <c r="M648" s="34"/>
      <c r="P648" s="33"/>
      <c r="Q648" s="33"/>
      <c r="R648" s="33"/>
    </row>
    <row r="649" spans="1:18" ht="15.75" customHeight="1" x14ac:dyDescent="0.2">
      <c r="A649" s="30"/>
      <c r="F649" s="32"/>
      <c r="G649" s="33"/>
      <c r="I649" s="30"/>
      <c r="K649" s="30"/>
      <c r="M649" s="34"/>
      <c r="P649" s="33"/>
      <c r="Q649" s="33"/>
      <c r="R649" s="33"/>
    </row>
    <row r="650" spans="1:18" ht="15.75" customHeight="1" x14ac:dyDescent="0.2">
      <c r="A650" s="30"/>
      <c r="F650" s="32"/>
      <c r="G650" s="33"/>
      <c r="I650" s="30"/>
      <c r="K650" s="30"/>
      <c r="M650" s="34"/>
      <c r="P650" s="33"/>
      <c r="Q650" s="33"/>
      <c r="R650" s="33"/>
    </row>
    <row r="651" spans="1:18" ht="15.75" customHeight="1" x14ac:dyDescent="0.2">
      <c r="A651" s="30"/>
      <c r="F651" s="32"/>
      <c r="G651" s="33"/>
      <c r="I651" s="30"/>
      <c r="K651" s="30"/>
      <c r="M651" s="34"/>
      <c r="P651" s="33"/>
      <c r="Q651" s="33"/>
      <c r="R651" s="33"/>
    </row>
    <row r="652" spans="1:18" ht="15.75" customHeight="1" x14ac:dyDescent="0.2">
      <c r="A652" s="30"/>
      <c r="F652" s="32"/>
      <c r="G652" s="33"/>
      <c r="I652" s="30"/>
      <c r="K652" s="30"/>
      <c r="M652" s="34"/>
      <c r="P652" s="33"/>
      <c r="Q652" s="33"/>
      <c r="R652" s="33"/>
    </row>
    <row r="653" spans="1:18" ht="15.75" customHeight="1" x14ac:dyDescent="0.2">
      <c r="A653" s="30"/>
      <c r="F653" s="32"/>
      <c r="G653" s="33"/>
      <c r="I653" s="30"/>
      <c r="K653" s="30"/>
      <c r="M653" s="34"/>
      <c r="P653" s="33"/>
      <c r="Q653" s="33"/>
      <c r="R653" s="33"/>
    </row>
    <row r="654" spans="1:18" ht="15.75" customHeight="1" x14ac:dyDescent="0.2">
      <c r="A654" s="30"/>
      <c r="F654" s="32"/>
      <c r="G654" s="33"/>
      <c r="I654" s="30"/>
      <c r="K654" s="30"/>
      <c r="M654" s="34"/>
      <c r="P654" s="33"/>
      <c r="Q654" s="33"/>
      <c r="R654" s="33"/>
    </row>
    <row r="655" spans="1:18" ht="15.75" customHeight="1" x14ac:dyDescent="0.2">
      <c r="A655" s="30"/>
      <c r="F655" s="32"/>
      <c r="G655" s="33"/>
      <c r="I655" s="30"/>
      <c r="K655" s="30"/>
      <c r="M655" s="34"/>
      <c r="P655" s="33"/>
      <c r="Q655" s="33"/>
      <c r="R655" s="33"/>
    </row>
    <row r="656" spans="1:18" ht="15.75" customHeight="1" x14ac:dyDescent="0.2">
      <c r="A656" s="30"/>
      <c r="F656" s="32"/>
      <c r="G656" s="33"/>
      <c r="I656" s="30"/>
      <c r="K656" s="30"/>
      <c r="M656" s="34"/>
      <c r="P656" s="33"/>
      <c r="Q656" s="33"/>
      <c r="R656" s="33"/>
    </row>
    <row r="657" spans="1:18" ht="15.75" customHeight="1" x14ac:dyDescent="0.2">
      <c r="A657" s="30"/>
      <c r="F657" s="32"/>
      <c r="G657" s="33"/>
      <c r="I657" s="30"/>
      <c r="K657" s="30"/>
      <c r="M657" s="34"/>
      <c r="P657" s="33"/>
      <c r="Q657" s="33"/>
      <c r="R657" s="33"/>
    </row>
    <row r="658" spans="1:18" ht="15.75" customHeight="1" x14ac:dyDescent="0.2">
      <c r="A658" s="30"/>
      <c r="F658" s="32"/>
      <c r="G658" s="33"/>
      <c r="I658" s="30"/>
      <c r="K658" s="30"/>
      <c r="M658" s="34"/>
      <c r="P658" s="33"/>
      <c r="Q658" s="33"/>
      <c r="R658" s="33"/>
    </row>
    <row r="659" spans="1:18" ht="15.75" customHeight="1" x14ac:dyDescent="0.2">
      <c r="A659" s="30"/>
      <c r="F659" s="32"/>
      <c r="G659" s="33"/>
      <c r="I659" s="30"/>
      <c r="K659" s="30"/>
      <c r="M659" s="34"/>
      <c r="P659" s="33"/>
      <c r="Q659" s="33"/>
      <c r="R659" s="33"/>
    </row>
    <row r="660" spans="1:18" ht="15.75" customHeight="1" x14ac:dyDescent="0.2">
      <c r="A660" s="30"/>
      <c r="F660" s="32"/>
      <c r="G660" s="33"/>
      <c r="I660" s="30"/>
      <c r="K660" s="30"/>
      <c r="M660" s="34"/>
      <c r="P660" s="33"/>
      <c r="Q660" s="33"/>
      <c r="R660" s="33"/>
    </row>
    <row r="661" spans="1:18" ht="15.75" customHeight="1" x14ac:dyDescent="0.2">
      <c r="A661" s="30"/>
      <c r="F661" s="32"/>
      <c r="G661" s="33"/>
      <c r="I661" s="30"/>
      <c r="K661" s="30"/>
      <c r="M661" s="34"/>
      <c r="P661" s="33"/>
      <c r="Q661" s="33"/>
      <c r="R661" s="33"/>
    </row>
    <row r="662" spans="1:18" ht="15.75" customHeight="1" x14ac:dyDescent="0.2">
      <c r="A662" s="30"/>
      <c r="F662" s="32"/>
      <c r="G662" s="33"/>
      <c r="I662" s="30"/>
      <c r="K662" s="30"/>
      <c r="M662" s="34"/>
      <c r="P662" s="33"/>
      <c r="Q662" s="33"/>
      <c r="R662" s="33"/>
    </row>
    <row r="663" spans="1:18" ht="15.75" customHeight="1" x14ac:dyDescent="0.2">
      <c r="A663" s="30"/>
      <c r="F663" s="32"/>
      <c r="G663" s="33"/>
      <c r="I663" s="30"/>
      <c r="K663" s="30"/>
      <c r="M663" s="34"/>
      <c r="P663" s="33"/>
      <c r="Q663" s="33"/>
      <c r="R663" s="33"/>
    </row>
    <row r="664" spans="1:18" ht="15.75" customHeight="1" x14ac:dyDescent="0.2">
      <c r="A664" s="30"/>
      <c r="F664" s="32"/>
      <c r="G664" s="33"/>
      <c r="I664" s="30"/>
      <c r="K664" s="30"/>
      <c r="M664" s="34"/>
      <c r="P664" s="33"/>
      <c r="Q664" s="33"/>
      <c r="R664" s="33"/>
    </row>
    <row r="665" spans="1:18" ht="15.75" customHeight="1" x14ac:dyDescent="0.2">
      <c r="A665" s="30"/>
      <c r="F665" s="32"/>
      <c r="G665" s="33"/>
      <c r="I665" s="30"/>
      <c r="K665" s="30"/>
      <c r="M665" s="34"/>
      <c r="P665" s="33"/>
      <c r="Q665" s="33"/>
      <c r="R665" s="33"/>
    </row>
    <row r="666" spans="1:18" ht="15.75" customHeight="1" x14ac:dyDescent="0.2">
      <c r="A666" s="30"/>
      <c r="F666" s="32"/>
      <c r="G666" s="33"/>
      <c r="I666" s="30"/>
      <c r="K666" s="30"/>
      <c r="M666" s="34"/>
      <c r="P666" s="33"/>
      <c r="Q666" s="33"/>
      <c r="R666" s="33"/>
    </row>
    <row r="667" spans="1:18" ht="15.75" customHeight="1" x14ac:dyDescent="0.2">
      <c r="A667" s="30"/>
      <c r="F667" s="32"/>
      <c r="G667" s="33"/>
      <c r="I667" s="30"/>
      <c r="K667" s="30"/>
      <c r="M667" s="34"/>
      <c r="P667" s="33"/>
      <c r="Q667" s="33"/>
      <c r="R667" s="33"/>
    </row>
    <row r="668" spans="1:18" ht="15.75" customHeight="1" x14ac:dyDescent="0.2">
      <c r="A668" s="30"/>
      <c r="F668" s="32"/>
      <c r="G668" s="33"/>
      <c r="I668" s="30"/>
      <c r="K668" s="30"/>
      <c r="M668" s="34"/>
      <c r="P668" s="33"/>
      <c r="Q668" s="33"/>
      <c r="R668" s="33"/>
    </row>
    <row r="669" spans="1:18" ht="15.75" customHeight="1" x14ac:dyDescent="0.2">
      <c r="A669" s="30"/>
      <c r="F669" s="32"/>
      <c r="G669" s="33"/>
      <c r="I669" s="30"/>
      <c r="K669" s="30"/>
      <c r="M669" s="34"/>
      <c r="P669" s="33"/>
      <c r="Q669" s="33"/>
      <c r="R669" s="33"/>
    </row>
    <row r="670" spans="1:18" ht="15.75" customHeight="1" x14ac:dyDescent="0.2">
      <c r="A670" s="30"/>
      <c r="F670" s="32"/>
      <c r="G670" s="33"/>
      <c r="I670" s="30"/>
      <c r="K670" s="30"/>
      <c r="M670" s="34"/>
      <c r="P670" s="33"/>
      <c r="Q670" s="33"/>
      <c r="R670" s="33"/>
    </row>
    <row r="671" spans="1:18" ht="15.75" customHeight="1" x14ac:dyDescent="0.2">
      <c r="A671" s="30"/>
      <c r="F671" s="32"/>
      <c r="G671" s="33"/>
      <c r="I671" s="30"/>
      <c r="K671" s="30"/>
      <c r="M671" s="34"/>
      <c r="P671" s="33"/>
      <c r="Q671" s="33"/>
      <c r="R671" s="33"/>
    </row>
    <row r="672" spans="1:18" ht="15.75" customHeight="1" x14ac:dyDescent="0.2">
      <c r="A672" s="30"/>
      <c r="F672" s="32"/>
      <c r="G672" s="33"/>
      <c r="I672" s="30"/>
      <c r="K672" s="30"/>
      <c r="M672" s="34"/>
      <c r="P672" s="33"/>
      <c r="Q672" s="33"/>
      <c r="R672" s="33"/>
    </row>
    <row r="673" spans="1:18" ht="15.75" customHeight="1" x14ac:dyDescent="0.2">
      <c r="A673" s="30"/>
      <c r="F673" s="32"/>
      <c r="G673" s="33"/>
      <c r="I673" s="30"/>
      <c r="K673" s="30"/>
      <c r="M673" s="34"/>
      <c r="P673" s="33"/>
      <c r="Q673" s="33"/>
      <c r="R673" s="33"/>
    </row>
    <row r="674" spans="1:18" ht="15.75" customHeight="1" x14ac:dyDescent="0.2">
      <c r="A674" s="30"/>
      <c r="F674" s="32"/>
      <c r="G674" s="33"/>
      <c r="I674" s="30"/>
      <c r="K674" s="30"/>
      <c r="M674" s="34"/>
      <c r="P674" s="33"/>
      <c r="Q674" s="33"/>
      <c r="R674" s="33"/>
    </row>
    <row r="675" spans="1:18" ht="15.75" customHeight="1" x14ac:dyDescent="0.2">
      <c r="A675" s="30"/>
      <c r="F675" s="32"/>
      <c r="G675" s="33"/>
      <c r="I675" s="30"/>
      <c r="K675" s="30"/>
      <c r="M675" s="34"/>
      <c r="P675" s="33"/>
      <c r="Q675" s="33"/>
      <c r="R675" s="33"/>
    </row>
    <row r="676" spans="1:18" ht="15.75" customHeight="1" x14ac:dyDescent="0.2">
      <c r="A676" s="30"/>
      <c r="F676" s="32"/>
      <c r="G676" s="33"/>
      <c r="I676" s="30"/>
      <c r="K676" s="30"/>
      <c r="M676" s="34"/>
      <c r="P676" s="33"/>
      <c r="Q676" s="33"/>
      <c r="R676" s="33"/>
    </row>
    <row r="677" spans="1:18" ht="15.75" customHeight="1" x14ac:dyDescent="0.2">
      <c r="A677" s="30"/>
      <c r="F677" s="32"/>
      <c r="G677" s="33"/>
      <c r="I677" s="30"/>
      <c r="K677" s="30"/>
      <c r="M677" s="34"/>
      <c r="P677" s="33"/>
      <c r="Q677" s="33"/>
      <c r="R677" s="33"/>
    </row>
    <row r="678" spans="1:18" ht="15.75" customHeight="1" x14ac:dyDescent="0.2">
      <c r="A678" s="30"/>
      <c r="F678" s="32"/>
      <c r="G678" s="33"/>
      <c r="I678" s="30"/>
      <c r="K678" s="30"/>
      <c r="M678" s="34"/>
      <c r="P678" s="33"/>
      <c r="Q678" s="33"/>
      <c r="R678" s="33"/>
    </row>
    <row r="679" spans="1:18" ht="15.75" customHeight="1" x14ac:dyDescent="0.2">
      <c r="A679" s="30"/>
      <c r="F679" s="32"/>
      <c r="G679" s="33"/>
      <c r="I679" s="30"/>
      <c r="K679" s="30"/>
      <c r="M679" s="34"/>
      <c r="P679" s="33"/>
      <c r="Q679" s="33"/>
      <c r="R679" s="33"/>
    </row>
    <row r="680" spans="1:18" ht="15.75" customHeight="1" x14ac:dyDescent="0.2">
      <c r="A680" s="30"/>
      <c r="F680" s="32"/>
      <c r="G680" s="33"/>
      <c r="I680" s="30"/>
      <c r="K680" s="30"/>
      <c r="M680" s="34"/>
      <c r="P680" s="33"/>
      <c r="Q680" s="33"/>
      <c r="R680" s="33"/>
    </row>
    <row r="681" spans="1:18" ht="15.75" customHeight="1" x14ac:dyDescent="0.2">
      <c r="A681" s="30"/>
      <c r="F681" s="32"/>
      <c r="G681" s="33"/>
      <c r="I681" s="30"/>
      <c r="K681" s="30"/>
      <c r="M681" s="34"/>
      <c r="P681" s="33"/>
      <c r="Q681" s="33"/>
      <c r="R681" s="33"/>
    </row>
    <row r="682" spans="1:18" ht="15.75" customHeight="1" x14ac:dyDescent="0.2">
      <c r="A682" s="30"/>
      <c r="F682" s="32"/>
      <c r="G682" s="33"/>
      <c r="I682" s="30"/>
      <c r="K682" s="30"/>
      <c r="M682" s="34"/>
      <c r="P682" s="33"/>
      <c r="Q682" s="33"/>
      <c r="R682" s="33"/>
    </row>
    <row r="683" spans="1:18" ht="15.75" customHeight="1" x14ac:dyDescent="0.2">
      <c r="A683" s="30"/>
      <c r="F683" s="32"/>
      <c r="G683" s="33"/>
      <c r="I683" s="30"/>
      <c r="K683" s="30"/>
      <c r="M683" s="34"/>
      <c r="P683" s="33"/>
      <c r="Q683" s="33"/>
      <c r="R683" s="33"/>
    </row>
    <row r="684" spans="1:18" ht="15.75" customHeight="1" x14ac:dyDescent="0.2">
      <c r="A684" s="30"/>
      <c r="F684" s="32"/>
      <c r="G684" s="33"/>
      <c r="I684" s="30"/>
      <c r="K684" s="30"/>
      <c r="M684" s="34"/>
      <c r="P684" s="33"/>
      <c r="Q684" s="33"/>
      <c r="R684" s="33"/>
    </row>
    <row r="685" spans="1:18" ht="15.75" customHeight="1" x14ac:dyDescent="0.2">
      <c r="A685" s="30"/>
      <c r="F685" s="32"/>
      <c r="G685" s="33"/>
      <c r="I685" s="30"/>
      <c r="K685" s="30"/>
      <c r="M685" s="34"/>
      <c r="P685" s="33"/>
      <c r="Q685" s="33"/>
      <c r="R685" s="33"/>
    </row>
    <row r="686" spans="1:18" ht="15.75" customHeight="1" x14ac:dyDescent="0.2">
      <c r="A686" s="30"/>
      <c r="F686" s="32"/>
      <c r="G686" s="33"/>
      <c r="I686" s="30"/>
      <c r="K686" s="30"/>
      <c r="M686" s="34"/>
      <c r="P686" s="33"/>
      <c r="Q686" s="33"/>
      <c r="R686" s="33"/>
    </row>
    <row r="687" spans="1:18" ht="15.75" customHeight="1" x14ac:dyDescent="0.2">
      <c r="A687" s="30"/>
      <c r="F687" s="32"/>
      <c r="G687" s="33"/>
      <c r="I687" s="30"/>
      <c r="K687" s="30"/>
      <c r="M687" s="34"/>
      <c r="P687" s="33"/>
      <c r="Q687" s="33"/>
      <c r="R687" s="33"/>
    </row>
    <row r="688" spans="1:18" ht="15.75" customHeight="1" x14ac:dyDescent="0.2">
      <c r="A688" s="30"/>
      <c r="F688" s="32"/>
      <c r="G688" s="33"/>
      <c r="I688" s="30"/>
      <c r="K688" s="30"/>
      <c r="M688" s="34"/>
      <c r="P688" s="33"/>
      <c r="Q688" s="33"/>
      <c r="R688" s="33"/>
    </row>
    <row r="689" spans="1:18" ht="15.75" customHeight="1" x14ac:dyDescent="0.2">
      <c r="A689" s="30"/>
      <c r="F689" s="32"/>
      <c r="G689" s="33"/>
      <c r="I689" s="30"/>
      <c r="K689" s="30"/>
      <c r="M689" s="34"/>
      <c r="P689" s="33"/>
      <c r="Q689" s="33"/>
      <c r="R689" s="33"/>
    </row>
    <row r="690" spans="1:18" ht="15.75" customHeight="1" x14ac:dyDescent="0.2">
      <c r="A690" s="30"/>
      <c r="F690" s="32"/>
      <c r="G690" s="33"/>
      <c r="I690" s="30"/>
      <c r="K690" s="30"/>
      <c r="M690" s="34"/>
      <c r="P690" s="33"/>
      <c r="Q690" s="33"/>
      <c r="R690" s="33"/>
    </row>
    <row r="691" spans="1:18" ht="15.75" customHeight="1" x14ac:dyDescent="0.2">
      <c r="A691" s="30"/>
      <c r="F691" s="32"/>
      <c r="G691" s="33"/>
      <c r="I691" s="30"/>
      <c r="K691" s="30"/>
      <c r="M691" s="34"/>
      <c r="P691" s="33"/>
      <c r="Q691" s="33"/>
      <c r="R691" s="33"/>
    </row>
    <row r="692" spans="1:18" ht="15.75" customHeight="1" x14ac:dyDescent="0.2">
      <c r="A692" s="30"/>
      <c r="F692" s="32"/>
      <c r="G692" s="33"/>
      <c r="I692" s="30"/>
      <c r="K692" s="30"/>
      <c r="M692" s="34"/>
      <c r="P692" s="33"/>
      <c r="Q692" s="33"/>
      <c r="R692" s="33"/>
    </row>
    <row r="693" spans="1:18" ht="15.75" customHeight="1" x14ac:dyDescent="0.2">
      <c r="A693" s="30"/>
      <c r="F693" s="32"/>
      <c r="G693" s="33"/>
      <c r="I693" s="30"/>
      <c r="K693" s="30"/>
      <c r="M693" s="34"/>
      <c r="P693" s="33"/>
      <c r="Q693" s="33"/>
      <c r="R693" s="33"/>
    </row>
    <row r="694" spans="1:18" ht="15.75" customHeight="1" x14ac:dyDescent="0.2">
      <c r="A694" s="30"/>
      <c r="F694" s="32"/>
      <c r="G694" s="33"/>
      <c r="I694" s="30"/>
      <c r="K694" s="30"/>
      <c r="M694" s="34"/>
      <c r="P694" s="33"/>
      <c r="Q694" s="33"/>
      <c r="R694" s="33"/>
    </row>
    <row r="695" spans="1:18" ht="15.75" customHeight="1" x14ac:dyDescent="0.2">
      <c r="A695" s="30"/>
      <c r="F695" s="32"/>
      <c r="G695" s="33"/>
      <c r="I695" s="30"/>
      <c r="K695" s="30"/>
      <c r="M695" s="34"/>
      <c r="P695" s="33"/>
      <c r="Q695" s="33"/>
      <c r="R695" s="33"/>
    </row>
    <row r="696" spans="1:18" ht="15.75" customHeight="1" x14ac:dyDescent="0.2">
      <c r="A696" s="30"/>
      <c r="F696" s="32"/>
      <c r="G696" s="33"/>
      <c r="I696" s="30"/>
      <c r="K696" s="30"/>
      <c r="M696" s="34"/>
      <c r="P696" s="33"/>
      <c r="Q696" s="33"/>
      <c r="R696" s="33"/>
    </row>
    <row r="697" spans="1:18" ht="15.75" customHeight="1" x14ac:dyDescent="0.2">
      <c r="A697" s="30"/>
      <c r="F697" s="32"/>
      <c r="G697" s="33"/>
      <c r="I697" s="30"/>
      <c r="K697" s="30"/>
      <c r="M697" s="34"/>
      <c r="P697" s="33"/>
      <c r="Q697" s="33"/>
      <c r="R697" s="33"/>
    </row>
    <row r="698" spans="1:18" ht="15.75" customHeight="1" x14ac:dyDescent="0.2">
      <c r="A698" s="30"/>
      <c r="F698" s="32"/>
      <c r="G698" s="33"/>
      <c r="I698" s="30"/>
      <c r="K698" s="30"/>
      <c r="M698" s="34"/>
      <c r="P698" s="33"/>
      <c r="Q698" s="33"/>
      <c r="R698" s="33"/>
    </row>
    <row r="699" spans="1:18" ht="15.75" customHeight="1" x14ac:dyDescent="0.2">
      <c r="A699" s="30"/>
      <c r="F699" s="32"/>
      <c r="G699" s="33"/>
      <c r="I699" s="30"/>
      <c r="K699" s="30"/>
      <c r="M699" s="34"/>
      <c r="P699" s="33"/>
      <c r="Q699" s="33"/>
      <c r="R699" s="33"/>
    </row>
    <row r="700" spans="1:18" ht="15.75" customHeight="1" x14ac:dyDescent="0.2">
      <c r="A700" s="30"/>
      <c r="F700" s="32"/>
      <c r="G700" s="33"/>
      <c r="I700" s="30"/>
      <c r="K700" s="30"/>
      <c r="M700" s="34"/>
      <c r="P700" s="33"/>
      <c r="Q700" s="33"/>
      <c r="R700" s="33"/>
    </row>
    <row r="701" spans="1:18" ht="15.75" customHeight="1" x14ac:dyDescent="0.2">
      <c r="A701" s="30"/>
      <c r="F701" s="32"/>
      <c r="G701" s="33"/>
      <c r="I701" s="30"/>
      <c r="K701" s="30"/>
      <c r="M701" s="34"/>
      <c r="P701" s="33"/>
      <c r="Q701" s="33"/>
      <c r="R701" s="33"/>
    </row>
    <row r="702" spans="1:18" ht="15.75" customHeight="1" x14ac:dyDescent="0.2">
      <c r="A702" s="30"/>
      <c r="F702" s="32"/>
      <c r="G702" s="33"/>
      <c r="I702" s="30"/>
      <c r="K702" s="30"/>
      <c r="M702" s="34"/>
      <c r="P702" s="33"/>
      <c r="Q702" s="33"/>
      <c r="R702" s="33"/>
    </row>
    <row r="703" spans="1:18" ht="15.75" customHeight="1" x14ac:dyDescent="0.2">
      <c r="A703" s="30"/>
      <c r="F703" s="32"/>
      <c r="G703" s="33"/>
      <c r="I703" s="30"/>
      <c r="K703" s="30"/>
      <c r="M703" s="34"/>
      <c r="P703" s="33"/>
      <c r="Q703" s="33"/>
      <c r="R703" s="33"/>
    </row>
    <row r="704" spans="1:18" ht="15.75" customHeight="1" x14ac:dyDescent="0.2">
      <c r="A704" s="30"/>
      <c r="F704" s="32"/>
      <c r="G704" s="33"/>
      <c r="I704" s="30"/>
      <c r="K704" s="30"/>
      <c r="M704" s="34"/>
      <c r="P704" s="33"/>
      <c r="Q704" s="33"/>
      <c r="R704" s="33"/>
    </row>
    <row r="705" spans="1:18" ht="15.75" customHeight="1" x14ac:dyDescent="0.2">
      <c r="A705" s="30"/>
      <c r="F705" s="32"/>
      <c r="G705" s="33"/>
      <c r="I705" s="30"/>
      <c r="K705" s="30"/>
      <c r="M705" s="34"/>
      <c r="P705" s="33"/>
      <c r="Q705" s="33"/>
      <c r="R705" s="33"/>
    </row>
    <row r="706" spans="1:18" ht="15.75" customHeight="1" x14ac:dyDescent="0.2">
      <c r="A706" s="30"/>
      <c r="F706" s="32"/>
      <c r="G706" s="33"/>
      <c r="I706" s="30"/>
      <c r="K706" s="30"/>
      <c r="M706" s="34"/>
      <c r="P706" s="33"/>
      <c r="Q706" s="33"/>
      <c r="R706" s="33"/>
    </row>
    <row r="707" spans="1:18" ht="15.75" customHeight="1" x14ac:dyDescent="0.2">
      <c r="A707" s="30"/>
      <c r="F707" s="32"/>
      <c r="G707" s="33"/>
      <c r="I707" s="30"/>
      <c r="K707" s="30"/>
      <c r="M707" s="34"/>
      <c r="P707" s="33"/>
      <c r="Q707" s="33"/>
      <c r="R707" s="33"/>
    </row>
    <row r="708" spans="1:18" ht="15.75" customHeight="1" x14ac:dyDescent="0.2">
      <c r="A708" s="30"/>
      <c r="F708" s="32"/>
      <c r="G708" s="33"/>
      <c r="I708" s="30"/>
      <c r="K708" s="30"/>
      <c r="M708" s="34"/>
      <c r="P708" s="33"/>
      <c r="Q708" s="33"/>
      <c r="R708" s="33"/>
    </row>
    <row r="709" spans="1:18" ht="15.75" customHeight="1" x14ac:dyDescent="0.2">
      <c r="A709" s="30"/>
      <c r="F709" s="32"/>
      <c r="G709" s="33"/>
      <c r="I709" s="30"/>
      <c r="K709" s="30"/>
      <c r="M709" s="34"/>
      <c r="P709" s="33"/>
      <c r="Q709" s="33"/>
      <c r="R709" s="33"/>
    </row>
    <row r="710" spans="1:18" ht="15.75" customHeight="1" x14ac:dyDescent="0.2">
      <c r="A710" s="30"/>
      <c r="F710" s="32"/>
      <c r="G710" s="33"/>
      <c r="I710" s="30"/>
      <c r="K710" s="30"/>
      <c r="M710" s="34"/>
      <c r="P710" s="33"/>
      <c r="Q710" s="33"/>
      <c r="R710" s="33"/>
    </row>
    <row r="711" spans="1:18" ht="15.75" customHeight="1" x14ac:dyDescent="0.2">
      <c r="A711" s="30"/>
      <c r="F711" s="32"/>
      <c r="G711" s="33"/>
      <c r="I711" s="30"/>
      <c r="K711" s="30"/>
      <c r="M711" s="34"/>
      <c r="P711" s="33"/>
      <c r="Q711" s="33"/>
      <c r="R711" s="33"/>
    </row>
    <row r="712" spans="1:18" ht="15.75" customHeight="1" x14ac:dyDescent="0.2">
      <c r="A712" s="30"/>
      <c r="F712" s="32"/>
      <c r="G712" s="33"/>
      <c r="I712" s="30"/>
      <c r="K712" s="30"/>
      <c r="M712" s="34"/>
      <c r="P712" s="33"/>
      <c r="Q712" s="33"/>
      <c r="R712" s="33"/>
    </row>
    <row r="713" spans="1:18" ht="15.75" customHeight="1" x14ac:dyDescent="0.2">
      <c r="A713" s="30"/>
      <c r="F713" s="32"/>
      <c r="G713" s="33"/>
      <c r="I713" s="30"/>
      <c r="K713" s="30"/>
      <c r="M713" s="34"/>
      <c r="P713" s="33"/>
      <c r="Q713" s="33"/>
      <c r="R713" s="33"/>
    </row>
    <row r="714" spans="1:18" ht="15.75" customHeight="1" x14ac:dyDescent="0.2">
      <c r="A714" s="30"/>
      <c r="F714" s="32"/>
      <c r="G714" s="33"/>
      <c r="I714" s="30"/>
      <c r="K714" s="30"/>
      <c r="M714" s="34"/>
      <c r="P714" s="33"/>
      <c r="Q714" s="33"/>
      <c r="R714" s="33"/>
    </row>
    <row r="715" spans="1:18" ht="15.75" customHeight="1" x14ac:dyDescent="0.2">
      <c r="A715" s="30"/>
      <c r="F715" s="32"/>
      <c r="G715" s="33"/>
      <c r="I715" s="30"/>
      <c r="K715" s="30"/>
      <c r="M715" s="34"/>
      <c r="P715" s="33"/>
      <c r="Q715" s="33"/>
      <c r="R715" s="33"/>
    </row>
    <row r="716" spans="1:18" ht="15.75" customHeight="1" x14ac:dyDescent="0.2">
      <c r="A716" s="30"/>
      <c r="F716" s="32"/>
      <c r="G716" s="33"/>
      <c r="I716" s="30"/>
      <c r="K716" s="30"/>
      <c r="M716" s="34"/>
      <c r="P716" s="33"/>
      <c r="Q716" s="33"/>
      <c r="R716" s="33"/>
    </row>
    <row r="717" spans="1:18" ht="15.75" customHeight="1" x14ac:dyDescent="0.2">
      <c r="A717" s="30"/>
      <c r="F717" s="32"/>
      <c r="G717" s="33"/>
      <c r="I717" s="30"/>
      <c r="K717" s="30"/>
      <c r="M717" s="34"/>
      <c r="P717" s="33"/>
      <c r="Q717" s="33"/>
      <c r="R717" s="33"/>
    </row>
    <row r="718" spans="1:18" ht="15.75" customHeight="1" x14ac:dyDescent="0.2">
      <c r="A718" s="30"/>
      <c r="F718" s="32"/>
      <c r="G718" s="33"/>
      <c r="I718" s="30"/>
      <c r="K718" s="30"/>
      <c r="M718" s="34"/>
      <c r="P718" s="33"/>
      <c r="Q718" s="33"/>
      <c r="R718" s="33"/>
    </row>
    <row r="719" spans="1:18" ht="15.75" customHeight="1" x14ac:dyDescent="0.2">
      <c r="A719" s="30"/>
      <c r="F719" s="32"/>
      <c r="G719" s="33"/>
      <c r="I719" s="30"/>
      <c r="K719" s="30"/>
      <c r="M719" s="34"/>
      <c r="P719" s="33"/>
      <c r="Q719" s="33"/>
      <c r="R719" s="33"/>
    </row>
    <row r="720" spans="1:18" ht="15.75" customHeight="1" x14ac:dyDescent="0.2">
      <c r="A720" s="30"/>
      <c r="F720" s="32"/>
      <c r="G720" s="33"/>
      <c r="I720" s="30"/>
      <c r="K720" s="30"/>
      <c r="M720" s="34"/>
      <c r="P720" s="33"/>
      <c r="Q720" s="33"/>
      <c r="R720" s="33"/>
    </row>
    <row r="721" spans="1:18" ht="15.75" customHeight="1" x14ac:dyDescent="0.2">
      <c r="A721" s="30"/>
      <c r="F721" s="32"/>
      <c r="G721" s="33"/>
      <c r="I721" s="30"/>
      <c r="K721" s="30"/>
      <c r="M721" s="34"/>
      <c r="P721" s="33"/>
      <c r="Q721" s="33"/>
      <c r="R721" s="33"/>
    </row>
    <row r="722" spans="1:18" ht="15.75" customHeight="1" x14ac:dyDescent="0.2">
      <c r="A722" s="30"/>
      <c r="F722" s="32"/>
      <c r="G722" s="33"/>
      <c r="I722" s="30"/>
      <c r="K722" s="30"/>
      <c r="M722" s="34"/>
      <c r="P722" s="33"/>
      <c r="Q722" s="33"/>
      <c r="R722" s="33"/>
    </row>
    <row r="723" spans="1:18" ht="15.75" customHeight="1" x14ac:dyDescent="0.2">
      <c r="A723" s="30"/>
      <c r="F723" s="32"/>
      <c r="G723" s="33"/>
      <c r="I723" s="30"/>
      <c r="K723" s="30"/>
      <c r="M723" s="34"/>
      <c r="P723" s="33"/>
      <c r="Q723" s="33"/>
      <c r="R723" s="33"/>
    </row>
    <row r="724" spans="1:18" ht="15.75" customHeight="1" x14ac:dyDescent="0.2">
      <c r="A724" s="30"/>
      <c r="F724" s="32"/>
      <c r="G724" s="33"/>
      <c r="I724" s="30"/>
      <c r="K724" s="30"/>
      <c r="M724" s="34"/>
      <c r="P724" s="33"/>
      <c r="Q724" s="33"/>
      <c r="R724" s="33"/>
    </row>
    <row r="725" spans="1:18" ht="15.75" customHeight="1" x14ac:dyDescent="0.2">
      <c r="A725" s="30"/>
      <c r="F725" s="32"/>
      <c r="G725" s="33"/>
      <c r="I725" s="30"/>
      <c r="K725" s="30"/>
      <c r="M725" s="34"/>
      <c r="P725" s="33"/>
      <c r="Q725" s="33"/>
      <c r="R725" s="33"/>
    </row>
    <row r="726" spans="1:18" ht="15.75" customHeight="1" x14ac:dyDescent="0.2">
      <c r="A726" s="30"/>
      <c r="F726" s="32"/>
      <c r="G726" s="33"/>
      <c r="I726" s="30"/>
      <c r="K726" s="30"/>
      <c r="M726" s="34"/>
      <c r="P726" s="33"/>
      <c r="Q726" s="33"/>
      <c r="R726" s="33"/>
    </row>
    <row r="727" spans="1:18" ht="15.75" customHeight="1" x14ac:dyDescent="0.2">
      <c r="A727" s="30"/>
      <c r="F727" s="32"/>
      <c r="G727" s="33"/>
      <c r="I727" s="30"/>
      <c r="K727" s="30"/>
      <c r="M727" s="34"/>
      <c r="P727" s="33"/>
      <c r="Q727" s="33"/>
      <c r="R727" s="33"/>
    </row>
    <row r="728" spans="1:18" ht="15.75" customHeight="1" x14ac:dyDescent="0.2">
      <c r="A728" s="30"/>
      <c r="F728" s="32"/>
      <c r="G728" s="33"/>
      <c r="I728" s="30"/>
      <c r="K728" s="30"/>
      <c r="M728" s="34"/>
      <c r="P728" s="33"/>
      <c r="Q728" s="33"/>
      <c r="R728" s="33"/>
    </row>
    <row r="729" spans="1:18" ht="15.75" customHeight="1" x14ac:dyDescent="0.2">
      <c r="A729" s="30"/>
      <c r="F729" s="32"/>
      <c r="G729" s="33"/>
      <c r="I729" s="30"/>
      <c r="K729" s="30"/>
      <c r="M729" s="34"/>
      <c r="P729" s="33"/>
      <c r="Q729" s="33"/>
      <c r="R729" s="33"/>
    </row>
    <row r="730" spans="1:18" ht="15.75" customHeight="1" x14ac:dyDescent="0.2">
      <c r="A730" s="30"/>
      <c r="F730" s="32"/>
      <c r="G730" s="33"/>
      <c r="I730" s="30"/>
      <c r="K730" s="30"/>
      <c r="M730" s="34"/>
      <c r="P730" s="33"/>
      <c r="Q730" s="33"/>
      <c r="R730" s="33"/>
    </row>
    <row r="731" spans="1:18" ht="15.75" customHeight="1" x14ac:dyDescent="0.2">
      <c r="A731" s="30"/>
      <c r="F731" s="32"/>
      <c r="G731" s="33"/>
      <c r="I731" s="30"/>
      <c r="K731" s="30"/>
      <c r="M731" s="34"/>
      <c r="P731" s="33"/>
      <c r="Q731" s="33"/>
      <c r="R731" s="33"/>
    </row>
    <row r="732" spans="1:18" ht="15.75" customHeight="1" x14ac:dyDescent="0.2">
      <c r="A732" s="30"/>
      <c r="F732" s="32"/>
      <c r="G732" s="33"/>
      <c r="I732" s="30"/>
      <c r="K732" s="30"/>
      <c r="M732" s="34"/>
      <c r="P732" s="33"/>
      <c r="Q732" s="33"/>
      <c r="R732" s="33"/>
    </row>
    <row r="733" spans="1:18" ht="15.75" customHeight="1" x14ac:dyDescent="0.2">
      <c r="A733" s="30"/>
      <c r="F733" s="32"/>
      <c r="G733" s="33"/>
      <c r="I733" s="30"/>
      <c r="K733" s="30"/>
      <c r="M733" s="34"/>
      <c r="P733" s="33"/>
      <c r="Q733" s="33"/>
      <c r="R733" s="33"/>
    </row>
    <row r="734" spans="1:18" ht="15.75" customHeight="1" x14ac:dyDescent="0.2">
      <c r="A734" s="30"/>
      <c r="F734" s="32"/>
      <c r="G734" s="33"/>
      <c r="I734" s="30"/>
      <c r="K734" s="30"/>
      <c r="M734" s="34"/>
      <c r="P734" s="33"/>
      <c r="Q734" s="33"/>
      <c r="R734" s="33"/>
    </row>
    <row r="735" spans="1:18" ht="15.75" customHeight="1" x14ac:dyDescent="0.2">
      <c r="A735" s="30"/>
      <c r="F735" s="32"/>
      <c r="G735" s="33"/>
      <c r="I735" s="30"/>
      <c r="K735" s="30"/>
      <c r="M735" s="34"/>
      <c r="P735" s="33"/>
      <c r="Q735" s="33"/>
      <c r="R735" s="33"/>
    </row>
    <row r="736" spans="1:18" ht="15.75" customHeight="1" x14ac:dyDescent="0.2">
      <c r="A736" s="30"/>
      <c r="F736" s="32"/>
      <c r="G736" s="33"/>
      <c r="I736" s="30"/>
      <c r="K736" s="30"/>
      <c r="M736" s="34"/>
      <c r="P736" s="33"/>
      <c r="Q736" s="33"/>
      <c r="R736" s="33"/>
    </row>
    <row r="737" spans="1:18" ht="15.75" customHeight="1" x14ac:dyDescent="0.2">
      <c r="A737" s="30"/>
      <c r="F737" s="32"/>
      <c r="G737" s="33"/>
      <c r="I737" s="30"/>
      <c r="K737" s="30"/>
      <c r="M737" s="34"/>
      <c r="P737" s="33"/>
      <c r="Q737" s="33"/>
      <c r="R737" s="33"/>
    </row>
    <row r="738" spans="1:18" ht="15.75" customHeight="1" x14ac:dyDescent="0.2">
      <c r="A738" s="30"/>
      <c r="F738" s="32"/>
      <c r="G738" s="33"/>
      <c r="I738" s="30"/>
      <c r="K738" s="30"/>
      <c r="M738" s="34"/>
      <c r="P738" s="33"/>
      <c r="Q738" s="33"/>
      <c r="R738" s="33"/>
    </row>
    <row r="739" spans="1:18" ht="15.75" customHeight="1" x14ac:dyDescent="0.2">
      <c r="A739" s="30"/>
      <c r="F739" s="32"/>
      <c r="G739" s="33"/>
      <c r="I739" s="30"/>
      <c r="K739" s="30"/>
      <c r="M739" s="34"/>
      <c r="P739" s="33"/>
      <c r="Q739" s="33"/>
      <c r="R739" s="33"/>
    </row>
    <row r="740" spans="1:18" ht="15.75" customHeight="1" x14ac:dyDescent="0.2">
      <c r="A740" s="30"/>
      <c r="F740" s="32"/>
      <c r="G740" s="33"/>
      <c r="I740" s="30"/>
      <c r="K740" s="30"/>
      <c r="M740" s="34"/>
      <c r="P740" s="33"/>
      <c r="Q740" s="33"/>
      <c r="R740" s="33"/>
    </row>
    <row r="741" spans="1:18" ht="15.75" customHeight="1" x14ac:dyDescent="0.2">
      <c r="A741" s="30"/>
      <c r="F741" s="32"/>
      <c r="G741" s="33"/>
      <c r="I741" s="30"/>
      <c r="K741" s="30"/>
      <c r="M741" s="34"/>
      <c r="P741" s="33"/>
      <c r="Q741" s="33"/>
      <c r="R741" s="33"/>
    </row>
    <row r="742" spans="1:18" ht="15.75" customHeight="1" x14ac:dyDescent="0.2">
      <c r="A742" s="30"/>
      <c r="F742" s="32"/>
      <c r="G742" s="33"/>
      <c r="I742" s="30"/>
      <c r="K742" s="30"/>
      <c r="M742" s="34"/>
      <c r="P742" s="33"/>
      <c r="Q742" s="33"/>
      <c r="R742" s="33"/>
    </row>
    <row r="743" spans="1:18" ht="15.75" customHeight="1" x14ac:dyDescent="0.2">
      <c r="A743" s="30"/>
      <c r="F743" s="32"/>
      <c r="G743" s="33"/>
      <c r="I743" s="30"/>
      <c r="K743" s="30"/>
      <c r="M743" s="34"/>
      <c r="P743" s="33"/>
      <c r="Q743" s="33"/>
      <c r="R743" s="33"/>
    </row>
    <row r="744" spans="1:18" ht="15.75" customHeight="1" x14ac:dyDescent="0.2">
      <c r="A744" s="30"/>
      <c r="F744" s="32"/>
      <c r="G744" s="33"/>
      <c r="I744" s="30"/>
      <c r="K744" s="30"/>
      <c r="M744" s="34"/>
      <c r="P744" s="33"/>
      <c r="Q744" s="33"/>
      <c r="R744" s="33"/>
    </row>
    <row r="745" spans="1:18" ht="15.75" customHeight="1" x14ac:dyDescent="0.2">
      <c r="A745" s="30"/>
      <c r="F745" s="32"/>
      <c r="G745" s="33"/>
      <c r="I745" s="30"/>
      <c r="K745" s="30"/>
      <c r="M745" s="34"/>
      <c r="P745" s="33"/>
      <c r="Q745" s="33"/>
      <c r="R745" s="33"/>
    </row>
    <row r="746" spans="1:18" ht="15.75" customHeight="1" x14ac:dyDescent="0.2">
      <c r="A746" s="30"/>
      <c r="F746" s="32"/>
      <c r="G746" s="33"/>
      <c r="I746" s="30"/>
      <c r="K746" s="30"/>
      <c r="M746" s="34"/>
      <c r="P746" s="33"/>
      <c r="Q746" s="33"/>
      <c r="R746" s="33"/>
    </row>
    <row r="747" spans="1:18" ht="15.75" customHeight="1" x14ac:dyDescent="0.2">
      <c r="A747" s="30"/>
      <c r="F747" s="32"/>
      <c r="G747" s="33"/>
      <c r="I747" s="30"/>
      <c r="K747" s="30"/>
      <c r="M747" s="34"/>
      <c r="P747" s="33"/>
      <c r="Q747" s="33"/>
      <c r="R747" s="33"/>
    </row>
    <row r="748" spans="1:18" ht="15.75" customHeight="1" x14ac:dyDescent="0.2">
      <c r="A748" s="30"/>
      <c r="F748" s="32"/>
      <c r="G748" s="33"/>
      <c r="I748" s="30"/>
      <c r="K748" s="30"/>
      <c r="M748" s="34"/>
      <c r="P748" s="33"/>
      <c r="Q748" s="33"/>
      <c r="R748" s="33"/>
    </row>
    <row r="749" spans="1:18" ht="15.75" customHeight="1" x14ac:dyDescent="0.2">
      <c r="A749" s="30"/>
      <c r="F749" s="32"/>
      <c r="G749" s="33"/>
      <c r="I749" s="30"/>
      <c r="K749" s="30"/>
      <c r="M749" s="34"/>
      <c r="P749" s="33"/>
      <c r="Q749" s="33"/>
      <c r="R749" s="33"/>
    </row>
    <row r="750" spans="1:18" ht="15.75" customHeight="1" x14ac:dyDescent="0.2">
      <c r="A750" s="30"/>
      <c r="F750" s="32"/>
      <c r="G750" s="33"/>
      <c r="I750" s="30"/>
      <c r="K750" s="30"/>
      <c r="M750" s="34"/>
      <c r="P750" s="33"/>
      <c r="Q750" s="33"/>
      <c r="R750" s="33"/>
    </row>
    <row r="751" spans="1:18" ht="15.75" customHeight="1" x14ac:dyDescent="0.2">
      <c r="A751" s="30"/>
      <c r="F751" s="32"/>
      <c r="G751" s="33"/>
      <c r="I751" s="30"/>
      <c r="K751" s="30"/>
      <c r="M751" s="34"/>
      <c r="P751" s="33"/>
      <c r="Q751" s="33"/>
      <c r="R751" s="33"/>
    </row>
    <row r="752" spans="1:18" ht="15.75" customHeight="1" x14ac:dyDescent="0.2">
      <c r="A752" s="30"/>
      <c r="F752" s="32"/>
      <c r="G752" s="33"/>
      <c r="I752" s="30"/>
      <c r="K752" s="30"/>
      <c r="M752" s="34"/>
      <c r="P752" s="33"/>
      <c r="Q752" s="33"/>
      <c r="R752" s="33"/>
    </row>
    <row r="753" spans="1:18" ht="15.75" customHeight="1" x14ac:dyDescent="0.2">
      <c r="A753" s="30"/>
      <c r="F753" s="32"/>
      <c r="G753" s="33"/>
      <c r="I753" s="30"/>
      <c r="K753" s="30"/>
      <c r="M753" s="34"/>
      <c r="P753" s="33"/>
      <c r="Q753" s="33"/>
      <c r="R753" s="33"/>
    </row>
    <row r="754" spans="1:18" ht="15.75" customHeight="1" x14ac:dyDescent="0.2">
      <c r="A754" s="30"/>
      <c r="F754" s="32"/>
      <c r="G754" s="33"/>
      <c r="I754" s="30"/>
      <c r="K754" s="30"/>
      <c r="M754" s="34"/>
      <c r="P754" s="33"/>
      <c r="Q754" s="33"/>
      <c r="R754" s="33"/>
    </row>
    <row r="755" spans="1:18" ht="15.75" customHeight="1" x14ac:dyDescent="0.2">
      <c r="A755" s="30"/>
      <c r="F755" s="32"/>
      <c r="G755" s="33"/>
      <c r="I755" s="30"/>
      <c r="K755" s="30"/>
      <c r="M755" s="34"/>
      <c r="P755" s="33"/>
      <c r="Q755" s="33"/>
      <c r="R755" s="33"/>
    </row>
    <row r="756" spans="1:18" ht="15.75" customHeight="1" x14ac:dyDescent="0.2">
      <c r="A756" s="30"/>
      <c r="F756" s="32"/>
      <c r="G756" s="33"/>
      <c r="I756" s="30"/>
      <c r="K756" s="30"/>
      <c r="M756" s="34"/>
      <c r="P756" s="33"/>
      <c r="Q756" s="33"/>
      <c r="R756" s="33"/>
    </row>
    <row r="757" spans="1:18" ht="15.75" customHeight="1" x14ac:dyDescent="0.2">
      <c r="A757" s="30"/>
      <c r="F757" s="32"/>
      <c r="G757" s="33"/>
      <c r="I757" s="30"/>
      <c r="K757" s="30"/>
      <c r="M757" s="34"/>
      <c r="P757" s="33"/>
      <c r="Q757" s="33"/>
      <c r="R757" s="33"/>
    </row>
    <row r="758" spans="1:18" ht="15.75" customHeight="1" x14ac:dyDescent="0.2">
      <c r="A758" s="30"/>
      <c r="F758" s="32"/>
      <c r="G758" s="33"/>
      <c r="I758" s="30"/>
      <c r="K758" s="30"/>
      <c r="M758" s="34"/>
      <c r="P758" s="33"/>
      <c r="Q758" s="33"/>
      <c r="R758" s="33"/>
    </row>
    <row r="759" spans="1:18" ht="15.75" customHeight="1" x14ac:dyDescent="0.2">
      <c r="A759" s="30"/>
      <c r="F759" s="32"/>
      <c r="G759" s="33"/>
      <c r="I759" s="30"/>
      <c r="K759" s="30"/>
      <c r="M759" s="34"/>
      <c r="P759" s="33"/>
      <c r="Q759" s="33"/>
      <c r="R759" s="33"/>
    </row>
    <row r="760" spans="1:18" ht="15.75" customHeight="1" x14ac:dyDescent="0.2">
      <c r="A760" s="30"/>
      <c r="F760" s="32"/>
      <c r="G760" s="33"/>
      <c r="I760" s="30"/>
      <c r="K760" s="30"/>
      <c r="M760" s="34"/>
      <c r="P760" s="33"/>
      <c r="Q760" s="33"/>
      <c r="R760" s="33"/>
    </row>
    <row r="761" spans="1:18" ht="15.75" customHeight="1" x14ac:dyDescent="0.2">
      <c r="A761" s="30"/>
      <c r="F761" s="32"/>
      <c r="G761" s="33"/>
      <c r="I761" s="30"/>
      <c r="K761" s="30"/>
      <c r="M761" s="34"/>
      <c r="P761" s="33"/>
      <c r="Q761" s="33"/>
      <c r="R761" s="33"/>
    </row>
    <row r="762" spans="1:18" ht="15.75" customHeight="1" x14ac:dyDescent="0.2">
      <c r="A762" s="30"/>
      <c r="F762" s="32"/>
      <c r="G762" s="33"/>
      <c r="I762" s="30"/>
      <c r="K762" s="30"/>
      <c r="M762" s="34"/>
      <c r="P762" s="33"/>
      <c r="Q762" s="33"/>
      <c r="R762" s="33"/>
    </row>
    <row r="763" spans="1:18" ht="15.75" customHeight="1" x14ac:dyDescent="0.2">
      <c r="A763" s="30"/>
      <c r="F763" s="32"/>
      <c r="G763" s="33"/>
      <c r="I763" s="30"/>
      <c r="K763" s="30"/>
      <c r="M763" s="34"/>
      <c r="P763" s="33"/>
      <c r="Q763" s="33"/>
      <c r="R763" s="33"/>
    </row>
    <row r="764" spans="1:18" ht="15.75" customHeight="1" x14ac:dyDescent="0.2">
      <c r="A764" s="30"/>
      <c r="F764" s="32"/>
      <c r="G764" s="33"/>
      <c r="I764" s="30"/>
      <c r="K764" s="30"/>
      <c r="M764" s="34"/>
      <c r="P764" s="33"/>
      <c r="Q764" s="33"/>
      <c r="R764" s="33"/>
    </row>
    <row r="765" spans="1:18" ht="15.75" customHeight="1" x14ac:dyDescent="0.2">
      <c r="A765" s="30"/>
      <c r="F765" s="32"/>
      <c r="G765" s="33"/>
      <c r="I765" s="30"/>
      <c r="K765" s="30"/>
      <c r="M765" s="34"/>
      <c r="P765" s="33"/>
      <c r="Q765" s="33"/>
      <c r="R765" s="33"/>
    </row>
    <row r="766" spans="1:18" ht="15.75" customHeight="1" x14ac:dyDescent="0.2">
      <c r="A766" s="30"/>
      <c r="F766" s="32"/>
      <c r="G766" s="33"/>
      <c r="I766" s="30"/>
      <c r="K766" s="30"/>
      <c r="M766" s="34"/>
      <c r="P766" s="33"/>
      <c r="Q766" s="33"/>
      <c r="R766" s="33"/>
    </row>
    <row r="767" spans="1:18" ht="15.75" customHeight="1" x14ac:dyDescent="0.2">
      <c r="A767" s="30"/>
      <c r="F767" s="32"/>
      <c r="G767" s="33"/>
      <c r="I767" s="30"/>
      <c r="K767" s="30"/>
      <c r="M767" s="34"/>
      <c r="P767" s="33"/>
      <c r="Q767" s="33"/>
      <c r="R767" s="33"/>
    </row>
    <row r="768" spans="1:18" ht="15.75" customHeight="1" x14ac:dyDescent="0.2">
      <c r="A768" s="30"/>
      <c r="F768" s="32"/>
      <c r="G768" s="33"/>
      <c r="I768" s="30"/>
      <c r="K768" s="30"/>
      <c r="M768" s="34"/>
      <c r="P768" s="33"/>
      <c r="Q768" s="33"/>
      <c r="R768" s="33"/>
    </row>
    <row r="769" spans="1:18" ht="15.75" customHeight="1" x14ac:dyDescent="0.2">
      <c r="A769" s="30"/>
      <c r="F769" s="32"/>
      <c r="G769" s="33"/>
      <c r="I769" s="30"/>
      <c r="K769" s="30"/>
      <c r="M769" s="34"/>
      <c r="P769" s="33"/>
      <c r="Q769" s="33"/>
      <c r="R769" s="33"/>
    </row>
    <row r="770" spans="1:18" ht="15.75" customHeight="1" x14ac:dyDescent="0.2">
      <c r="A770" s="30"/>
      <c r="F770" s="32"/>
      <c r="G770" s="33"/>
      <c r="I770" s="30"/>
      <c r="K770" s="30"/>
      <c r="M770" s="34"/>
      <c r="P770" s="33"/>
      <c r="Q770" s="33"/>
      <c r="R770" s="33"/>
    </row>
    <row r="771" spans="1:18" ht="15.75" customHeight="1" x14ac:dyDescent="0.2">
      <c r="A771" s="30"/>
      <c r="F771" s="32"/>
      <c r="G771" s="33"/>
      <c r="I771" s="30"/>
      <c r="K771" s="30"/>
      <c r="M771" s="34"/>
      <c r="P771" s="33"/>
      <c r="Q771" s="33"/>
      <c r="R771" s="33"/>
    </row>
    <row r="772" spans="1:18" ht="15.75" customHeight="1" x14ac:dyDescent="0.2">
      <c r="A772" s="30"/>
      <c r="F772" s="32"/>
      <c r="G772" s="33"/>
      <c r="I772" s="30"/>
      <c r="K772" s="30"/>
      <c r="M772" s="34"/>
      <c r="P772" s="33"/>
      <c r="Q772" s="33"/>
      <c r="R772" s="33"/>
    </row>
    <row r="773" spans="1:18" ht="15.75" customHeight="1" x14ac:dyDescent="0.2">
      <c r="A773" s="30"/>
      <c r="F773" s="32"/>
      <c r="G773" s="33"/>
      <c r="I773" s="30"/>
      <c r="K773" s="30"/>
      <c r="M773" s="34"/>
      <c r="P773" s="33"/>
      <c r="Q773" s="33"/>
      <c r="R773" s="33"/>
    </row>
    <row r="774" spans="1:18" ht="15.75" customHeight="1" x14ac:dyDescent="0.2">
      <c r="A774" s="30"/>
      <c r="F774" s="32"/>
      <c r="G774" s="33"/>
      <c r="I774" s="30"/>
      <c r="K774" s="30"/>
      <c r="M774" s="34"/>
      <c r="P774" s="33"/>
      <c r="Q774" s="33"/>
      <c r="R774" s="33"/>
    </row>
    <row r="775" spans="1:18" ht="15.75" customHeight="1" x14ac:dyDescent="0.2">
      <c r="A775" s="30"/>
      <c r="F775" s="32"/>
      <c r="G775" s="33"/>
      <c r="I775" s="30"/>
      <c r="K775" s="30"/>
      <c r="M775" s="34"/>
      <c r="P775" s="33"/>
      <c r="Q775" s="33"/>
      <c r="R775" s="33"/>
    </row>
    <row r="776" spans="1:18" ht="15.75" customHeight="1" x14ac:dyDescent="0.2">
      <c r="A776" s="30"/>
      <c r="F776" s="32"/>
      <c r="G776" s="33"/>
      <c r="I776" s="30"/>
      <c r="K776" s="30"/>
      <c r="M776" s="34"/>
      <c r="P776" s="33"/>
      <c r="Q776" s="33"/>
      <c r="R776" s="33"/>
    </row>
    <row r="777" spans="1:18" ht="15.75" customHeight="1" x14ac:dyDescent="0.2">
      <c r="A777" s="30"/>
      <c r="F777" s="32"/>
      <c r="G777" s="33"/>
      <c r="I777" s="30"/>
      <c r="K777" s="30"/>
      <c r="M777" s="34"/>
      <c r="P777" s="33"/>
      <c r="Q777" s="33"/>
      <c r="R777" s="33"/>
    </row>
    <row r="778" spans="1:18" ht="15.75" customHeight="1" x14ac:dyDescent="0.2">
      <c r="A778" s="30"/>
      <c r="F778" s="32"/>
      <c r="G778" s="33"/>
      <c r="I778" s="30"/>
      <c r="K778" s="30"/>
      <c r="M778" s="34"/>
      <c r="P778" s="33"/>
      <c r="Q778" s="33"/>
      <c r="R778" s="33"/>
    </row>
    <row r="779" spans="1:18" ht="15.75" customHeight="1" x14ac:dyDescent="0.2">
      <c r="A779" s="30"/>
      <c r="F779" s="32"/>
      <c r="G779" s="33"/>
      <c r="I779" s="30"/>
      <c r="K779" s="30"/>
      <c r="M779" s="34"/>
      <c r="P779" s="33"/>
      <c r="Q779" s="33"/>
      <c r="R779" s="33"/>
    </row>
    <row r="780" spans="1:18" ht="15.75" customHeight="1" x14ac:dyDescent="0.2">
      <c r="A780" s="30"/>
      <c r="F780" s="32"/>
      <c r="G780" s="33"/>
      <c r="I780" s="30"/>
      <c r="K780" s="30"/>
      <c r="M780" s="34"/>
      <c r="P780" s="33"/>
      <c r="Q780" s="33"/>
      <c r="R780" s="33"/>
    </row>
    <row r="781" spans="1:18" ht="15.75" customHeight="1" x14ac:dyDescent="0.2">
      <c r="A781" s="30"/>
      <c r="F781" s="32"/>
      <c r="G781" s="33"/>
      <c r="I781" s="30"/>
      <c r="K781" s="30"/>
      <c r="M781" s="34"/>
      <c r="P781" s="33"/>
      <c r="Q781" s="33"/>
      <c r="R781" s="33"/>
    </row>
    <row r="782" spans="1:18" ht="15.75" customHeight="1" x14ac:dyDescent="0.2">
      <c r="A782" s="30"/>
      <c r="F782" s="32"/>
      <c r="G782" s="33"/>
      <c r="I782" s="30"/>
      <c r="K782" s="30"/>
      <c r="M782" s="34"/>
      <c r="P782" s="33"/>
      <c r="Q782" s="33"/>
      <c r="R782" s="33"/>
    </row>
    <row r="783" spans="1:18" ht="15.75" customHeight="1" x14ac:dyDescent="0.2">
      <c r="A783" s="30"/>
      <c r="F783" s="32"/>
      <c r="G783" s="33"/>
      <c r="I783" s="30"/>
      <c r="K783" s="30"/>
      <c r="M783" s="34"/>
      <c r="P783" s="33"/>
      <c r="Q783" s="33"/>
      <c r="R783" s="33"/>
    </row>
    <row r="784" spans="1:18" ht="15.75" customHeight="1" x14ac:dyDescent="0.2">
      <c r="A784" s="30"/>
      <c r="F784" s="32"/>
      <c r="G784" s="33"/>
      <c r="I784" s="30"/>
      <c r="K784" s="30"/>
      <c r="M784" s="34"/>
      <c r="P784" s="33"/>
      <c r="Q784" s="33"/>
      <c r="R784" s="33"/>
    </row>
    <row r="785" spans="1:18" ht="15.75" customHeight="1" x14ac:dyDescent="0.2">
      <c r="A785" s="30"/>
      <c r="F785" s="32"/>
      <c r="G785" s="33"/>
      <c r="I785" s="30"/>
      <c r="K785" s="30"/>
      <c r="M785" s="34"/>
      <c r="P785" s="33"/>
      <c r="Q785" s="33"/>
      <c r="R785" s="33"/>
    </row>
    <row r="786" spans="1:18" ht="15.75" customHeight="1" x14ac:dyDescent="0.2">
      <c r="A786" s="30"/>
      <c r="F786" s="32"/>
      <c r="G786" s="33"/>
      <c r="I786" s="30"/>
      <c r="K786" s="30"/>
      <c r="M786" s="34"/>
      <c r="P786" s="33"/>
      <c r="Q786" s="33"/>
      <c r="R786" s="33"/>
    </row>
    <row r="787" spans="1:18" ht="15.75" customHeight="1" x14ac:dyDescent="0.2">
      <c r="A787" s="30"/>
      <c r="F787" s="32"/>
      <c r="G787" s="33"/>
      <c r="I787" s="30"/>
      <c r="K787" s="30"/>
      <c r="M787" s="34"/>
      <c r="P787" s="33"/>
      <c r="Q787" s="33"/>
      <c r="R787" s="33"/>
    </row>
    <row r="788" spans="1:18" ht="15.75" customHeight="1" x14ac:dyDescent="0.2">
      <c r="A788" s="30"/>
      <c r="F788" s="32"/>
      <c r="G788" s="33"/>
      <c r="I788" s="30"/>
      <c r="K788" s="30"/>
      <c r="M788" s="34"/>
      <c r="P788" s="33"/>
      <c r="Q788" s="33"/>
      <c r="R788" s="33"/>
    </row>
    <row r="789" spans="1:18" ht="15.75" customHeight="1" x14ac:dyDescent="0.2">
      <c r="A789" s="30"/>
      <c r="F789" s="32"/>
      <c r="G789" s="33"/>
      <c r="I789" s="30"/>
      <c r="K789" s="30"/>
      <c r="M789" s="34"/>
      <c r="P789" s="33"/>
      <c r="Q789" s="33"/>
      <c r="R789" s="33"/>
    </row>
    <row r="790" spans="1:18" ht="15.75" customHeight="1" x14ac:dyDescent="0.2">
      <c r="A790" s="30"/>
      <c r="F790" s="32"/>
      <c r="G790" s="33"/>
      <c r="I790" s="30"/>
      <c r="K790" s="30"/>
      <c r="M790" s="34"/>
      <c r="P790" s="33"/>
      <c r="Q790" s="33"/>
      <c r="R790" s="33"/>
    </row>
    <row r="791" spans="1:18" ht="15.75" customHeight="1" x14ac:dyDescent="0.2">
      <c r="A791" s="30"/>
      <c r="F791" s="32"/>
      <c r="G791" s="33"/>
      <c r="I791" s="30"/>
      <c r="K791" s="30"/>
      <c r="M791" s="34"/>
      <c r="P791" s="33"/>
      <c r="Q791" s="33"/>
      <c r="R791" s="33"/>
    </row>
    <row r="792" spans="1:18" ht="15.75" customHeight="1" x14ac:dyDescent="0.2">
      <c r="A792" s="30"/>
      <c r="F792" s="32"/>
      <c r="G792" s="33"/>
      <c r="I792" s="30"/>
      <c r="K792" s="30"/>
      <c r="M792" s="34"/>
      <c r="P792" s="33"/>
      <c r="Q792" s="33"/>
      <c r="R792" s="33"/>
    </row>
    <row r="793" spans="1:18" ht="15.75" customHeight="1" x14ac:dyDescent="0.2">
      <c r="A793" s="30"/>
      <c r="F793" s="32"/>
      <c r="G793" s="33"/>
      <c r="I793" s="30"/>
      <c r="K793" s="30"/>
      <c r="M793" s="34"/>
      <c r="P793" s="33"/>
      <c r="Q793" s="33"/>
      <c r="R793" s="33"/>
    </row>
    <row r="794" spans="1:18" ht="15.75" customHeight="1" x14ac:dyDescent="0.2">
      <c r="A794" s="30"/>
      <c r="F794" s="32"/>
      <c r="G794" s="33"/>
      <c r="I794" s="30"/>
      <c r="K794" s="30"/>
      <c r="M794" s="34"/>
      <c r="P794" s="33"/>
      <c r="Q794" s="33"/>
      <c r="R794" s="33"/>
    </row>
    <row r="795" spans="1:18" ht="15.75" customHeight="1" x14ac:dyDescent="0.2">
      <c r="A795" s="30"/>
      <c r="F795" s="32"/>
      <c r="G795" s="33"/>
      <c r="I795" s="30"/>
      <c r="K795" s="30"/>
      <c r="M795" s="34"/>
      <c r="P795" s="33"/>
      <c r="Q795" s="33"/>
      <c r="R795" s="33"/>
    </row>
    <row r="796" spans="1:18" ht="15.75" customHeight="1" x14ac:dyDescent="0.2">
      <c r="A796" s="30"/>
      <c r="F796" s="32"/>
      <c r="G796" s="33"/>
      <c r="I796" s="30"/>
      <c r="K796" s="30"/>
      <c r="M796" s="34"/>
      <c r="P796" s="33"/>
      <c r="Q796" s="33"/>
      <c r="R796" s="33"/>
    </row>
    <row r="797" spans="1:18" ht="15.75" customHeight="1" x14ac:dyDescent="0.2">
      <c r="A797" s="30"/>
      <c r="F797" s="32"/>
      <c r="G797" s="33"/>
      <c r="I797" s="30"/>
      <c r="K797" s="30"/>
      <c r="M797" s="34"/>
      <c r="P797" s="33"/>
      <c r="Q797" s="33"/>
      <c r="R797" s="33"/>
    </row>
    <row r="798" spans="1:18" ht="15.75" customHeight="1" x14ac:dyDescent="0.2">
      <c r="A798" s="30"/>
      <c r="F798" s="32"/>
      <c r="G798" s="33"/>
      <c r="I798" s="30"/>
      <c r="K798" s="30"/>
      <c r="M798" s="34"/>
      <c r="P798" s="33"/>
      <c r="Q798" s="33"/>
      <c r="R798" s="33"/>
    </row>
    <row r="799" spans="1:18" ht="15.75" customHeight="1" x14ac:dyDescent="0.2">
      <c r="A799" s="30"/>
      <c r="F799" s="32"/>
      <c r="G799" s="33"/>
      <c r="I799" s="30"/>
      <c r="K799" s="30"/>
      <c r="M799" s="34"/>
      <c r="P799" s="33"/>
      <c r="Q799" s="33"/>
      <c r="R799" s="33"/>
    </row>
    <row r="800" spans="1:18" ht="15.75" customHeight="1" x14ac:dyDescent="0.2">
      <c r="A800" s="30"/>
      <c r="F800" s="32"/>
      <c r="G800" s="33"/>
      <c r="I800" s="30"/>
      <c r="K800" s="30"/>
      <c r="M800" s="34"/>
      <c r="P800" s="33"/>
      <c r="Q800" s="33"/>
      <c r="R800" s="33"/>
    </row>
    <row r="801" spans="1:18" ht="15.75" customHeight="1" x14ac:dyDescent="0.2">
      <c r="A801" s="30"/>
      <c r="F801" s="32"/>
      <c r="G801" s="33"/>
      <c r="I801" s="30"/>
      <c r="K801" s="30"/>
      <c r="M801" s="34"/>
      <c r="P801" s="33"/>
      <c r="Q801" s="33"/>
      <c r="R801" s="33"/>
    </row>
    <row r="802" spans="1:18" ht="15.75" customHeight="1" x14ac:dyDescent="0.2">
      <c r="A802" s="30"/>
      <c r="F802" s="32"/>
      <c r="G802" s="33"/>
      <c r="I802" s="30"/>
      <c r="K802" s="30"/>
      <c r="M802" s="34"/>
      <c r="P802" s="33"/>
      <c r="Q802" s="33"/>
      <c r="R802" s="33"/>
    </row>
    <row r="803" spans="1:18" ht="15.75" customHeight="1" x14ac:dyDescent="0.2">
      <c r="A803" s="30"/>
      <c r="F803" s="32"/>
      <c r="G803" s="33"/>
      <c r="I803" s="30"/>
      <c r="K803" s="30"/>
      <c r="M803" s="34"/>
      <c r="P803" s="33"/>
      <c r="Q803" s="33"/>
      <c r="R803" s="33"/>
    </row>
    <row r="804" spans="1:18" ht="15.75" customHeight="1" x14ac:dyDescent="0.2">
      <c r="A804" s="30"/>
      <c r="F804" s="32"/>
      <c r="G804" s="33"/>
      <c r="I804" s="30"/>
      <c r="K804" s="30"/>
      <c r="M804" s="34"/>
      <c r="P804" s="33"/>
      <c r="Q804" s="33"/>
      <c r="R804" s="33"/>
    </row>
    <row r="805" spans="1:18" ht="15.75" customHeight="1" x14ac:dyDescent="0.2">
      <c r="A805" s="30"/>
      <c r="F805" s="32"/>
      <c r="G805" s="33"/>
      <c r="I805" s="30"/>
      <c r="K805" s="30"/>
      <c r="M805" s="34"/>
      <c r="P805" s="33"/>
      <c r="Q805" s="33"/>
      <c r="R805" s="33"/>
    </row>
    <row r="806" spans="1:18" ht="15.75" customHeight="1" x14ac:dyDescent="0.2">
      <c r="A806" s="30"/>
      <c r="F806" s="32"/>
      <c r="G806" s="33"/>
      <c r="I806" s="30"/>
      <c r="K806" s="30"/>
      <c r="M806" s="34"/>
      <c r="P806" s="33"/>
      <c r="Q806" s="33"/>
      <c r="R806" s="33"/>
    </row>
    <row r="807" spans="1:18" ht="15.75" customHeight="1" x14ac:dyDescent="0.2">
      <c r="A807" s="30"/>
      <c r="F807" s="32"/>
      <c r="G807" s="33"/>
      <c r="I807" s="30"/>
      <c r="K807" s="30"/>
      <c r="M807" s="34"/>
      <c r="P807" s="33"/>
      <c r="Q807" s="33"/>
      <c r="R807" s="33"/>
    </row>
    <row r="808" spans="1:18" ht="15.75" customHeight="1" x14ac:dyDescent="0.2">
      <c r="A808" s="30"/>
      <c r="F808" s="32"/>
      <c r="G808" s="33"/>
      <c r="I808" s="30"/>
      <c r="K808" s="30"/>
      <c r="M808" s="34"/>
      <c r="P808" s="33"/>
      <c r="Q808" s="33"/>
      <c r="R808" s="33"/>
    </row>
    <row r="809" spans="1:18" ht="15.75" customHeight="1" x14ac:dyDescent="0.2">
      <c r="A809" s="30"/>
      <c r="F809" s="32"/>
      <c r="G809" s="33"/>
      <c r="I809" s="30"/>
      <c r="K809" s="30"/>
      <c r="M809" s="34"/>
      <c r="P809" s="33"/>
      <c r="Q809" s="33"/>
      <c r="R809" s="33"/>
    </row>
    <row r="810" spans="1:18" ht="15.75" customHeight="1" x14ac:dyDescent="0.2">
      <c r="A810" s="30"/>
      <c r="F810" s="32"/>
      <c r="G810" s="33"/>
      <c r="I810" s="30"/>
      <c r="K810" s="30"/>
      <c r="M810" s="34"/>
      <c r="P810" s="33"/>
      <c r="Q810" s="33"/>
      <c r="R810" s="33"/>
    </row>
    <row r="811" spans="1:18" ht="15.75" customHeight="1" x14ac:dyDescent="0.2">
      <c r="A811" s="30"/>
      <c r="F811" s="32"/>
      <c r="G811" s="33"/>
      <c r="I811" s="30"/>
      <c r="K811" s="30"/>
      <c r="M811" s="34"/>
      <c r="P811" s="33"/>
      <c r="Q811" s="33"/>
      <c r="R811" s="33"/>
    </row>
    <row r="812" spans="1:18" ht="15.75" customHeight="1" x14ac:dyDescent="0.2">
      <c r="A812" s="30"/>
      <c r="F812" s="32"/>
      <c r="G812" s="33"/>
      <c r="I812" s="30"/>
      <c r="K812" s="30"/>
      <c r="M812" s="34"/>
      <c r="P812" s="33"/>
      <c r="Q812" s="33"/>
      <c r="R812" s="33"/>
    </row>
    <row r="813" spans="1:18" ht="15.75" customHeight="1" x14ac:dyDescent="0.2">
      <c r="A813" s="30"/>
      <c r="F813" s="32"/>
      <c r="G813" s="33"/>
      <c r="I813" s="30"/>
      <c r="K813" s="30"/>
      <c r="M813" s="34"/>
      <c r="P813" s="33"/>
      <c r="Q813" s="33"/>
      <c r="R813" s="33"/>
    </row>
    <row r="814" spans="1:18" ht="15.75" customHeight="1" x14ac:dyDescent="0.2">
      <c r="A814" s="30"/>
      <c r="F814" s="32"/>
      <c r="G814" s="33"/>
      <c r="I814" s="30"/>
      <c r="K814" s="30"/>
      <c r="M814" s="34"/>
      <c r="P814" s="33"/>
      <c r="Q814" s="33"/>
      <c r="R814" s="33"/>
    </row>
    <row r="815" spans="1:18" ht="15.75" customHeight="1" x14ac:dyDescent="0.2">
      <c r="A815" s="30"/>
      <c r="F815" s="32"/>
      <c r="G815" s="33"/>
      <c r="I815" s="30"/>
      <c r="K815" s="30"/>
      <c r="M815" s="34"/>
      <c r="P815" s="33"/>
      <c r="Q815" s="33"/>
      <c r="R815" s="33"/>
    </row>
    <row r="816" spans="1:18" ht="15.75" customHeight="1" x14ac:dyDescent="0.2">
      <c r="A816" s="30"/>
      <c r="F816" s="32"/>
      <c r="G816" s="33"/>
      <c r="I816" s="30"/>
      <c r="K816" s="30"/>
      <c r="M816" s="34"/>
      <c r="P816" s="33"/>
      <c r="Q816" s="33"/>
      <c r="R816" s="33"/>
    </row>
    <row r="817" spans="1:18" ht="15.75" customHeight="1" x14ac:dyDescent="0.2">
      <c r="A817" s="30"/>
      <c r="F817" s="32"/>
      <c r="G817" s="33"/>
      <c r="I817" s="30"/>
      <c r="K817" s="30"/>
      <c r="M817" s="34"/>
      <c r="P817" s="33"/>
      <c r="Q817" s="33"/>
      <c r="R817" s="33"/>
    </row>
    <row r="818" spans="1:18" ht="15.75" customHeight="1" x14ac:dyDescent="0.2">
      <c r="A818" s="30"/>
      <c r="F818" s="32"/>
      <c r="G818" s="33"/>
      <c r="I818" s="30"/>
      <c r="K818" s="30"/>
      <c r="M818" s="34"/>
      <c r="P818" s="33"/>
      <c r="Q818" s="33"/>
      <c r="R818" s="33"/>
    </row>
    <row r="819" spans="1:18" ht="15.75" customHeight="1" x14ac:dyDescent="0.2">
      <c r="A819" s="30"/>
      <c r="F819" s="32"/>
      <c r="G819" s="33"/>
      <c r="I819" s="30"/>
      <c r="K819" s="30"/>
      <c r="M819" s="34"/>
      <c r="P819" s="33"/>
      <c r="Q819" s="33"/>
      <c r="R819" s="33"/>
    </row>
    <row r="820" spans="1:18" ht="15.75" customHeight="1" x14ac:dyDescent="0.2">
      <c r="A820" s="30"/>
      <c r="F820" s="32"/>
      <c r="G820" s="33"/>
      <c r="I820" s="30"/>
      <c r="K820" s="30"/>
      <c r="M820" s="34"/>
      <c r="P820" s="33"/>
      <c r="Q820" s="33"/>
      <c r="R820" s="33"/>
    </row>
    <row r="821" spans="1:18" ht="15.75" customHeight="1" x14ac:dyDescent="0.2">
      <c r="A821" s="30"/>
      <c r="F821" s="32"/>
      <c r="G821" s="33"/>
      <c r="I821" s="30"/>
      <c r="K821" s="30"/>
      <c r="M821" s="34"/>
      <c r="P821" s="33"/>
      <c r="Q821" s="33"/>
      <c r="R821" s="33"/>
    </row>
    <row r="822" spans="1:18" ht="15.75" customHeight="1" x14ac:dyDescent="0.2">
      <c r="A822" s="30"/>
      <c r="F822" s="32"/>
      <c r="G822" s="33"/>
      <c r="I822" s="30"/>
      <c r="K822" s="30"/>
      <c r="M822" s="34"/>
      <c r="P822" s="33"/>
      <c r="Q822" s="33"/>
      <c r="R822" s="33"/>
    </row>
    <row r="823" spans="1:18" ht="15.75" customHeight="1" x14ac:dyDescent="0.2">
      <c r="A823" s="30"/>
      <c r="F823" s="32"/>
      <c r="G823" s="33"/>
      <c r="I823" s="30"/>
      <c r="K823" s="30"/>
      <c r="M823" s="34"/>
      <c r="P823" s="33"/>
      <c r="Q823" s="33"/>
      <c r="R823" s="33"/>
    </row>
    <row r="824" spans="1:18" ht="15.75" customHeight="1" x14ac:dyDescent="0.2">
      <c r="A824" s="30"/>
      <c r="F824" s="32"/>
      <c r="G824" s="33"/>
      <c r="I824" s="30"/>
      <c r="K824" s="30"/>
      <c r="M824" s="34"/>
      <c r="P824" s="33"/>
      <c r="Q824" s="33"/>
      <c r="R824" s="33"/>
    </row>
    <row r="825" spans="1:18" ht="15.75" customHeight="1" x14ac:dyDescent="0.2">
      <c r="A825" s="30"/>
      <c r="F825" s="32"/>
      <c r="G825" s="33"/>
      <c r="I825" s="30"/>
      <c r="K825" s="30"/>
      <c r="M825" s="34"/>
      <c r="P825" s="33"/>
      <c r="Q825" s="33"/>
      <c r="R825" s="33"/>
    </row>
    <row r="826" spans="1:18" ht="15.75" customHeight="1" x14ac:dyDescent="0.2">
      <c r="A826" s="30"/>
      <c r="F826" s="32"/>
      <c r="G826" s="33"/>
      <c r="I826" s="30"/>
      <c r="K826" s="30"/>
      <c r="M826" s="34"/>
      <c r="P826" s="33"/>
      <c r="Q826" s="33"/>
      <c r="R826" s="33"/>
    </row>
    <row r="827" spans="1:18" ht="15.75" customHeight="1" x14ac:dyDescent="0.2">
      <c r="A827" s="30"/>
      <c r="F827" s="32"/>
      <c r="G827" s="33"/>
      <c r="I827" s="30"/>
      <c r="K827" s="30"/>
      <c r="M827" s="34"/>
      <c r="P827" s="33"/>
      <c r="Q827" s="33"/>
      <c r="R827" s="33"/>
    </row>
    <row r="828" spans="1:18" ht="15.75" customHeight="1" x14ac:dyDescent="0.2">
      <c r="A828" s="30"/>
      <c r="F828" s="32"/>
      <c r="G828" s="33"/>
      <c r="I828" s="30"/>
      <c r="K828" s="30"/>
      <c r="M828" s="34"/>
      <c r="P828" s="33"/>
      <c r="Q828" s="33"/>
      <c r="R828" s="33"/>
    </row>
    <row r="829" spans="1:18" ht="15.75" customHeight="1" x14ac:dyDescent="0.2">
      <c r="A829" s="30"/>
      <c r="F829" s="32"/>
      <c r="G829" s="33"/>
      <c r="I829" s="30"/>
      <c r="K829" s="30"/>
      <c r="M829" s="34"/>
      <c r="P829" s="33"/>
      <c r="Q829" s="33"/>
      <c r="R829" s="33"/>
    </row>
    <row r="830" spans="1:18" ht="15.75" customHeight="1" x14ac:dyDescent="0.2">
      <c r="A830" s="30"/>
      <c r="F830" s="32"/>
      <c r="G830" s="33"/>
      <c r="I830" s="30"/>
      <c r="K830" s="30"/>
      <c r="M830" s="34"/>
      <c r="P830" s="33"/>
      <c r="Q830" s="33"/>
      <c r="R830" s="33"/>
    </row>
    <row r="831" spans="1:18" ht="15.75" customHeight="1" x14ac:dyDescent="0.2">
      <c r="A831" s="30"/>
      <c r="F831" s="32"/>
      <c r="G831" s="33"/>
      <c r="I831" s="30"/>
      <c r="K831" s="30"/>
      <c r="M831" s="34"/>
      <c r="P831" s="33"/>
      <c r="Q831" s="33"/>
      <c r="R831" s="33"/>
    </row>
    <row r="832" spans="1:18" ht="15.75" customHeight="1" x14ac:dyDescent="0.2">
      <c r="A832" s="30"/>
      <c r="F832" s="32"/>
      <c r="G832" s="33"/>
      <c r="I832" s="30"/>
      <c r="K832" s="30"/>
      <c r="M832" s="34"/>
      <c r="P832" s="33"/>
      <c r="Q832" s="33"/>
      <c r="R832" s="33"/>
    </row>
    <row r="833" spans="1:18" ht="15.75" customHeight="1" x14ac:dyDescent="0.2">
      <c r="A833" s="30"/>
      <c r="F833" s="32"/>
      <c r="G833" s="33"/>
      <c r="I833" s="30"/>
      <c r="K833" s="30"/>
      <c r="M833" s="34"/>
      <c r="P833" s="33"/>
      <c r="Q833" s="33"/>
      <c r="R833" s="33"/>
    </row>
    <row r="834" spans="1:18" ht="15.75" customHeight="1" x14ac:dyDescent="0.2">
      <c r="A834" s="30"/>
      <c r="F834" s="32"/>
      <c r="G834" s="33"/>
      <c r="I834" s="30"/>
      <c r="K834" s="30"/>
      <c r="M834" s="34"/>
      <c r="P834" s="33"/>
      <c r="Q834" s="33"/>
      <c r="R834" s="33"/>
    </row>
    <row r="835" spans="1:18" ht="15.75" customHeight="1" x14ac:dyDescent="0.2">
      <c r="A835" s="30"/>
      <c r="F835" s="32"/>
      <c r="G835" s="33"/>
      <c r="I835" s="30"/>
      <c r="K835" s="30"/>
      <c r="M835" s="34"/>
      <c r="P835" s="33"/>
      <c r="Q835" s="33"/>
      <c r="R835" s="33"/>
    </row>
    <row r="836" spans="1:18" ht="15.75" customHeight="1" x14ac:dyDescent="0.2">
      <c r="A836" s="30"/>
      <c r="F836" s="32"/>
      <c r="G836" s="33"/>
      <c r="I836" s="30"/>
      <c r="K836" s="30"/>
      <c r="M836" s="34"/>
      <c r="P836" s="33"/>
      <c r="Q836" s="33"/>
      <c r="R836" s="33"/>
    </row>
    <row r="837" spans="1:18" ht="15.75" customHeight="1" x14ac:dyDescent="0.2">
      <c r="A837" s="30"/>
      <c r="F837" s="32"/>
      <c r="G837" s="33"/>
      <c r="I837" s="30"/>
      <c r="K837" s="30"/>
      <c r="M837" s="34"/>
      <c r="P837" s="33"/>
      <c r="Q837" s="33"/>
      <c r="R837" s="33"/>
    </row>
    <row r="838" spans="1:18" ht="15.75" customHeight="1" x14ac:dyDescent="0.2">
      <c r="A838" s="30"/>
      <c r="F838" s="32"/>
      <c r="G838" s="33"/>
      <c r="I838" s="30"/>
      <c r="K838" s="30"/>
      <c r="M838" s="34"/>
      <c r="P838" s="33"/>
      <c r="Q838" s="33"/>
      <c r="R838" s="33"/>
    </row>
    <row r="839" spans="1:18" ht="15.75" customHeight="1" x14ac:dyDescent="0.2">
      <c r="A839" s="30"/>
      <c r="F839" s="32"/>
      <c r="G839" s="33"/>
      <c r="I839" s="30"/>
      <c r="K839" s="30"/>
      <c r="M839" s="34"/>
      <c r="P839" s="33"/>
      <c r="Q839" s="33"/>
      <c r="R839" s="33"/>
    </row>
    <row r="840" spans="1:18" ht="15.75" customHeight="1" x14ac:dyDescent="0.2">
      <c r="A840" s="30"/>
      <c r="F840" s="32"/>
      <c r="G840" s="33"/>
      <c r="I840" s="30"/>
      <c r="K840" s="30"/>
      <c r="M840" s="34"/>
      <c r="P840" s="33"/>
      <c r="Q840" s="33"/>
      <c r="R840" s="33"/>
    </row>
    <row r="841" spans="1:18" ht="15.75" customHeight="1" x14ac:dyDescent="0.2">
      <c r="A841" s="30"/>
      <c r="F841" s="32"/>
      <c r="G841" s="33"/>
      <c r="I841" s="30"/>
      <c r="K841" s="30"/>
      <c r="M841" s="34"/>
      <c r="P841" s="33"/>
      <c r="Q841" s="33"/>
      <c r="R841" s="33"/>
    </row>
    <row r="842" spans="1:18" ht="15.75" customHeight="1" x14ac:dyDescent="0.2">
      <c r="A842" s="30"/>
      <c r="F842" s="32"/>
      <c r="G842" s="33"/>
      <c r="I842" s="30"/>
      <c r="K842" s="30"/>
      <c r="M842" s="34"/>
      <c r="P842" s="33"/>
      <c r="Q842" s="33"/>
      <c r="R842" s="33"/>
    </row>
    <row r="843" spans="1:18" ht="15.75" customHeight="1" x14ac:dyDescent="0.2">
      <c r="A843" s="30"/>
      <c r="F843" s="32"/>
      <c r="G843" s="33"/>
      <c r="I843" s="30"/>
      <c r="K843" s="30"/>
      <c r="M843" s="34"/>
      <c r="P843" s="33"/>
      <c r="Q843" s="33"/>
      <c r="R843" s="33"/>
    </row>
    <row r="844" spans="1:18" ht="15.75" customHeight="1" x14ac:dyDescent="0.2">
      <c r="A844" s="30"/>
      <c r="F844" s="32"/>
      <c r="G844" s="33"/>
      <c r="I844" s="30"/>
      <c r="K844" s="30"/>
      <c r="M844" s="34"/>
      <c r="P844" s="33"/>
      <c r="Q844" s="33"/>
      <c r="R844" s="33"/>
    </row>
    <row r="845" spans="1:18" ht="15.75" customHeight="1" x14ac:dyDescent="0.2">
      <c r="A845" s="30"/>
      <c r="F845" s="32"/>
      <c r="G845" s="33"/>
      <c r="I845" s="30"/>
      <c r="K845" s="30"/>
      <c r="M845" s="34"/>
      <c r="P845" s="33"/>
      <c r="Q845" s="33"/>
      <c r="R845" s="33"/>
    </row>
    <row r="846" spans="1:18" ht="15.75" customHeight="1" x14ac:dyDescent="0.2">
      <c r="A846" s="30"/>
      <c r="F846" s="32"/>
      <c r="G846" s="33"/>
      <c r="I846" s="30"/>
      <c r="K846" s="30"/>
      <c r="M846" s="34"/>
      <c r="P846" s="33"/>
      <c r="Q846" s="33"/>
      <c r="R846" s="33"/>
    </row>
    <row r="847" spans="1:18" ht="15.75" customHeight="1" x14ac:dyDescent="0.2">
      <c r="A847" s="30"/>
      <c r="F847" s="32"/>
      <c r="G847" s="33"/>
      <c r="I847" s="30"/>
      <c r="K847" s="30"/>
      <c r="M847" s="34"/>
      <c r="P847" s="33"/>
      <c r="Q847" s="33"/>
      <c r="R847" s="33"/>
    </row>
    <row r="848" spans="1:18" ht="15.75" customHeight="1" x14ac:dyDescent="0.2">
      <c r="A848" s="30"/>
      <c r="F848" s="32"/>
      <c r="G848" s="33"/>
      <c r="I848" s="30"/>
      <c r="K848" s="30"/>
      <c r="M848" s="34"/>
      <c r="P848" s="33"/>
      <c r="Q848" s="33"/>
      <c r="R848" s="33"/>
    </row>
    <row r="849" spans="1:18" ht="15.75" customHeight="1" x14ac:dyDescent="0.2">
      <c r="A849" s="30"/>
      <c r="F849" s="32"/>
      <c r="G849" s="33"/>
      <c r="I849" s="30"/>
      <c r="K849" s="30"/>
      <c r="M849" s="34"/>
      <c r="P849" s="33"/>
      <c r="Q849" s="33"/>
      <c r="R849" s="33"/>
    </row>
    <row r="850" spans="1:18" ht="15.75" customHeight="1" x14ac:dyDescent="0.2">
      <c r="A850" s="30"/>
      <c r="F850" s="32"/>
      <c r="G850" s="33"/>
      <c r="I850" s="30"/>
      <c r="K850" s="30"/>
      <c r="M850" s="34"/>
      <c r="P850" s="33"/>
      <c r="Q850" s="33"/>
      <c r="R850" s="33"/>
    </row>
    <row r="851" spans="1:18" ht="15.75" customHeight="1" x14ac:dyDescent="0.2">
      <c r="A851" s="30"/>
      <c r="F851" s="32"/>
      <c r="G851" s="33"/>
      <c r="I851" s="30"/>
      <c r="K851" s="30"/>
      <c r="M851" s="34"/>
      <c r="P851" s="33"/>
      <c r="Q851" s="33"/>
      <c r="R851" s="33"/>
    </row>
    <row r="852" spans="1:18" ht="15.75" customHeight="1" x14ac:dyDescent="0.2">
      <c r="A852" s="30"/>
      <c r="F852" s="32"/>
      <c r="G852" s="33"/>
      <c r="I852" s="30"/>
      <c r="K852" s="30"/>
      <c r="M852" s="34"/>
      <c r="P852" s="33"/>
      <c r="Q852" s="33"/>
      <c r="R852" s="33"/>
    </row>
    <row r="853" spans="1:18" ht="15.75" customHeight="1" x14ac:dyDescent="0.2">
      <c r="A853" s="30"/>
      <c r="F853" s="32"/>
      <c r="G853" s="33"/>
      <c r="I853" s="30"/>
      <c r="K853" s="30"/>
      <c r="M853" s="34"/>
      <c r="P853" s="33"/>
      <c r="Q853" s="33"/>
      <c r="R853" s="33"/>
    </row>
    <row r="854" spans="1:18" ht="15.75" customHeight="1" x14ac:dyDescent="0.2">
      <c r="A854" s="30"/>
      <c r="F854" s="32"/>
      <c r="G854" s="33"/>
      <c r="I854" s="30"/>
      <c r="K854" s="30"/>
      <c r="M854" s="34"/>
      <c r="P854" s="33"/>
      <c r="Q854" s="33"/>
      <c r="R854" s="33"/>
    </row>
    <row r="855" spans="1:18" ht="15.75" customHeight="1" x14ac:dyDescent="0.2">
      <c r="A855" s="30"/>
      <c r="F855" s="32"/>
      <c r="G855" s="33"/>
      <c r="I855" s="30"/>
      <c r="K855" s="30"/>
      <c r="M855" s="34"/>
      <c r="P855" s="33"/>
      <c r="Q855" s="33"/>
      <c r="R855" s="33"/>
    </row>
    <row r="856" spans="1:18" ht="15.75" customHeight="1" x14ac:dyDescent="0.2">
      <c r="A856" s="30"/>
      <c r="F856" s="32"/>
      <c r="G856" s="33"/>
      <c r="I856" s="30"/>
      <c r="K856" s="30"/>
      <c r="M856" s="34"/>
      <c r="P856" s="33"/>
      <c r="Q856" s="33"/>
      <c r="R856" s="33"/>
    </row>
    <row r="857" spans="1:18" ht="15.75" customHeight="1" x14ac:dyDescent="0.2">
      <c r="A857" s="30"/>
      <c r="F857" s="32"/>
      <c r="G857" s="33"/>
      <c r="I857" s="30"/>
      <c r="K857" s="30"/>
      <c r="M857" s="34"/>
      <c r="P857" s="33"/>
      <c r="Q857" s="33"/>
      <c r="R857" s="33"/>
    </row>
    <row r="858" spans="1:18" ht="15.75" customHeight="1" x14ac:dyDescent="0.2">
      <c r="A858" s="30"/>
      <c r="F858" s="32"/>
      <c r="G858" s="33"/>
      <c r="I858" s="30"/>
      <c r="K858" s="30"/>
      <c r="M858" s="34"/>
      <c r="P858" s="33"/>
      <c r="Q858" s="33"/>
      <c r="R858" s="33"/>
    </row>
    <row r="859" spans="1:18" ht="15.75" customHeight="1" x14ac:dyDescent="0.2">
      <c r="A859" s="30"/>
      <c r="F859" s="32"/>
      <c r="G859" s="33"/>
      <c r="I859" s="30"/>
      <c r="K859" s="30"/>
      <c r="M859" s="34"/>
      <c r="P859" s="33"/>
      <c r="Q859" s="33"/>
      <c r="R859" s="33"/>
    </row>
    <row r="860" spans="1:18" ht="15.75" customHeight="1" x14ac:dyDescent="0.2">
      <c r="A860" s="30"/>
      <c r="F860" s="32"/>
      <c r="G860" s="33"/>
      <c r="I860" s="30"/>
      <c r="K860" s="30"/>
      <c r="M860" s="34"/>
      <c r="P860" s="33"/>
      <c r="Q860" s="33"/>
      <c r="R860" s="33"/>
    </row>
    <row r="861" spans="1:18" ht="15.75" customHeight="1" x14ac:dyDescent="0.2">
      <c r="A861" s="30"/>
      <c r="F861" s="32"/>
      <c r="G861" s="33"/>
      <c r="I861" s="30"/>
      <c r="K861" s="30"/>
      <c r="M861" s="34"/>
      <c r="P861" s="33"/>
      <c r="Q861" s="33"/>
      <c r="R861" s="33"/>
    </row>
    <row r="862" spans="1:18" ht="15.75" customHeight="1" x14ac:dyDescent="0.2">
      <c r="A862" s="30"/>
      <c r="F862" s="32"/>
      <c r="G862" s="33"/>
      <c r="I862" s="30"/>
      <c r="K862" s="30"/>
      <c r="M862" s="34"/>
      <c r="P862" s="33"/>
      <c r="Q862" s="33"/>
      <c r="R862" s="33"/>
    </row>
    <row r="863" spans="1:18" ht="15.75" customHeight="1" x14ac:dyDescent="0.2">
      <c r="A863" s="30"/>
      <c r="F863" s="32"/>
      <c r="G863" s="33"/>
      <c r="I863" s="30"/>
      <c r="K863" s="30"/>
      <c r="M863" s="34"/>
      <c r="P863" s="33"/>
      <c r="Q863" s="33"/>
      <c r="R863" s="33"/>
    </row>
    <row r="864" spans="1:18" ht="15.75" customHeight="1" x14ac:dyDescent="0.2">
      <c r="A864" s="30"/>
      <c r="F864" s="32"/>
      <c r="G864" s="33"/>
      <c r="I864" s="30"/>
      <c r="K864" s="30"/>
      <c r="M864" s="34"/>
      <c r="P864" s="33"/>
      <c r="Q864" s="33"/>
      <c r="R864" s="33"/>
    </row>
    <row r="865" spans="1:18" ht="15.75" customHeight="1" x14ac:dyDescent="0.2">
      <c r="A865" s="30"/>
      <c r="F865" s="32"/>
      <c r="G865" s="33"/>
      <c r="I865" s="30"/>
      <c r="K865" s="30"/>
      <c r="M865" s="34"/>
      <c r="P865" s="33"/>
      <c r="Q865" s="33"/>
      <c r="R865" s="33"/>
    </row>
    <row r="866" spans="1:18" ht="15.75" customHeight="1" x14ac:dyDescent="0.2">
      <c r="A866" s="30"/>
      <c r="F866" s="32"/>
      <c r="G866" s="33"/>
      <c r="I866" s="30"/>
      <c r="K866" s="30"/>
      <c r="M866" s="34"/>
      <c r="P866" s="33"/>
      <c r="Q866" s="33"/>
      <c r="R866" s="33"/>
    </row>
    <row r="867" spans="1:18" ht="15.75" customHeight="1" x14ac:dyDescent="0.2">
      <c r="A867" s="30"/>
      <c r="F867" s="32"/>
      <c r="G867" s="33"/>
      <c r="I867" s="30"/>
      <c r="K867" s="30"/>
      <c r="M867" s="34"/>
      <c r="P867" s="33"/>
      <c r="Q867" s="33"/>
      <c r="R867" s="33"/>
    </row>
    <row r="868" spans="1:18" ht="15.75" customHeight="1" x14ac:dyDescent="0.2">
      <c r="A868" s="30"/>
      <c r="F868" s="32"/>
      <c r="G868" s="33"/>
      <c r="I868" s="30"/>
      <c r="K868" s="30"/>
      <c r="M868" s="34"/>
      <c r="P868" s="33"/>
      <c r="Q868" s="33"/>
      <c r="R868" s="33"/>
    </row>
    <row r="869" spans="1:18" ht="15.75" customHeight="1" x14ac:dyDescent="0.2">
      <c r="A869" s="30"/>
      <c r="F869" s="32"/>
      <c r="G869" s="33"/>
      <c r="I869" s="30"/>
      <c r="K869" s="30"/>
      <c r="M869" s="34"/>
      <c r="P869" s="33"/>
      <c r="Q869" s="33"/>
      <c r="R869" s="33"/>
    </row>
    <row r="870" spans="1:18" ht="15.75" customHeight="1" x14ac:dyDescent="0.2">
      <c r="A870" s="30"/>
      <c r="F870" s="32"/>
      <c r="G870" s="33"/>
      <c r="I870" s="30"/>
      <c r="K870" s="30"/>
      <c r="M870" s="34"/>
      <c r="P870" s="33"/>
      <c r="Q870" s="33"/>
      <c r="R870" s="33"/>
    </row>
    <row r="871" spans="1:18" ht="15.75" customHeight="1" x14ac:dyDescent="0.2">
      <c r="A871" s="30"/>
      <c r="F871" s="32"/>
      <c r="G871" s="33"/>
      <c r="I871" s="30"/>
      <c r="K871" s="30"/>
      <c r="M871" s="34"/>
      <c r="P871" s="33"/>
      <c r="Q871" s="33"/>
      <c r="R871" s="33"/>
    </row>
    <row r="872" spans="1:18" ht="15.75" customHeight="1" x14ac:dyDescent="0.2">
      <c r="A872" s="30"/>
      <c r="F872" s="32"/>
      <c r="G872" s="33"/>
      <c r="I872" s="30"/>
      <c r="K872" s="30"/>
      <c r="M872" s="34"/>
      <c r="P872" s="33"/>
      <c r="Q872" s="33"/>
      <c r="R872" s="33"/>
    </row>
    <row r="873" spans="1:18" ht="15.75" customHeight="1" x14ac:dyDescent="0.2">
      <c r="A873" s="30"/>
      <c r="F873" s="32"/>
      <c r="G873" s="33"/>
      <c r="I873" s="30"/>
      <c r="K873" s="30"/>
      <c r="M873" s="34"/>
      <c r="P873" s="33"/>
      <c r="Q873" s="33"/>
      <c r="R873" s="33"/>
    </row>
    <row r="874" spans="1:18" ht="15.75" customHeight="1" x14ac:dyDescent="0.2">
      <c r="A874" s="30"/>
      <c r="F874" s="32"/>
      <c r="G874" s="33"/>
      <c r="I874" s="30"/>
      <c r="K874" s="30"/>
      <c r="M874" s="34"/>
      <c r="P874" s="33"/>
      <c r="Q874" s="33"/>
      <c r="R874" s="33"/>
    </row>
    <row r="875" spans="1:18" ht="15.75" customHeight="1" x14ac:dyDescent="0.2">
      <c r="A875" s="30"/>
      <c r="F875" s="32"/>
      <c r="G875" s="33"/>
      <c r="I875" s="30"/>
      <c r="K875" s="30"/>
      <c r="M875" s="34"/>
      <c r="P875" s="33"/>
      <c r="Q875" s="33"/>
      <c r="R875" s="33"/>
    </row>
    <row r="876" spans="1:18" ht="15.75" customHeight="1" x14ac:dyDescent="0.2">
      <c r="A876" s="30"/>
      <c r="F876" s="32"/>
      <c r="G876" s="33"/>
      <c r="I876" s="30"/>
      <c r="K876" s="30"/>
      <c r="M876" s="34"/>
      <c r="P876" s="33"/>
      <c r="Q876" s="33"/>
      <c r="R876" s="33"/>
    </row>
    <row r="877" spans="1:18" ht="15.75" customHeight="1" x14ac:dyDescent="0.2">
      <c r="A877" s="30"/>
      <c r="F877" s="32"/>
      <c r="G877" s="33"/>
      <c r="I877" s="30"/>
      <c r="K877" s="30"/>
      <c r="M877" s="34"/>
      <c r="P877" s="33"/>
      <c r="Q877" s="33"/>
      <c r="R877" s="33"/>
    </row>
    <row r="878" spans="1:18" ht="15.75" customHeight="1" x14ac:dyDescent="0.2">
      <c r="A878" s="30"/>
      <c r="F878" s="32"/>
      <c r="G878" s="33"/>
      <c r="I878" s="30"/>
      <c r="K878" s="30"/>
      <c r="M878" s="34"/>
      <c r="P878" s="33"/>
      <c r="Q878" s="33"/>
      <c r="R878" s="33"/>
    </row>
    <row r="879" spans="1:18" ht="15.75" customHeight="1" x14ac:dyDescent="0.2">
      <c r="A879" s="30"/>
      <c r="F879" s="32"/>
      <c r="G879" s="33"/>
      <c r="I879" s="30"/>
      <c r="K879" s="30"/>
      <c r="M879" s="34"/>
      <c r="P879" s="33"/>
      <c r="Q879" s="33"/>
      <c r="R879" s="33"/>
    </row>
    <row r="880" spans="1:18" ht="15.75" customHeight="1" x14ac:dyDescent="0.2">
      <c r="A880" s="30"/>
      <c r="F880" s="32"/>
      <c r="G880" s="33"/>
      <c r="I880" s="30"/>
      <c r="K880" s="30"/>
      <c r="M880" s="34"/>
      <c r="P880" s="33"/>
      <c r="Q880" s="33"/>
      <c r="R880" s="33"/>
    </row>
    <row r="881" spans="1:18" ht="15.75" customHeight="1" x14ac:dyDescent="0.2">
      <c r="A881" s="30"/>
      <c r="F881" s="32"/>
      <c r="G881" s="33"/>
      <c r="I881" s="30"/>
      <c r="K881" s="30"/>
      <c r="M881" s="34"/>
      <c r="P881" s="33"/>
      <c r="Q881" s="33"/>
      <c r="R881" s="33"/>
    </row>
    <row r="882" spans="1:18" ht="15.75" customHeight="1" x14ac:dyDescent="0.2">
      <c r="A882" s="30"/>
      <c r="F882" s="32"/>
      <c r="G882" s="33"/>
      <c r="I882" s="30"/>
      <c r="K882" s="30"/>
      <c r="M882" s="34"/>
      <c r="P882" s="33"/>
      <c r="Q882" s="33"/>
      <c r="R882" s="33"/>
    </row>
    <row r="883" spans="1:18" ht="15.75" customHeight="1" x14ac:dyDescent="0.2">
      <c r="A883" s="30"/>
      <c r="F883" s="32"/>
      <c r="G883" s="33"/>
      <c r="I883" s="30"/>
      <c r="K883" s="30"/>
      <c r="M883" s="34"/>
      <c r="P883" s="33"/>
      <c r="Q883" s="33"/>
      <c r="R883" s="33"/>
    </row>
    <row r="884" spans="1:18" ht="15.75" customHeight="1" x14ac:dyDescent="0.2">
      <c r="A884" s="30"/>
      <c r="F884" s="32"/>
      <c r="G884" s="33"/>
      <c r="I884" s="30"/>
      <c r="K884" s="30"/>
      <c r="M884" s="34"/>
      <c r="P884" s="33"/>
      <c r="Q884" s="33"/>
      <c r="R884" s="33"/>
    </row>
    <row r="885" spans="1:18" ht="15.75" customHeight="1" x14ac:dyDescent="0.2">
      <c r="A885" s="30"/>
      <c r="F885" s="32"/>
      <c r="G885" s="33"/>
      <c r="I885" s="30"/>
      <c r="K885" s="30"/>
      <c r="M885" s="34"/>
      <c r="P885" s="33"/>
      <c r="Q885" s="33"/>
      <c r="R885" s="33"/>
    </row>
    <row r="886" spans="1:18" ht="15.75" customHeight="1" x14ac:dyDescent="0.2">
      <c r="A886" s="30"/>
      <c r="F886" s="32"/>
      <c r="G886" s="33"/>
      <c r="I886" s="30"/>
      <c r="K886" s="30"/>
      <c r="M886" s="34"/>
      <c r="P886" s="33"/>
      <c r="Q886" s="33"/>
      <c r="R886" s="33"/>
    </row>
    <row r="887" spans="1:18" ht="15.75" customHeight="1" x14ac:dyDescent="0.2">
      <c r="A887" s="30"/>
      <c r="F887" s="32"/>
      <c r="G887" s="33"/>
      <c r="I887" s="30"/>
      <c r="K887" s="30"/>
      <c r="M887" s="34"/>
      <c r="P887" s="33"/>
      <c r="Q887" s="33"/>
      <c r="R887" s="33"/>
    </row>
    <row r="888" spans="1:18" ht="15.75" customHeight="1" x14ac:dyDescent="0.2">
      <c r="A888" s="30"/>
      <c r="F888" s="32"/>
      <c r="G888" s="33"/>
      <c r="I888" s="30"/>
      <c r="K888" s="30"/>
      <c r="M888" s="34"/>
      <c r="P888" s="33"/>
      <c r="Q888" s="33"/>
      <c r="R888" s="33"/>
    </row>
    <row r="889" spans="1:18" ht="15.75" customHeight="1" x14ac:dyDescent="0.2">
      <c r="A889" s="30"/>
      <c r="F889" s="32"/>
      <c r="G889" s="33"/>
      <c r="I889" s="30"/>
      <c r="K889" s="30"/>
      <c r="M889" s="34"/>
      <c r="P889" s="33"/>
      <c r="Q889" s="33"/>
      <c r="R889" s="33"/>
    </row>
    <row r="890" spans="1:18" ht="15.75" customHeight="1" x14ac:dyDescent="0.2">
      <c r="A890" s="30"/>
      <c r="F890" s="32"/>
      <c r="G890" s="33"/>
      <c r="I890" s="30"/>
      <c r="K890" s="30"/>
      <c r="M890" s="34"/>
      <c r="P890" s="33"/>
      <c r="Q890" s="33"/>
      <c r="R890" s="33"/>
    </row>
    <row r="891" spans="1:18" ht="15.75" customHeight="1" x14ac:dyDescent="0.2">
      <c r="A891" s="30"/>
      <c r="F891" s="32"/>
      <c r="G891" s="33"/>
      <c r="I891" s="30"/>
      <c r="K891" s="30"/>
      <c r="M891" s="34"/>
      <c r="P891" s="33"/>
      <c r="Q891" s="33"/>
      <c r="R891" s="33"/>
    </row>
    <row r="892" spans="1:18" ht="15.75" customHeight="1" x14ac:dyDescent="0.2">
      <c r="A892" s="30"/>
      <c r="F892" s="32"/>
      <c r="G892" s="33"/>
      <c r="I892" s="30"/>
      <c r="K892" s="30"/>
      <c r="M892" s="34"/>
      <c r="P892" s="33"/>
      <c r="Q892" s="33"/>
      <c r="R892" s="33"/>
    </row>
    <row r="893" spans="1:18" ht="15.75" customHeight="1" x14ac:dyDescent="0.2">
      <c r="A893" s="30"/>
      <c r="F893" s="32"/>
      <c r="G893" s="33"/>
      <c r="I893" s="30"/>
      <c r="K893" s="30"/>
      <c r="M893" s="34"/>
      <c r="P893" s="33"/>
      <c r="Q893" s="33"/>
      <c r="R893" s="33"/>
    </row>
    <row r="894" spans="1:18" ht="15.75" customHeight="1" x14ac:dyDescent="0.2">
      <c r="A894" s="30"/>
      <c r="F894" s="32"/>
      <c r="G894" s="33"/>
      <c r="I894" s="30"/>
      <c r="K894" s="30"/>
      <c r="M894" s="34"/>
      <c r="P894" s="33"/>
      <c r="Q894" s="33"/>
      <c r="R894" s="33"/>
    </row>
    <row r="895" spans="1:18" ht="15.75" customHeight="1" x14ac:dyDescent="0.2">
      <c r="A895" s="30"/>
      <c r="F895" s="32"/>
      <c r="G895" s="33"/>
      <c r="I895" s="30"/>
      <c r="K895" s="30"/>
      <c r="M895" s="34"/>
      <c r="P895" s="33"/>
      <c r="Q895" s="33"/>
      <c r="R895" s="33"/>
    </row>
    <row r="896" spans="1:18" ht="15.75" customHeight="1" x14ac:dyDescent="0.2">
      <c r="A896" s="30"/>
      <c r="F896" s="32"/>
      <c r="G896" s="33"/>
      <c r="I896" s="30"/>
      <c r="K896" s="30"/>
      <c r="M896" s="34"/>
      <c r="P896" s="33"/>
      <c r="Q896" s="33"/>
      <c r="R896" s="33"/>
    </row>
    <row r="897" spans="1:18" ht="15.75" customHeight="1" x14ac:dyDescent="0.2">
      <c r="A897" s="30"/>
      <c r="F897" s="32"/>
      <c r="G897" s="33"/>
      <c r="I897" s="30"/>
      <c r="K897" s="30"/>
      <c r="M897" s="34"/>
      <c r="P897" s="33"/>
      <c r="Q897" s="33"/>
      <c r="R897" s="33"/>
    </row>
    <row r="898" spans="1:18" ht="15.75" customHeight="1" x14ac:dyDescent="0.2">
      <c r="A898" s="30"/>
      <c r="F898" s="32"/>
      <c r="G898" s="33"/>
      <c r="I898" s="30"/>
      <c r="K898" s="30"/>
      <c r="M898" s="34"/>
      <c r="P898" s="33"/>
      <c r="Q898" s="33"/>
      <c r="R898" s="33"/>
    </row>
    <row r="899" spans="1:18" ht="15.75" customHeight="1" x14ac:dyDescent="0.2">
      <c r="A899" s="30"/>
      <c r="F899" s="32"/>
      <c r="G899" s="33"/>
      <c r="I899" s="30"/>
      <c r="K899" s="30"/>
      <c r="M899" s="34"/>
      <c r="P899" s="33"/>
      <c r="Q899" s="33"/>
      <c r="R899" s="33"/>
    </row>
    <row r="900" spans="1:18" ht="15.75" customHeight="1" x14ac:dyDescent="0.2">
      <c r="A900" s="30"/>
      <c r="F900" s="32"/>
      <c r="G900" s="33"/>
      <c r="I900" s="30"/>
      <c r="K900" s="30"/>
      <c r="M900" s="34"/>
      <c r="P900" s="33"/>
      <c r="Q900" s="33"/>
      <c r="R900" s="33"/>
    </row>
    <row r="901" spans="1:18" ht="15.75" customHeight="1" x14ac:dyDescent="0.2">
      <c r="A901" s="30"/>
      <c r="F901" s="32"/>
      <c r="G901" s="33"/>
      <c r="I901" s="30"/>
      <c r="K901" s="30"/>
      <c r="M901" s="34"/>
      <c r="P901" s="33"/>
      <c r="Q901" s="33"/>
      <c r="R901" s="33"/>
    </row>
    <row r="902" spans="1:18" ht="15.75" customHeight="1" x14ac:dyDescent="0.2">
      <c r="A902" s="30"/>
      <c r="F902" s="32"/>
      <c r="G902" s="33"/>
      <c r="I902" s="30"/>
      <c r="K902" s="30"/>
      <c r="M902" s="34"/>
      <c r="P902" s="33"/>
      <c r="Q902" s="33"/>
      <c r="R902" s="33"/>
    </row>
    <row r="903" spans="1:18" ht="15.75" customHeight="1" x14ac:dyDescent="0.2">
      <c r="A903" s="30"/>
      <c r="F903" s="32"/>
      <c r="G903" s="33"/>
      <c r="I903" s="30"/>
      <c r="K903" s="30"/>
      <c r="M903" s="34"/>
      <c r="P903" s="33"/>
      <c r="Q903" s="33"/>
      <c r="R903" s="33"/>
    </row>
    <row r="904" spans="1:18" ht="15.75" customHeight="1" x14ac:dyDescent="0.2">
      <c r="A904" s="30"/>
      <c r="F904" s="32"/>
      <c r="G904" s="33"/>
      <c r="I904" s="30"/>
      <c r="K904" s="30"/>
      <c r="M904" s="34"/>
      <c r="P904" s="33"/>
      <c r="Q904" s="33"/>
      <c r="R904" s="33"/>
    </row>
    <row r="905" spans="1:18" ht="15.75" customHeight="1" x14ac:dyDescent="0.2">
      <c r="A905" s="30"/>
      <c r="F905" s="32"/>
      <c r="G905" s="33"/>
      <c r="I905" s="30"/>
      <c r="K905" s="30"/>
      <c r="M905" s="34"/>
      <c r="P905" s="33"/>
      <c r="Q905" s="33"/>
      <c r="R905" s="33"/>
    </row>
    <row r="906" spans="1:18" ht="15.75" customHeight="1" x14ac:dyDescent="0.2">
      <c r="A906" s="30"/>
      <c r="F906" s="32"/>
      <c r="G906" s="33"/>
      <c r="I906" s="30"/>
      <c r="K906" s="30"/>
      <c r="M906" s="34"/>
      <c r="P906" s="33"/>
      <c r="Q906" s="33"/>
      <c r="R906" s="33"/>
    </row>
    <row r="907" spans="1:18" ht="15.75" customHeight="1" x14ac:dyDescent="0.2">
      <c r="A907" s="30"/>
      <c r="F907" s="32"/>
      <c r="G907" s="33"/>
      <c r="I907" s="30"/>
      <c r="K907" s="30"/>
      <c r="M907" s="34"/>
      <c r="P907" s="33"/>
      <c r="Q907" s="33"/>
      <c r="R907" s="33"/>
    </row>
    <row r="908" spans="1:18" ht="15.75" customHeight="1" x14ac:dyDescent="0.2">
      <c r="A908" s="30"/>
      <c r="F908" s="32"/>
      <c r="G908" s="33"/>
      <c r="I908" s="30"/>
      <c r="K908" s="30"/>
      <c r="M908" s="34"/>
      <c r="P908" s="33"/>
      <c r="Q908" s="33"/>
      <c r="R908" s="33"/>
    </row>
    <row r="909" spans="1:18" ht="15.75" customHeight="1" x14ac:dyDescent="0.2">
      <c r="A909" s="30"/>
      <c r="F909" s="32"/>
      <c r="G909" s="33"/>
      <c r="I909" s="30"/>
      <c r="K909" s="30"/>
      <c r="M909" s="34"/>
      <c r="P909" s="33"/>
      <c r="Q909" s="33"/>
      <c r="R909" s="33"/>
    </row>
    <row r="910" spans="1:18" ht="15.75" customHeight="1" x14ac:dyDescent="0.2">
      <c r="A910" s="30"/>
      <c r="F910" s="32"/>
      <c r="G910" s="33"/>
      <c r="I910" s="30"/>
      <c r="K910" s="30"/>
      <c r="M910" s="34"/>
      <c r="P910" s="33"/>
      <c r="Q910" s="33"/>
      <c r="R910" s="33"/>
    </row>
    <row r="911" spans="1:18" ht="15.75" customHeight="1" x14ac:dyDescent="0.2">
      <c r="A911" s="30"/>
      <c r="F911" s="32"/>
      <c r="G911" s="33"/>
      <c r="I911" s="30"/>
      <c r="K911" s="30"/>
      <c r="M911" s="34"/>
      <c r="P911" s="33"/>
      <c r="Q911" s="33"/>
      <c r="R911" s="33"/>
    </row>
    <row r="912" spans="1:18" ht="15.75" customHeight="1" x14ac:dyDescent="0.2">
      <c r="A912" s="30"/>
      <c r="F912" s="32"/>
      <c r="G912" s="33"/>
      <c r="I912" s="30"/>
      <c r="K912" s="30"/>
      <c r="M912" s="34"/>
      <c r="P912" s="33"/>
      <c r="Q912" s="33"/>
      <c r="R912" s="33"/>
    </row>
    <row r="913" spans="1:18" ht="15.75" customHeight="1" x14ac:dyDescent="0.2">
      <c r="A913" s="30"/>
      <c r="F913" s="32"/>
      <c r="G913" s="33"/>
      <c r="I913" s="30"/>
      <c r="K913" s="30"/>
      <c r="M913" s="34"/>
      <c r="P913" s="33"/>
      <c r="Q913" s="33"/>
      <c r="R913" s="33"/>
    </row>
    <row r="914" spans="1:18" ht="15.75" customHeight="1" x14ac:dyDescent="0.2">
      <c r="A914" s="30"/>
      <c r="F914" s="32"/>
      <c r="G914" s="33"/>
      <c r="I914" s="30"/>
      <c r="K914" s="30"/>
      <c r="M914" s="34"/>
      <c r="P914" s="33"/>
      <c r="Q914" s="33"/>
      <c r="R914" s="33"/>
    </row>
    <row r="915" spans="1:18" ht="15.75" customHeight="1" x14ac:dyDescent="0.2">
      <c r="A915" s="30"/>
      <c r="F915" s="32"/>
      <c r="G915" s="33"/>
      <c r="I915" s="30"/>
      <c r="K915" s="30"/>
      <c r="M915" s="34"/>
      <c r="P915" s="33"/>
      <c r="Q915" s="33"/>
      <c r="R915" s="33"/>
    </row>
    <row r="916" spans="1:18" ht="15.75" customHeight="1" x14ac:dyDescent="0.2">
      <c r="A916" s="30"/>
      <c r="F916" s="32"/>
      <c r="G916" s="33"/>
      <c r="I916" s="30"/>
      <c r="K916" s="30"/>
      <c r="M916" s="34"/>
      <c r="P916" s="33"/>
      <c r="Q916" s="33"/>
      <c r="R916" s="33"/>
    </row>
    <row r="917" spans="1:18" ht="15.75" customHeight="1" x14ac:dyDescent="0.2">
      <c r="A917" s="30"/>
      <c r="F917" s="32"/>
      <c r="G917" s="33"/>
      <c r="I917" s="30"/>
      <c r="K917" s="30"/>
      <c r="M917" s="34"/>
      <c r="P917" s="33"/>
      <c r="Q917" s="33"/>
      <c r="R917" s="33"/>
    </row>
    <row r="918" spans="1:18" ht="15.75" customHeight="1" x14ac:dyDescent="0.2">
      <c r="A918" s="30"/>
      <c r="F918" s="32"/>
      <c r="G918" s="33"/>
      <c r="I918" s="30"/>
      <c r="K918" s="30"/>
      <c r="M918" s="34"/>
      <c r="P918" s="33"/>
      <c r="Q918" s="33"/>
      <c r="R918" s="33"/>
    </row>
    <row r="919" spans="1:18" ht="15.75" customHeight="1" x14ac:dyDescent="0.2">
      <c r="A919" s="30"/>
      <c r="F919" s="32"/>
      <c r="G919" s="33"/>
      <c r="I919" s="30"/>
      <c r="K919" s="30"/>
      <c r="M919" s="34"/>
      <c r="P919" s="33"/>
      <c r="Q919" s="33"/>
      <c r="R919" s="33"/>
    </row>
    <row r="920" spans="1:18" ht="15.75" customHeight="1" x14ac:dyDescent="0.2">
      <c r="A920" s="30"/>
      <c r="F920" s="32"/>
      <c r="G920" s="33"/>
      <c r="I920" s="30"/>
      <c r="K920" s="30"/>
      <c r="M920" s="34"/>
      <c r="P920" s="33"/>
      <c r="Q920" s="33"/>
      <c r="R920" s="33"/>
    </row>
    <row r="921" spans="1:18" ht="15.75" customHeight="1" x14ac:dyDescent="0.2">
      <c r="A921" s="30"/>
      <c r="F921" s="32"/>
      <c r="G921" s="33"/>
      <c r="I921" s="30"/>
      <c r="K921" s="30"/>
      <c r="M921" s="34"/>
      <c r="P921" s="33"/>
      <c r="Q921" s="33"/>
      <c r="R921" s="33"/>
    </row>
    <row r="922" spans="1:18" ht="15.75" customHeight="1" x14ac:dyDescent="0.2">
      <c r="A922" s="30"/>
      <c r="F922" s="32"/>
      <c r="G922" s="33"/>
      <c r="I922" s="30"/>
      <c r="K922" s="30"/>
      <c r="M922" s="34"/>
      <c r="P922" s="33"/>
      <c r="Q922" s="33"/>
      <c r="R922" s="33"/>
    </row>
    <row r="923" spans="1:18" ht="15.75" customHeight="1" x14ac:dyDescent="0.2">
      <c r="A923" s="30"/>
      <c r="F923" s="32"/>
      <c r="G923" s="33"/>
      <c r="I923" s="30"/>
      <c r="K923" s="30"/>
      <c r="M923" s="34"/>
      <c r="P923" s="33"/>
      <c r="Q923" s="33"/>
      <c r="R923" s="33"/>
    </row>
    <row r="924" spans="1:18" ht="15.75" customHeight="1" x14ac:dyDescent="0.2">
      <c r="A924" s="30"/>
      <c r="F924" s="32"/>
      <c r="G924" s="33"/>
      <c r="I924" s="30"/>
      <c r="K924" s="30"/>
      <c r="M924" s="34"/>
      <c r="P924" s="33"/>
      <c r="Q924" s="33"/>
      <c r="R924" s="33"/>
    </row>
    <row r="925" spans="1:18" ht="15.75" customHeight="1" x14ac:dyDescent="0.2">
      <c r="A925" s="30"/>
      <c r="F925" s="32"/>
      <c r="G925" s="33"/>
      <c r="I925" s="30"/>
      <c r="K925" s="30"/>
      <c r="M925" s="34"/>
      <c r="P925" s="33"/>
      <c r="Q925" s="33"/>
      <c r="R925" s="33"/>
    </row>
    <row r="926" spans="1:18" ht="15.75" customHeight="1" x14ac:dyDescent="0.2">
      <c r="A926" s="30"/>
      <c r="F926" s="32"/>
      <c r="G926" s="33"/>
      <c r="I926" s="30"/>
      <c r="K926" s="30"/>
      <c r="M926" s="34"/>
      <c r="P926" s="33"/>
      <c r="Q926" s="33"/>
      <c r="R926" s="33"/>
    </row>
    <row r="927" spans="1:18" ht="15.75" customHeight="1" x14ac:dyDescent="0.2">
      <c r="A927" s="30"/>
      <c r="F927" s="32"/>
      <c r="G927" s="33"/>
      <c r="I927" s="30"/>
      <c r="K927" s="30"/>
      <c r="M927" s="34"/>
      <c r="P927" s="33"/>
      <c r="Q927" s="33"/>
      <c r="R927" s="33"/>
    </row>
    <row r="928" spans="1:18" ht="15.75" customHeight="1" x14ac:dyDescent="0.2">
      <c r="A928" s="30"/>
      <c r="F928" s="32"/>
      <c r="G928" s="33"/>
      <c r="I928" s="30"/>
      <c r="K928" s="30"/>
      <c r="M928" s="34"/>
      <c r="P928" s="33"/>
      <c r="Q928" s="33"/>
      <c r="R928" s="33"/>
    </row>
    <row r="929" spans="1:18" ht="15.75" customHeight="1" x14ac:dyDescent="0.2">
      <c r="A929" s="30"/>
      <c r="F929" s="32"/>
      <c r="G929" s="33"/>
      <c r="I929" s="30"/>
      <c r="K929" s="30"/>
      <c r="M929" s="34"/>
      <c r="P929" s="33"/>
      <c r="Q929" s="33"/>
      <c r="R929" s="33"/>
    </row>
    <row r="930" spans="1:18" ht="15.75" customHeight="1" x14ac:dyDescent="0.2">
      <c r="A930" s="30"/>
      <c r="F930" s="32"/>
      <c r="G930" s="33"/>
      <c r="I930" s="30"/>
      <c r="K930" s="30"/>
      <c r="M930" s="34"/>
      <c r="P930" s="33"/>
      <c r="Q930" s="33"/>
      <c r="R930" s="33"/>
    </row>
    <row r="931" spans="1:18" ht="15.75" customHeight="1" x14ac:dyDescent="0.2">
      <c r="A931" s="30"/>
      <c r="F931" s="32"/>
      <c r="G931" s="33"/>
      <c r="I931" s="30"/>
      <c r="K931" s="30"/>
      <c r="M931" s="34"/>
      <c r="P931" s="33"/>
      <c r="Q931" s="33"/>
      <c r="R931" s="33"/>
    </row>
    <row r="932" spans="1:18" ht="15.75" customHeight="1" x14ac:dyDescent="0.2">
      <c r="A932" s="30"/>
      <c r="F932" s="32"/>
      <c r="G932" s="33"/>
      <c r="I932" s="30"/>
      <c r="K932" s="30"/>
      <c r="M932" s="34"/>
      <c r="P932" s="33"/>
      <c r="Q932" s="33"/>
      <c r="R932" s="33"/>
    </row>
    <row r="933" spans="1:18" ht="15.75" customHeight="1" x14ac:dyDescent="0.2">
      <c r="A933" s="30"/>
      <c r="F933" s="32"/>
      <c r="G933" s="33"/>
      <c r="I933" s="30"/>
      <c r="K933" s="30"/>
      <c r="M933" s="34"/>
      <c r="P933" s="33"/>
      <c r="Q933" s="33"/>
      <c r="R933" s="33"/>
    </row>
    <row r="934" spans="1:18" ht="15.75" customHeight="1" x14ac:dyDescent="0.2">
      <c r="A934" s="30"/>
      <c r="F934" s="32"/>
      <c r="G934" s="33"/>
      <c r="I934" s="30"/>
      <c r="K934" s="30"/>
      <c r="M934" s="34"/>
      <c r="P934" s="33"/>
      <c r="Q934" s="33"/>
      <c r="R934" s="33"/>
    </row>
    <row r="935" spans="1:18" ht="15.75" customHeight="1" x14ac:dyDescent="0.2">
      <c r="A935" s="30"/>
      <c r="F935" s="32"/>
      <c r="G935" s="33"/>
      <c r="I935" s="30"/>
      <c r="K935" s="30"/>
      <c r="M935" s="34"/>
      <c r="P935" s="33"/>
      <c r="Q935" s="33"/>
      <c r="R935" s="33"/>
    </row>
    <row r="936" spans="1:18" ht="15.75" customHeight="1" x14ac:dyDescent="0.2">
      <c r="A936" s="30"/>
      <c r="F936" s="32"/>
      <c r="G936" s="33"/>
      <c r="I936" s="30"/>
      <c r="K936" s="30"/>
      <c r="M936" s="34"/>
      <c r="P936" s="33"/>
      <c r="Q936" s="33"/>
      <c r="R936" s="33"/>
    </row>
    <row r="937" spans="1:18" ht="15.75" customHeight="1" x14ac:dyDescent="0.2">
      <c r="A937" s="30"/>
      <c r="F937" s="32"/>
      <c r="G937" s="33"/>
      <c r="I937" s="30"/>
      <c r="K937" s="30"/>
      <c r="M937" s="34"/>
      <c r="P937" s="33"/>
      <c r="Q937" s="33"/>
      <c r="R937" s="33"/>
    </row>
    <row r="938" spans="1:18" ht="15.75" customHeight="1" x14ac:dyDescent="0.2">
      <c r="A938" s="30"/>
      <c r="F938" s="32"/>
      <c r="G938" s="33"/>
      <c r="I938" s="30"/>
      <c r="K938" s="30"/>
      <c r="M938" s="34"/>
      <c r="P938" s="33"/>
      <c r="Q938" s="33"/>
      <c r="R938" s="33"/>
    </row>
    <row r="939" spans="1:18" ht="15.75" customHeight="1" x14ac:dyDescent="0.2">
      <c r="A939" s="30"/>
      <c r="F939" s="32"/>
      <c r="G939" s="33"/>
      <c r="I939" s="30"/>
      <c r="K939" s="30"/>
      <c r="M939" s="34"/>
      <c r="P939" s="33"/>
      <c r="Q939" s="33"/>
      <c r="R939" s="33"/>
    </row>
    <row r="940" spans="1:18" ht="15.75" customHeight="1" x14ac:dyDescent="0.2">
      <c r="A940" s="30"/>
      <c r="F940" s="32"/>
      <c r="G940" s="33"/>
      <c r="I940" s="30"/>
      <c r="K940" s="30"/>
      <c r="M940" s="34"/>
      <c r="P940" s="33"/>
      <c r="Q940" s="33"/>
      <c r="R940" s="33"/>
    </row>
    <row r="941" spans="1:18" ht="15.75" customHeight="1" x14ac:dyDescent="0.2">
      <c r="A941" s="30"/>
      <c r="F941" s="32"/>
      <c r="G941" s="33"/>
      <c r="I941" s="30"/>
      <c r="K941" s="30"/>
      <c r="M941" s="34"/>
      <c r="P941" s="33"/>
      <c r="Q941" s="33"/>
      <c r="R941" s="33"/>
    </row>
    <row r="942" spans="1:18" ht="15.75" customHeight="1" x14ac:dyDescent="0.2">
      <c r="A942" s="30"/>
      <c r="F942" s="32"/>
      <c r="G942" s="33"/>
      <c r="I942" s="30"/>
      <c r="K942" s="30"/>
      <c r="M942" s="34"/>
      <c r="P942" s="33"/>
      <c r="Q942" s="33"/>
      <c r="R942" s="33"/>
    </row>
    <row r="943" spans="1:18" ht="15.75" customHeight="1" x14ac:dyDescent="0.2">
      <c r="A943" s="30"/>
      <c r="F943" s="32"/>
      <c r="G943" s="33"/>
      <c r="I943" s="30"/>
      <c r="K943" s="30"/>
      <c r="M943" s="34"/>
      <c r="P943" s="33"/>
      <c r="Q943" s="33"/>
      <c r="R943" s="33"/>
    </row>
    <row r="944" spans="1:18" ht="15.75" customHeight="1" x14ac:dyDescent="0.2">
      <c r="A944" s="30"/>
      <c r="F944" s="32"/>
      <c r="G944" s="33"/>
      <c r="I944" s="30"/>
      <c r="K944" s="30"/>
      <c r="M944" s="34"/>
      <c r="P944" s="33"/>
      <c r="Q944" s="33"/>
      <c r="R944" s="33"/>
    </row>
    <row r="945" spans="1:18" ht="15.75" customHeight="1" x14ac:dyDescent="0.2">
      <c r="A945" s="30"/>
      <c r="F945" s="32"/>
      <c r="G945" s="33"/>
      <c r="I945" s="30"/>
      <c r="K945" s="30"/>
      <c r="M945" s="34"/>
      <c r="P945" s="33"/>
      <c r="Q945" s="33"/>
      <c r="R945" s="33"/>
    </row>
    <row r="946" spans="1:18" ht="15.75" customHeight="1" x14ac:dyDescent="0.2">
      <c r="A946" s="30"/>
      <c r="F946" s="32"/>
      <c r="G946" s="33"/>
      <c r="I946" s="30"/>
      <c r="K946" s="30"/>
      <c r="M946" s="34"/>
      <c r="P946" s="33"/>
      <c r="Q946" s="33"/>
      <c r="R946" s="33"/>
    </row>
    <row r="947" spans="1:18" ht="15.75" customHeight="1" x14ac:dyDescent="0.2">
      <c r="A947" s="30"/>
      <c r="F947" s="32"/>
      <c r="G947" s="33"/>
      <c r="I947" s="30"/>
      <c r="K947" s="30"/>
      <c r="M947" s="34"/>
      <c r="P947" s="33"/>
      <c r="Q947" s="33"/>
      <c r="R947" s="33"/>
    </row>
    <row r="948" spans="1:18" ht="15.75" customHeight="1" x14ac:dyDescent="0.2">
      <c r="A948" s="30"/>
      <c r="F948" s="32"/>
      <c r="G948" s="33"/>
      <c r="I948" s="30"/>
      <c r="K948" s="30"/>
      <c r="M948" s="34"/>
      <c r="P948" s="33"/>
      <c r="Q948" s="33"/>
      <c r="R948" s="33"/>
    </row>
    <row r="949" spans="1:18" ht="15.75" customHeight="1" x14ac:dyDescent="0.2">
      <c r="A949" s="30"/>
      <c r="F949" s="32"/>
      <c r="G949" s="33"/>
      <c r="I949" s="30"/>
      <c r="K949" s="30"/>
      <c r="M949" s="34"/>
      <c r="P949" s="33"/>
      <c r="Q949" s="33"/>
      <c r="R949" s="33"/>
    </row>
    <row r="950" spans="1:18" ht="15.75" customHeight="1" x14ac:dyDescent="0.2">
      <c r="A950" s="30"/>
      <c r="F950" s="32"/>
      <c r="G950" s="33"/>
      <c r="I950" s="30"/>
      <c r="K950" s="30"/>
      <c r="M950" s="34"/>
      <c r="P950" s="33"/>
      <c r="Q950" s="33"/>
      <c r="R950" s="33"/>
    </row>
    <row r="951" spans="1:18" ht="15.75" customHeight="1" x14ac:dyDescent="0.2">
      <c r="A951" s="30"/>
      <c r="F951" s="32"/>
      <c r="G951" s="33"/>
      <c r="I951" s="30"/>
      <c r="K951" s="30"/>
      <c r="M951" s="34"/>
      <c r="P951" s="33"/>
      <c r="Q951" s="33"/>
      <c r="R951" s="33"/>
    </row>
    <row r="952" spans="1:18" ht="15.75" customHeight="1" x14ac:dyDescent="0.2">
      <c r="A952" s="30"/>
      <c r="F952" s="32"/>
      <c r="G952" s="33"/>
      <c r="I952" s="30"/>
      <c r="K952" s="30"/>
      <c r="M952" s="34"/>
      <c r="P952" s="33"/>
      <c r="Q952" s="33"/>
      <c r="R952" s="33"/>
    </row>
    <row r="953" spans="1:18" ht="15.75" customHeight="1" x14ac:dyDescent="0.2">
      <c r="A953" s="30"/>
      <c r="F953" s="32"/>
      <c r="G953" s="33"/>
      <c r="I953" s="30"/>
      <c r="K953" s="30"/>
      <c r="M953" s="34"/>
      <c r="P953" s="33"/>
      <c r="Q953" s="33"/>
      <c r="R953" s="33"/>
    </row>
    <row r="954" spans="1:18" ht="15.75" customHeight="1" x14ac:dyDescent="0.2">
      <c r="A954" s="30"/>
      <c r="F954" s="32"/>
      <c r="G954" s="33"/>
      <c r="I954" s="30"/>
      <c r="K954" s="30"/>
      <c r="M954" s="34"/>
      <c r="P954" s="33"/>
      <c r="Q954" s="33"/>
      <c r="R954" s="33"/>
    </row>
    <row r="955" spans="1:18" ht="15.75" customHeight="1" x14ac:dyDescent="0.2">
      <c r="A955" s="30"/>
      <c r="F955" s="32"/>
      <c r="G955" s="33"/>
      <c r="I955" s="30"/>
      <c r="K955" s="30"/>
      <c r="M955" s="34"/>
      <c r="P955" s="33"/>
      <c r="Q955" s="33"/>
      <c r="R955" s="33"/>
    </row>
    <row r="956" spans="1:18" ht="15.75" customHeight="1" x14ac:dyDescent="0.2">
      <c r="A956" s="30"/>
      <c r="F956" s="32"/>
      <c r="G956" s="33"/>
      <c r="I956" s="30"/>
      <c r="K956" s="30"/>
      <c r="M956" s="34"/>
      <c r="P956" s="33"/>
      <c r="Q956" s="33"/>
      <c r="R956" s="33"/>
    </row>
    <row r="957" spans="1:18" ht="15.75" customHeight="1" x14ac:dyDescent="0.2">
      <c r="A957" s="30"/>
      <c r="F957" s="32"/>
      <c r="G957" s="33"/>
      <c r="I957" s="30"/>
      <c r="K957" s="30"/>
      <c r="M957" s="34"/>
      <c r="P957" s="33"/>
      <c r="Q957" s="33"/>
      <c r="R957" s="33"/>
    </row>
    <row r="958" spans="1:18" ht="15.75" customHeight="1" x14ac:dyDescent="0.2">
      <c r="A958" s="30"/>
      <c r="F958" s="32"/>
      <c r="G958" s="33"/>
      <c r="I958" s="30"/>
      <c r="K958" s="30"/>
      <c r="M958" s="34"/>
      <c r="P958" s="33"/>
      <c r="Q958" s="33"/>
      <c r="R958" s="33"/>
    </row>
    <row r="959" spans="1:18" ht="15.75" customHeight="1" x14ac:dyDescent="0.2">
      <c r="A959" s="30"/>
      <c r="F959" s="32"/>
      <c r="G959" s="33"/>
      <c r="I959" s="30"/>
      <c r="K959" s="30"/>
      <c r="M959" s="34"/>
      <c r="P959" s="33"/>
      <c r="Q959" s="33"/>
      <c r="R959" s="33"/>
    </row>
    <row r="960" spans="1:18" ht="15.75" customHeight="1" x14ac:dyDescent="0.2">
      <c r="A960" s="30"/>
      <c r="F960" s="32"/>
      <c r="G960" s="33"/>
      <c r="I960" s="30"/>
      <c r="K960" s="30"/>
      <c r="M960" s="34"/>
      <c r="P960" s="33"/>
      <c r="Q960" s="33"/>
      <c r="R960" s="33"/>
    </row>
    <row r="961" spans="1:18" ht="15.75" customHeight="1" x14ac:dyDescent="0.2">
      <c r="A961" s="30"/>
      <c r="F961" s="32"/>
      <c r="G961" s="33"/>
      <c r="I961" s="30"/>
      <c r="K961" s="30"/>
      <c r="M961" s="34"/>
      <c r="P961" s="33"/>
      <c r="Q961" s="33"/>
      <c r="R961" s="33"/>
    </row>
    <row r="962" spans="1:18" ht="15.75" customHeight="1" x14ac:dyDescent="0.2">
      <c r="A962" s="30"/>
      <c r="F962" s="32"/>
      <c r="G962" s="33"/>
      <c r="I962" s="30"/>
      <c r="K962" s="30"/>
      <c r="M962" s="34"/>
      <c r="P962" s="33"/>
      <c r="Q962" s="33"/>
      <c r="R962" s="33"/>
    </row>
    <row r="963" spans="1:18" ht="15.75" customHeight="1" x14ac:dyDescent="0.2">
      <c r="A963" s="30"/>
      <c r="F963" s="32"/>
      <c r="G963" s="33"/>
      <c r="I963" s="30"/>
      <c r="K963" s="30"/>
      <c r="M963" s="34"/>
      <c r="P963" s="33"/>
      <c r="Q963" s="33"/>
      <c r="R963" s="33"/>
    </row>
    <row r="964" spans="1:18" ht="15.75" customHeight="1" x14ac:dyDescent="0.2">
      <c r="A964" s="30"/>
      <c r="F964" s="32"/>
      <c r="G964" s="33"/>
      <c r="I964" s="30"/>
      <c r="K964" s="30"/>
      <c r="M964" s="34"/>
      <c r="P964" s="33"/>
      <c r="Q964" s="33"/>
      <c r="R964" s="33"/>
    </row>
    <row r="965" spans="1:18" ht="15.75" customHeight="1" x14ac:dyDescent="0.2">
      <c r="A965" s="30"/>
      <c r="F965" s="32"/>
      <c r="G965" s="33"/>
      <c r="I965" s="30"/>
      <c r="K965" s="30"/>
      <c r="M965" s="34"/>
      <c r="P965" s="33"/>
      <c r="Q965" s="33"/>
      <c r="R965" s="33"/>
    </row>
    <row r="966" spans="1:18" ht="15.75" customHeight="1" x14ac:dyDescent="0.2">
      <c r="A966" s="30"/>
      <c r="F966" s="32"/>
      <c r="G966" s="33"/>
      <c r="I966" s="30"/>
      <c r="K966" s="30"/>
      <c r="M966" s="34"/>
      <c r="P966" s="33"/>
      <c r="Q966" s="33"/>
      <c r="R966" s="33"/>
    </row>
    <row r="967" spans="1:18" ht="15.75" customHeight="1" x14ac:dyDescent="0.2">
      <c r="A967" s="30"/>
      <c r="F967" s="32"/>
      <c r="G967" s="33"/>
      <c r="I967" s="30"/>
      <c r="K967" s="30"/>
      <c r="M967" s="34"/>
      <c r="P967" s="33"/>
      <c r="Q967" s="33"/>
      <c r="R967" s="33"/>
    </row>
    <row r="968" spans="1:18" ht="15.75" customHeight="1" x14ac:dyDescent="0.2">
      <c r="A968" s="30"/>
      <c r="F968" s="32"/>
      <c r="G968" s="33"/>
      <c r="I968" s="30"/>
      <c r="K968" s="30"/>
      <c r="M968" s="34"/>
      <c r="P968" s="33"/>
      <c r="Q968" s="33"/>
      <c r="R968" s="33"/>
    </row>
    <row r="969" spans="1:18" ht="15.75" customHeight="1" x14ac:dyDescent="0.2">
      <c r="A969" s="30"/>
      <c r="F969" s="32"/>
      <c r="G969" s="33"/>
      <c r="I969" s="30"/>
      <c r="K969" s="30"/>
      <c r="M969" s="34"/>
      <c r="P969" s="33"/>
      <c r="Q969" s="33"/>
      <c r="R969" s="33"/>
    </row>
    <row r="970" spans="1:18" ht="15.75" customHeight="1" x14ac:dyDescent="0.2">
      <c r="A970" s="30"/>
      <c r="F970" s="32"/>
      <c r="G970" s="33"/>
      <c r="I970" s="30"/>
      <c r="K970" s="30"/>
      <c r="M970" s="34"/>
      <c r="P970" s="33"/>
      <c r="Q970" s="33"/>
      <c r="R970" s="33"/>
    </row>
    <row r="971" spans="1:18" ht="15.75" customHeight="1" x14ac:dyDescent="0.2">
      <c r="A971" s="30"/>
      <c r="F971" s="32"/>
      <c r="G971" s="33"/>
      <c r="I971" s="30"/>
      <c r="K971" s="30"/>
      <c r="M971" s="34"/>
      <c r="P971" s="33"/>
      <c r="Q971" s="33"/>
      <c r="R971" s="33"/>
    </row>
    <row r="972" spans="1:18" ht="15.75" customHeight="1" x14ac:dyDescent="0.2">
      <c r="A972" s="30"/>
      <c r="F972" s="32"/>
      <c r="G972" s="33"/>
      <c r="I972" s="30"/>
      <c r="K972" s="30"/>
      <c r="M972" s="34"/>
      <c r="P972" s="33"/>
      <c r="Q972" s="33"/>
      <c r="R972" s="33"/>
    </row>
    <row r="973" spans="1:18" ht="15.75" customHeight="1" x14ac:dyDescent="0.2">
      <c r="A973" s="30"/>
      <c r="F973" s="32"/>
      <c r="G973" s="33"/>
      <c r="I973" s="30"/>
      <c r="K973" s="30"/>
      <c r="M973" s="34"/>
      <c r="P973" s="33"/>
      <c r="Q973" s="33"/>
      <c r="R973" s="33"/>
    </row>
    <row r="974" spans="1:18" ht="15.75" customHeight="1" x14ac:dyDescent="0.2">
      <c r="A974" s="30"/>
      <c r="F974" s="32"/>
      <c r="G974" s="33"/>
      <c r="I974" s="30"/>
      <c r="K974" s="30"/>
      <c r="M974" s="34"/>
      <c r="P974" s="33"/>
      <c r="Q974" s="33"/>
      <c r="R974" s="33"/>
    </row>
    <row r="975" spans="1:18" ht="15.75" customHeight="1" x14ac:dyDescent="0.2">
      <c r="A975" s="30"/>
      <c r="F975" s="32"/>
      <c r="G975" s="33"/>
      <c r="I975" s="30"/>
      <c r="K975" s="30"/>
      <c r="M975" s="34"/>
      <c r="P975" s="33"/>
      <c r="Q975" s="33"/>
      <c r="R975" s="33"/>
    </row>
    <row r="976" spans="1:18" ht="15.75" customHeight="1" x14ac:dyDescent="0.2">
      <c r="A976" s="30"/>
      <c r="F976" s="32"/>
      <c r="G976" s="33"/>
      <c r="I976" s="30"/>
      <c r="K976" s="30"/>
      <c r="M976" s="34"/>
      <c r="P976" s="33"/>
      <c r="Q976" s="33"/>
      <c r="R976" s="33"/>
    </row>
    <row r="977" spans="1:18" ht="15.75" customHeight="1" x14ac:dyDescent="0.2">
      <c r="A977" s="30"/>
      <c r="F977" s="32"/>
      <c r="G977" s="33"/>
      <c r="I977" s="30"/>
      <c r="K977" s="30"/>
      <c r="M977" s="34"/>
      <c r="P977" s="33"/>
      <c r="Q977" s="33"/>
      <c r="R977" s="33"/>
    </row>
    <row r="978" spans="1:18" ht="15.75" customHeight="1" x14ac:dyDescent="0.2">
      <c r="A978" s="30"/>
      <c r="F978" s="32"/>
      <c r="G978" s="33"/>
      <c r="I978" s="30"/>
      <c r="K978" s="30"/>
      <c r="M978" s="34"/>
      <c r="P978" s="33"/>
      <c r="Q978" s="33"/>
      <c r="R978" s="33"/>
    </row>
    <row r="979" spans="1:18" ht="15.75" customHeight="1" x14ac:dyDescent="0.2">
      <c r="A979" s="30"/>
      <c r="F979" s="32"/>
      <c r="G979" s="33"/>
      <c r="I979" s="30"/>
      <c r="K979" s="30"/>
      <c r="M979" s="34"/>
      <c r="P979" s="33"/>
      <c r="Q979" s="33"/>
      <c r="R979" s="33"/>
    </row>
    <row r="980" spans="1:18" ht="15.75" customHeight="1" x14ac:dyDescent="0.2">
      <c r="A980" s="30"/>
      <c r="F980" s="32"/>
      <c r="G980" s="33"/>
      <c r="I980" s="30"/>
      <c r="K980" s="30"/>
      <c r="M980" s="34"/>
      <c r="P980" s="33"/>
      <c r="Q980" s="33"/>
      <c r="R980" s="33"/>
    </row>
    <row r="981" spans="1:18" ht="15.75" customHeight="1" x14ac:dyDescent="0.2">
      <c r="A981" s="30"/>
      <c r="F981" s="32"/>
      <c r="G981" s="33"/>
      <c r="I981" s="30"/>
      <c r="K981" s="30"/>
      <c r="M981" s="34"/>
      <c r="P981" s="33"/>
      <c r="Q981" s="33"/>
      <c r="R981" s="33"/>
    </row>
    <row r="982" spans="1:18" ht="15.75" customHeight="1" x14ac:dyDescent="0.2">
      <c r="A982" s="30"/>
      <c r="F982" s="32"/>
      <c r="G982" s="33"/>
      <c r="I982" s="30"/>
      <c r="K982" s="30"/>
      <c r="M982" s="34"/>
      <c r="P982" s="33"/>
      <c r="Q982" s="33"/>
      <c r="R982" s="33"/>
    </row>
    <row r="983" spans="1:18" ht="15.75" customHeight="1" x14ac:dyDescent="0.2">
      <c r="A983" s="30"/>
      <c r="F983" s="32"/>
      <c r="G983" s="33"/>
      <c r="I983" s="30"/>
      <c r="K983" s="30"/>
      <c r="M983" s="34"/>
      <c r="P983" s="33"/>
      <c r="Q983" s="33"/>
      <c r="R983" s="33"/>
    </row>
    <row r="984" spans="1:18" ht="15.75" customHeight="1" x14ac:dyDescent="0.2">
      <c r="A984" s="30"/>
      <c r="F984" s="32"/>
      <c r="G984" s="33"/>
      <c r="I984" s="30"/>
      <c r="K984" s="30"/>
      <c r="M984" s="34"/>
      <c r="P984" s="33"/>
      <c r="Q984" s="33"/>
      <c r="R984" s="33"/>
    </row>
    <row r="985" spans="1:18" ht="15.75" customHeight="1" x14ac:dyDescent="0.2">
      <c r="A985" s="30"/>
      <c r="F985" s="32"/>
      <c r="G985" s="33"/>
      <c r="I985" s="30"/>
      <c r="K985" s="30"/>
      <c r="M985" s="34"/>
      <c r="P985" s="33"/>
      <c r="Q985" s="33"/>
      <c r="R985" s="33"/>
    </row>
    <row r="986" spans="1:18" ht="15.75" customHeight="1" x14ac:dyDescent="0.2">
      <c r="A986" s="30"/>
      <c r="F986" s="32"/>
      <c r="G986" s="33"/>
      <c r="I986" s="30"/>
      <c r="K986" s="30"/>
      <c r="M986" s="34"/>
      <c r="P986" s="33"/>
      <c r="Q986" s="33"/>
      <c r="R986" s="33"/>
    </row>
    <row r="987" spans="1:18" ht="15.75" customHeight="1" x14ac:dyDescent="0.2">
      <c r="A987" s="30"/>
      <c r="F987" s="32"/>
      <c r="G987" s="33"/>
      <c r="I987" s="30"/>
      <c r="K987" s="30"/>
      <c r="M987" s="34"/>
      <c r="P987" s="33"/>
      <c r="Q987" s="33"/>
      <c r="R987" s="33"/>
    </row>
    <row r="988" spans="1:18" ht="15.75" customHeight="1" x14ac:dyDescent="0.2">
      <c r="A988" s="30"/>
      <c r="F988" s="32"/>
      <c r="G988" s="33"/>
      <c r="I988" s="30"/>
      <c r="K988" s="30"/>
      <c r="M988" s="34"/>
      <c r="P988" s="33"/>
      <c r="Q988" s="33"/>
      <c r="R988" s="33"/>
    </row>
    <row r="989" spans="1:18" ht="15.75" customHeight="1" x14ac:dyDescent="0.2">
      <c r="A989" s="30"/>
      <c r="F989" s="32"/>
      <c r="G989" s="33"/>
      <c r="I989" s="30"/>
      <c r="K989" s="30"/>
      <c r="M989" s="34"/>
      <c r="P989" s="33"/>
      <c r="Q989" s="33"/>
      <c r="R989" s="33"/>
    </row>
    <row r="990" spans="1:18" ht="15.75" customHeight="1" x14ac:dyDescent="0.2">
      <c r="A990" s="30"/>
      <c r="F990" s="32"/>
      <c r="G990" s="33"/>
      <c r="I990" s="30"/>
      <c r="K990" s="30"/>
      <c r="M990" s="34"/>
      <c r="P990" s="33"/>
      <c r="Q990" s="33"/>
      <c r="R990" s="33"/>
    </row>
    <row r="991" spans="1:18" ht="15.75" customHeight="1" x14ac:dyDescent="0.2">
      <c r="A991" s="30"/>
      <c r="F991" s="32"/>
      <c r="G991" s="33"/>
      <c r="I991" s="30"/>
      <c r="K991" s="30"/>
      <c r="M991" s="34"/>
      <c r="P991" s="33"/>
      <c r="Q991" s="33"/>
      <c r="R991" s="33"/>
    </row>
    <row r="992" spans="1:18" ht="15.75" customHeight="1" x14ac:dyDescent="0.2">
      <c r="A992" s="30"/>
      <c r="F992" s="32"/>
      <c r="G992" s="33"/>
      <c r="I992" s="30"/>
      <c r="K992" s="30"/>
      <c r="M992" s="34"/>
      <c r="P992" s="33"/>
      <c r="Q992" s="33"/>
      <c r="R992" s="33"/>
    </row>
    <row r="993" spans="1:18" ht="15.75" customHeight="1" x14ac:dyDescent="0.2">
      <c r="A993" s="30"/>
      <c r="F993" s="32"/>
      <c r="G993" s="33"/>
      <c r="I993" s="30"/>
      <c r="K993" s="30"/>
      <c r="M993" s="34"/>
      <c r="P993" s="33"/>
      <c r="Q993" s="33"/>
      <c r="R993" s="33"/>
    </row>
    <row r="994" spans="1:18" ht="15.75" customHeight="1" x14ac:dyDescent="0.2">
      <c r="A994" s="30"/>
      <c r="F994" s="32"/>
      <c r="G994" s="33"/>
      <c r="I994" s="30"/>
      <c r="K994" s="30"/>
      <c r="M994" s="34"/>
      <c r="P994" s="33"/>
      <c r="Q994" s="33"/>
      <c r="R994" s="33"/>
    </row>
    <row r="995" spans="1:18" ht="15.75" customHeight="1" x14ac:dyDescent="0.2">
      <c r="A995" s="30"/>
      <c r="F995" s="32"/>
      <c r="G995" s="33"/>
      <c r="I995" s="30"/>
      <c r="K995" s="30"/>
      <c r="M995" s="34"/>
      <c r="P995" s="33"/>
      <c r="Q995" s="33"/>
      <c r="R995" s="33"/>
    </row>
    <row r="996" spans="1:18" ht="15.75" customHeight="1" x14ac:dyDescent="0.2">
      <c r="A996" s="30"/>
      <c r="F996" s="32"/>
      <c r="G996" s="33"/>
      <c r="I996" s="30"/>
      <c r="K996" s="30"/>
      <c r="M996" s="34"/>
      <c r="P996" s="33"/>
      <c r="Q996" s="33"/>
      <c r="R996" s="33"/>
    </row>
    <row r="997" spans="1:18" ht="15.75" customHeight="1" x14ac:dyDescent="0.2">
      <c r="A997" s="30"/>
      <c r="F997" s="32"/>
      <c r="G997" s="33"/>
      <c r="I997" s="30"/>
      <c r="K997" s="30"/>
      <c r="M997" s="34"/>
      <c r="P997" s="33"/>
      <c r="Q997" s="33"/>
      <c r="R997" s="33"/>
    </row>
    <row r="998" spans="1:18" ht="15.75" customHeight="1" x14ac:dyDescent="0.2">
      <c r="A998" s="30"/>
      <c r="F998" s="32"/>
      <c r="G998" s="33"/>
      <c r="I998" s="30"/>
      <c r="K998" s="30"/>
      <c r="M998" s="34"/>
      <c r="P998" s="33"/>
      <c r="Q998" s="33"/>
      <c r="R998" s="33"/>
    </row>
    <row r="999" spans="1:18" ht="15.75" customHeight="1" x14ac:dyDescent="0.2">
      <c r="A999" s="30"/>
      <c r="F999" s="32"/>
      <c r="G999" s="33"/>
      <c r="I999" s="30"/>
      <c r="K999" s="30"/>
      <c r="M999" s="34"/>
      <c r="P999" s="33"/>
      <c r="Q999" s="33"/>
      <c r="R999" s="33"/>
    </row>
  </sheetData>
  <mergeCells count="16">
    <mergeCell ref="A1:S1"/>
    <mergeCell ref="C2:C4"/>
    <mergeCell ref="F2:O2"/>
    <mergeCell ref="E2:E4"/>
    <mergeCell ref="S2:S4"/>
    <mergeCell ref="A2:A4"/>
    <mergeCell ref="B2:B4"/>
    <mergeCell ref="Q2:Q4"/>
    <mergeCell ref="P2:P4"/>
    <mergeCell ref="N3:O3"/>
    <mergeCell ref="D2:D4"/>
    <mergeCell ref="H3:I3"/>
    <mergeCell ref="F3:G3"/>
    <mergeCell ref="J3:K3"/>
    <mergeCell ref="L3:M3"/>
    <mergeCell ref="R2:R4"/>
  </mergeCells>
  <conditionalFormatting sqref="F2 G31:K999 G6:G30">
    <cfRule type="cellIs" dxfId="11" priority="25" operator="notEqual">
      <formula>""</formula>
    </cfRule>
  </conditionalFormatting>
  <conditionalFormatting sqref="I5:I30">
    <cfRule type="cellIs" dxfId="10" priority="26" operator="notEqual">
      <formula>""</formula>
    </cfRule>
  </conditionalFormatting>
  <conditionalFormatting sqref="K5:K30">
    <cfRule type="cellIs" dxfId="9" priority="27" operator="notEqual">
      <formula>""</formula>
    </cfRule>
  </conditionalFormatting>
  <conditionalFormatting sqref="M5:M30">
    <cfRule type="cellIs" dxfId="8" priority="28" operator="notEqual">
      <formula>""</formula>
    </cfRule>
  </conditionalFormatting>
  <conditionalFormatting sqref="O5:O30">
    <cfRule type="cellIs" dxfId="7" priority="29" operator="notEqual">
      <formula>""</formula>
    </cfRule>
  </conditionalFormatting>
  <conditionalFormatting sqref="G5">
    <cfRule type="cellIs" dxfId="6" priority="19" operator="notEqual">
      <formula>""</formula>
    </cfRule>
  </conditionalFormatting>
  <conditionalFormatting sqref="S5:S30">
    <cfRule type="cellIs" dxfId="5" priority="1" operator="equal">
      <formula>"Baja"</formula>
    </cfRule>
  </conditionalFormatting>
  <conditionalFormatting sqref="S5:S30">
    <cfRule type="cellIs" dxfId="4" priority="2" operator="equal">
      <formula>"Moderada"</formula>
    </cfRule>
  </conditionalFormatting>
  <conditionalFormatting sqref="S5:S30">
    <cfRule type="cellIs" dxfId="3" priority="3" operator="equal">
      <formula>"Alta"</formula>
    </cfRule>
  </conditionalFormatting>
  <conditionalFormatting sqref="S5:S30">
    <cfRule type="cellIs" dxfId="2" priority="4" operator="equal">
      <formula>"Extrema"</formula>
    </cfRule>
  </conditionalFormatting>
  <conditionalFormatting sqref="S5:S30">
    <cfRule type="containsBlanks" dxfId="1" priority="5" stopIfTrue="1">
      <formula>LEN(TRIM(#REF!))=0</formula>
    </cfRule>
  </conditionalFormatting>
  <dataValidations count="1">
    <dataValidation type="list" allowBlank="1" showErrorMessage="1" sqref="H5:H30 N5:N30 J5:J30 L5:L30 F5:F30">
      <formula1>CriterioControl</formula1>
    </dataValidation>
  </dataValidations>
  <printOptions horizontalCentered="1" verticalCentered="1"/>
  <pageMargins left="0.19685039370078741" right="0.19685039370078741" top="0.19685039370078741" bottom="0.19685039370078741" header="0" footer="0"/>
  <pageSetup scale="49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activeCell="H18" sqref="H18"/>
    </sheetView>
  </sheetViews>
  <sheetFormatPr baseColWidth="10" defaultColWidth="14.42578125" defaultRowHeight="15" customHeight="1" x14ac:dyDescent="0.25"/>
  <cols>
    <col min="1" max="1" width="50.140625" customWidth="1"/>
    <col min="2" max="26" width="10.7109375" customWidth="1"/>
  </cols>
  <sheetData>
    <row r="1" spans="1:2" x14ac:dyDescent="0.25">
      <c r="A1" s="116" t="s">
        <v>64</v>
      </c>
      <c r="B1" s="117"/>
    </row>
    <row r="2" spans="1:2" x14ac:dyDescent="0.25">
      <c r="A2" t="s">
        <v>65</v>
      </c>
      <c r="B2" s="4" t="s">
        <v>66</v>
      </c>
    </row>
    <row r="3" spans="1:2" x14ac:dyDescent="0.25">
      <c r="A3" t="s">
        <v>67</v>
      </c>
      <c r="B3" s="4" t="s">
        <v>68</v>
      </c>
    </row>
    <row r="4" spans="1:2" x14ac:dyDescent="0.25">
      <c r="A4" t="s">
        <v>69</v>
      </c>
      <c r="B4" s="4">
        <v>1</v>
      </c>
    </row>
    <row r="5" spans="1:2" x14ac:dyDescent="0.25">
      <c r="A5" t="s">
        <v>70</v>
      </c>
      <c r="B5" s="4">
        <v>1</v>
      </c>
    </row>
    <row r="6" spans="1:2" x14ac:dyDescent="0.25">
      <c r="A6" t="s">
        <v>71</v>
      </c>
      <c r="B6" s="4">
        <v>4</v>
      </c>
    </row>
    <row r="7" spans="1:2" x14ac:dyDescent="0.25">
      <c r="A7" t="s">
        <v>72</v>
      </c>
      <c r="B7" s="4">
        <v>5</v>
      </c>
    </row>
    <row r="8" spans="1:2" x14ac:dyDescent="0.25">
      <c r="A8" t="s">
        <v>73</v>
      </c>
      <c r="B8" s="4">
        <v>1</v>
      </c>
    </row>
    <row r="9" spans="1:2" x14ac:dyDescent="0.25">
      <c r="A9" t="s">
        <v>74</v>
      </c>
      <c r="B9" s="4">
        <v>1</v>
      </c>
    </row>
    <row r="10" spans="1:2" x14ac:dyDescent="0.25">
      <c r="A10" t="s">
        <v>75</v>
      </c>
      <c r="B10" s="4">
        <v>3</v>
      </c>
    </row>
    <row r="11" spans="1:2" x14ac:dyDescent="0.25">
      <c r="A11" t="s">
        <v>76</v>
      </c>
      <c r="B11" s="4">
        <v>4</v>
      </c>
    </row>
    <row r="12" spans="1:2" x14ac:dyDescent="0.25">
      <c r="A12" t="s">
        <v>77</v>
      </c>
      <c r="B12" s="4">
        <v>1</v>
      </c>
    </row>
    <row r="13" spans="1:2" x14ac:dyDescent="0.25">
      <c r="A13" t="s">
        <v>78</v>
      </c>
      <c r="B13" s="4">
        <v>1</v>
      </c>
    </row>
    <row r="14" spans="1:2" x14ac:dyDescent="0.25">
      <c r="A14" t="s">
        <v>79</v>
      </c>
      <c r="B14" s="4">
        <v>2</v>
      </c>
    </row>
    <row r="15" spans="1:2" x14ac:dyDescent="0.25">
      <c r="A15" t="s">
        <v>80</v>
      </c>
      <c r="B15" s="4">
        <v>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B1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4"/>
  <sheetViews>
    <sheetView topLeftCell="B1" workbookViewId="0">
      <selection activeCell="E19" sqref="E19"/>
    </sheetView>
  </sheetViews>
  <sheetFormatPr baseColWidth="10" defaultColWidth="10.85546875" defaultRowHeight="15" customHeight="1" x14ac:dyDescent="0.25"/>
  <cols>
    <col min="1" max="2" width="10.85546875" style="11"/>
    <col min="3" max="4" width="19" style="11" customWidth="1"/>
    <col min="5" max="5" width="108.85546875" style="11" customWidth="1"/>
    <col min="6" max="16384" width="10.85546875" style="11"/>
  </cols>
  <sheetData>
    <row r="1" spans="3:5" ht="15.75" thickBot="1" x14ac:dyDescent="0.3"/>
    <row r="2" spans="3:5" ht="19.5" thickBot="1" x14ac:dyDescent="0.3">
      <c r="C2" s="12" t="s">
        <v>103</v>
      </c>
      <c r="D2" s="13" t="s">
        <v>104</v>
      </c>
      <c r="E2" s="14" t="s">
        <v>105</v>
      </c>
    </row>
    <row r="3" spans="3:5" x14ac:dyDescent="0.25">
      <c r="C3" s="118" t="s">
        <v>106</v>
      </c>
      <c r="D3" s="121">
        <v>1</v>
      </c>
      <c r="E3" s="15" t="s">
        <v>107</v>
      </c>
    </row>
    <row r="4" spans="3:5" x14ac:dyDescent="0.25">
      <c r="C4" s="119"/>
      <c r="D4" s="122"/>
      <c r="E4" s="15" t="s">
        <v>108</v>
      </c>
    </row>
    <row r="5" spans="3:5" ht="15.75" thickBot="1" x14ac:dyDescent="0.3">
      <c r="C5" s="120"/>
      <c r="D5" s="123"/>
      <c r="E5" s="16" t="s">
        <v>109</v>
      </c>
    </row>
    <row r="6" spans="3:5" x14ac:dyDescent="0.25">
      <c r="C6" s="118" t="s">
        <v>39</v>
      </c>
      <c r="D6" s="121">
        <v>2</v>
      </c>
      <c r="E6" s="15" t="s">
        <v>110</v>
      </c>
    </row>
    <row r="7" spans="3:5" x14ac:dyDescent="0.25">
      <c r="C7" s="119"/>
      <c r="D7" s="122"/>
      <c r="E7" s="15" t="s">
        <v>111</v>
      </c>
    </row>
    <row r="8" spans="3:5" ht="15.75" thickBot="1" x14ac:dyDescent="0.3">
      <c r="C8" s="120"/>
      <c r="D8" s="123"/>
      <c r="E8" s="16" t="s">
        <v>112</v>
      </c>
    </row>
    <row r="9" spans="3:5" x14ac:dyDescent="0.25">
      <c r="C9" s="118" t="s">
        <v>42</v>
      </c>
      <c r="D9" s="121">
        <v>3</v>
      </c>
      <c r="E9" s="15" t="s">
        <v>113</v>
      </c>
    </row>
    <row r="10" spans="3:5" ht="38.25" x14ac:dyDescent="0.25">
      <c r="C10" s="119"/>
      <c r="D10" s="122"/>
      <c r="E10" s="15" t="s">
        <v>114</v>
      </c>
    </row>
    <row r="11" spans="3:5" x14ac:dyDescent="0.25">
      <c r="C11" s="119"/>
      <c r="D11" s="122"/>
      <c r="E11" s="15" t="s">
        <v>115</v>
      </c>
    </row>
    <row r="12" spans="3:5" x14ac:dyDescent="0.25">
      <c r="C12" s="119"/>
      <c r="D12" s="122"/>
      <c r="E12" s="15" t="s">
        <v>116</v>
      </c>
    </row>
    <row r="13" spans="3:5" x14ac:dyDescent="0.25">
      <c r="C13" s="119"/>
      <c r="D13" s="122"/>
      <c r="E13" s="15" t="s">
        <v>117</v>
      </c>
    </row>
    <row r="14" spans="3:5" ht="15.75" thickBot="1" x14ac:dyDescent="0.3">
      <c r="C14" s="120"/>
      <c r="D14" s="123"/>
      <c r="E14" s="16" t="s">
        <v>118</v>
      </c>
    </row>
    <row r="15" spans="3:5" x14ac:dyDescent="0.25">
      <c r="C15" s="118" t="s">
        <v>119</v>
      </c>
      <c r="D15" s="121">
        <v>4</v>
      </c>
      <c r="E15" s="15" t="s">
        <v>120</v>
      </c>
    </row>
    <row r="16" spans="3:5" x14ac:dyDescent="0.25">
      <c r="C16" s="119"/>
      <c r="D16" s="122"/>
      <c r="E16" s="15" t="s">
        <v>121</v>
      </c>
    </row>
    <row r="17" spans="3:5" x14ac:dyDescent="0.25">
      <c r="C17" s="119"/>
      <c r="D17" s="122"/>
      <c r="E17" s="15" t="s">
        <v>122</v>
      </c>
    </row>
    <row r="18" spans="3:5" x14ac:dyDescent="0.25">
      <c r="C18" s="119"/>
      <c r="D18" s="122"/>
      <c r="E18" s="15" t="s">
        <v>123</v>
      </c>
    </row>
    <row r="19" spans="3:5" ht="15.75" thickBot="1" x14ac:dyDescent="0.3">
      <c r="C19" s="120"/>
      <c r="D19" s="123"/>
      <c r="E19" s="16" t="s">
        <v>124</v>
      </c>
    </row>
    <row r="20" spans="3:5" x14ac:dyDescent="0.25">
      <c r="C20" s="118" t="s">
        <v>125</v>
      </c>
      <c r="D20" s="121">
        <v>5</v>
      </c>
      <c r="E20" s="15" t="s">
        <v>126</v>
      </c>
    </row>
    <row r="21" spans="3:5" x14ac:dyDescent="0.25">
      <c r="C21" s="119"/>
      <c r="D21" s="122"/>
      <c r="E21" s="15" t="s">
        <v>127</v>
      </c>
    </row>
    <row r="22" spans="3:5" x14ac:dyDescent="0.25">
      <c r="C22" s="119"/>
      <c r="D22" s="122"/>
      <c r="E22" s="15" t="s">
        <v>128</v>
      </c>
    </row>
    <row r="23" spans="3:5" x14ac:dyDescent="0.25">
      <c r="C23" s="119"/>
      <c r="D23" s="122"/>
      <c r="E23" s="15" t="s">
        <v>129</v>
      </c>
    </row>
    <row r="24" spans="3:5" ht="15.75" thickBot="1" x14ac:dyDescent="0.3">
      <c r="C24" s="120"/>
      <c r="D24" s="123"/>
      <c r="E24" s="16" t="s">
        <v>130</v>
      </c>
    </row>
  </sheetData>
  <mergeCells count="10">
    <mergeCell ref="C15:C19"/>
    <mergeCell ref="D15:D19"/>
    <mergeCell ref="C20:C24"/>
    <mergeCell ref="D20:D24"/>
    <mergeCell ref="C3:C5"/>
    <mergeCell ref="D3:D5"/>
    <mergeCell ref="C6:C8"/>
    <mergeCell ref="D6:D8"/>
    <mergeCell ref="C9:C14"/>
    <mergeCell ref="D9:D14"/>
  </mergeCell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I6" sqref="I6"/>
    </sheetView>
  </sheetViews>
  <sheetFormatPr baseColWidth="10" defaultColWidth="14.42578125" defaultRowHeight="15" customHeight="1" x14ac:dyDescent="0.25"/>
  <cols>
    <col min="1" max="1" width="15.28515625" customWidth="1"/>
    <col min="2" max="2" width="13.85546875" customWidth="1"/>
    <col min="3" max="3" width="9.5703125" customWidth="1"/>
    <col min="4" max="4" width="28.85546875" customWidth="1"/>
    <col min="5" max="5" width="9.28515625" customWidth="1"/>
    <col min="6" max="6" width="12.7109375" customWidth="1"/>
    <col min="7" max="7" width="11.42578125" customWidth="1"/>
    <col min="8" max="8" width="30.140625" customWidth="1"/>
    <col min="9" max="26" width="10.7109375" customWidth="1"/>
  </cols>
  <sheetData>
    <row r="1" spans="1:26" ht="12.75" customHeight="1" x14ac:dyDescent="0.25">
      <c r="A1" s="127" t="s">
        <v>81</v>
      </c>
      <c r="B1" s="124" t="s">
        <v>82</v>
      </c>
      <c r="C1" s="125"/>
      <c r="D1" s="125"/>
      <c r="E1" s="125"/>
      <c r="F1" s="12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42" customFormat="1" ht="12.75" customHeight="1" x14ac:dyDescent="0.25">
      <c r="A2" s="128"/>
      <c r="B2" s="53" t="s">
        <v>83</v>
      </c>
      <c r="C2" s="53" t="s">
        <v>84</v>
      </c>
      <c r="D2" s="53" t="s">
        <v>85</v>
      </c>
      <c r="E2" s="53" t="s">
        <v>86</v>
      </c>
      <c r="F2" s="53" t="s">
        <v>87</v>
      </c>
      <c r="G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2.75" customHeight="1" x14ac:dyDescent="0.25">
      <c r="A3" s="52" t="s">
        <v>134</v>
      </c>
      <c r="B3" s="54" t="s">
        <v>89</v>
      </c>
      <c r="C3" s="54" t="s">
        <v>89</v>
      </c>
      <c r="D3" s="55" t="s">
        <v>90</v>
      </c>
      <c r="E3" s="56" t="s">
        <v>91</v>
      </c>
      <c r="F3" s="56" t="s">
        <v>91</v>
      </c>
      <c r="G3" s="5"/>
      <c r="H3" s="9" t="s">
        <v>94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5">
      <c r="A4" s="52" t="s">
        <v>97</v>
      </c>
      <c r="B4" s="57" t="s">
        <v>89</v>
      </c>
      <c r="C4" s="54" t="s">
        <v>89</v>
      </c>
      <c r="D4" s="58" t="s">
        <v>90</v>
      </c>
      <c r="E4" s="56" t="s">
        <v>91</v>
      </c>
      <c r="F4" s="59" t="s">
        <v>93</v>
      </c>
      <c r="G4" s="5"/>
      <c r="H4" s="6" t="s">
        <v>25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 customHeight="1" x14ac:dyDescent="0.25">
      <c r="A5" s="52" t="s">
        <v>95</v>
      </c>
      <c r="B5" s="60" t="s">
        <v>89</v>
      </c>
      <c r="C5" s="61" t="s">
        <v>90</v>
      </c>
      <c r="D5" s="62" t="s">
        <v>91</v>
      </c>
      <c r="E5" s="59" t="s">
        <v>93</v>
      </c>
      <c r="F5" s="59" t="s">
        <v>93</v>
      </c>
      <c r="G5" s="5"/>
      <c r="H5" s="8" t="s">
        <v>96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2.75" customHeight="1" x14ac:dyDescent="0.25">
      <c r="A6" s="52" t="s">
        <v>92</v>
      </c>
      <c r="B6" s="63" t="s">
        <v>90</v>
      </c>
      <c r="C6" s="64" t="s">
        <v>91</v>
      </c>
      <c r="D6" s="65" t="s">
        <v>91</v>
      </c>
      <c r="E6" s="66" t="s">
        <v>93</v>
      </c>
      <c r="F6" s="59" t="s">
        <v>93</v>
      </c>
      <c r="G6" s="5"/>
      <c r="H6" s="7" t="s">
        <v>43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 x14ac:dyDescent="0.25">
      <c r="A7" s="52" t="s">
        <v>88</v>
      </c>
      <c r="B7" s="64" t="s">
        <v>91</v>
      </c>
      <c r="C7" s="64" t="s">
        <v>91</v>
      </c>
      <c r="D7" s="67" t="s">
        <v>93</v>
      </c>
      <c r="E7" s="66" t="s">
        <v>93</v>
      </c>
      <c r="F7" s="66" t="s">
        <v>93</v>
      </c>
      <c r="G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 x14ac:dyDescent="0.25">
      <c r="A8" s="5"/>
      <c r="B8" s="51"/>
      <c r="C8" s="51"/>
      <c r="D8" s="51"/>
      <c r="E8" s="51"/>
      <c r="F8" s="51"/>
      <c r="G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5">
      <c r="A9" s="5"/>
      <c r="B9" s="5"/>
      <c r="C9" s="5"/>
      <c r="D9" s="5"/>
      <c r="E9" s="5"/>
      <c r="F9" s="5"/>
      <c r="G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2.7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 x14ac:dyDescent="0.25">
      <c r="A15" s="18" t="s">
        <v>98</v>
      </c>
      <c r="B15" s="18" t="s">
        <v>99</v>
      </c>
      <c r="C15" s="18" t="s">
        <v>100</v>
      </c>
      <c r="D15" s="19" t="s">
        <v>101</v>
      </c>
      <c r="E15" s="20" t="s">
        <v>102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 x14ac:dyDescent="0.25">
      <c r="A16" s="21">
        <v>1</v>
      </c>
      <c r="B16" s="22">
        <v>1</v>
      </c>
      <c r="C16" s="43" t="s">
        <v>43</v>
      </c>
      <c r="D16" s="23" t="str">
        <f t="shared" ref="D16:D40" si="0">A16&amp;B16</f>
        <v>11</v>
      </c>
      <c r="E16" s="24">
        <f t="shared" ref="E16:E40" si="1">+A16*B16</f>
        <v>1</v>
      </c>
      <c r="F16" s="5"/>
      <c r="G16" s="68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 x14ac:dyDescent="0.25">
      <c r="A17" s="21">
        <v>1</v>
      </c>
      <c r="B17" s="22">
        <v>2</v>
      </c>
      <c r="C17" s="43" t="s">
        <v>43</v>
      </c>
      <c r="D17" s="23" t="str">
        <f t="shared" si="0"/>
        <v>12</v>
      </c>
      <c r="E17" s="24">
        <f t="shared" si="1"/>
        <v>2</v>
      </c>
      <c r="F17" s="5"/>
      <c r="G17" s="68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 x14ac:dyDescent="0.25">
      <c r="A18" s="21">
        <v>1</v>
      </c>
      <c r="B18" s="22">
        <v>3</v>
      </c>
      <c r="C18" s="44" t="s">
        <v>96</v>
      </c>
      <c r="D18" s="23" t="str">
        <f t="shared" si="0"/>
        <v>13</v>
      </c>
      <c r="E18" s="24">
        <f t="shared" si="1"/>
        <v>3</v>
      </c>
      <c r="F18" s="5"/>
      <c r="G18" s="6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 x14ac:dyDescent="0.25">
      <c r="A19" s="21">
        <v>1</v>
      </c>
      <c r="B19" s="22">
        <v>4</v>
      </c>
      <c r="C19" s="45" t="s">
        <v>25</v>
      </c>
      <c r="D19" s="23" t="str">
        <f t="shared" si="0"/>
        <v>14</v>
      </c>
      <c r="E19" s="24">
        <f t="shared" si="1"/>
        <v>4</v>
      </c>
      <c r="F19" s="5"/>
      <c r="G19" s="6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 x14ac:dyDescent="0.25">
      <c r="A20" s="21">
        <v>1</v>
      </c>
      <c r="B20" s="22">
        <v>5</v>
      </c>
      <c r="C20" s="45" t="s">
        <v>25</v>
      </c>
      <c r="D20" s="23" t="str">
        <f t="shared" si="0"/>
        <v>15</v>
      </c>
      <c r="E20" s="24">
        <f t="shared" si="1"/>
        <v>5</v>
      </c>
      <c r="F20" s="5"/>
      <c r="G20" s="6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 x14ac:dyDescent="0.25">
      <c r="A21" s="21">
        <v>2</v>
      </c>
      <c r="B21" s="22">
        <v>1</v>
      </c>
      <c r="C21" s="43" t="s">
        <v>43</v>
      </c>
      <c r="D21" s="23" t="str">
        <f t="shared" si="0"/>
        <v>21</v>
      </c>
      <c r="E21" s="24">
        <f t="shared" si="1"/>
        <v>2</v>
      </c>
      <c r="F21" s="5"/>
      <c r="G21" s="6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 x14ac:dyDescent="0.25">
      <c r="A22" s="21">
        <v>2</v>
      </c>
      <c r="B22" s="22">
        <v>2</v>
      </c>
      <c r="C22" s="43" t="s">
        <v>43</v>
      </c>
      <c r="D22" s="23" t="str">
        <f t="shared" si="0"/>
        <v>22</v>
      </c>
      <c r="E22" s="24">
        <f t="shared" si="1"/>
        <v>4</v>
      </c>
      <c r="F22" s="5"/>
      <c r="G22" s="6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 x14ac:dyDescent="0.25">
      <c r="A23" s="21">
        <v>2</v>
      </c>
      <c r="B23" s="22">
        <v>3</v>
      </c>
      <c r="C23" s="44" t="s">
        <v>96</v>
      </c>
      <c r="D23" s="23" t="str">
        <f t="shared" si="0"/>
        <v>23</v>
      </c>
      <c r="E23" s="24">
        <f t="shared" si="1"/>
        <v>6</v>
      </c>
      <c r="F23" s="5"/>
      <c r="G23" s="68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 x14ac:dyDescent="0.25">
      <c r="A24" s="21">
        <v>2</v>
      </c>
      <c r="B24" s="22">
        <v>4</v>
      </c>
      <c r="C24" s="45" t="s">
        <v>25</v>
      </c>
      <c r="D24" s="23" t="str">
        <f t="shared" si="0"/>
        <v>24</v>
      </c>
      <c r="E24" s="24">
        <f t="shared" si="1"/>
        <v>8</v>
      </c>
      <c r="F24" s="5"/>
      <c r="G24" s="68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 x14ac:dyDescent="0.25">
      <c r="A25" s="21">
        <v>2</v>
      </c>
      <c r="B25" s="22">
        <v>5</v>
      </c>
      <c r="C25" s="46" t="s">
        <v>94</v>
      </c>
      <c r="D25" s="23" t="str">
        <f t="shared" si="0"/>
        <v>25</v>
      </c>
      <c r="E25" s="24">
        <f t="shared" si="1"/>
        <v>10</v>
      </c>
      <c r="F25" s="5"/>
      <c r="G25" s="68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 x14ac:dyDescent="0.25">
      <c r="A26" s="21">
        <v>3</v>
      </c>
      <c r="B26" s="22">
        <v>1</v>
      </c>
      <c r="C26" s="43" t="s">
        <v>43</v>
      </c>
      <c r="D26" s="23" t="str">
        <f t="shared" si="0"/>
        <v>31</v>
      </c>
      <c r="E26" s="24">
        <f t="shared" si="1"/>
        <v>3</v>
      </c>
      <c r="F26" s="5"/>
      <c r="G26" s="68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 x14ac:dyDescent="0.25">
      <c r="A27" s="21">
        <v>3</v>
      </c>
      <c r="B27" s="22">
        <v>2</v>
      </c>
      <c r="C27" s="44" t="s">
        <v>96</v>
      </c>
      <c r="D27" s="23" t="str">
        <f t="shared" si="0"/>
        <v>32</v>
      </c>
      <c r="E27" s="24">
        <f t="shared" si="1"/>
        <v>6</v>
      </c>
      <c r="F27" s="5"/>
      <c r="G27" s="6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customHeight="1" x14ac:dyDescent="0.25">
      <c r="A28" s="21">
        <v>3</v>
      </c>
      <c r="B28" s="22">
        <v>3</v>
      </c>
      <c r="C28" s="45" t="s">
        <v>25</v>
      </c>
      <c r="D28" s="23" t="str">
        <f t="shared" si="0"/>
        <v>33</v>
      </c>
      <c r="E28" s="24">
        <f t="shared" si="1"/>
        <v>9</v>
      </c>
      <c r="F28" s="5"/>
      <c r="G28" s="68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customHeight="1" x14ac:dyDescent="0.25">
      <c r="A29" s="21">
        <v>3</v>
      </c>
      <c r="B29" s="22">
        <v>4</v>
      </c>
      <c r="C29" s="46" t="s">
        <v>94</v>
      </c>
      <c r="D29" s="23" t="str">
        <f t="shared" si="0"/>
        <v>34</v>
      </c>
      <c r="E29" s="24">
        <f t="shared" si="1"/>
        <v>12</v>
      </c>
      <c r="F29" s="5"/>
      <c r="G29" s="68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customHeight="1" x14ac:dyDescent="0.25">
      <c r="A30" s="21">
        <v>3</v>
      </c>
      <c r="B30" s="22">
        <v>5</v>
      </c>
      <c r="C30" s="46" t="s">
        <v>94</v>
      </c>
      <c r="D30" s="23" t="str">
        <f t="shared" si="0"/>
        <v>35</v>
      </c>
      <c r="E30" s="24">
        <f t="shared" si="1"/>
        <v>15</v>
      </c>
      <c r="F30" s="5"/>
      <c r="G30" s="68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customHeight="1" x14ac:dyDescent="0.25">
      <c r="A31" s="21">
        <v>4</v>
      </c>
      <c r="B31" s="22">
        <v>1</v>
      </c>
      <c r="C31" s="44" t="s">
        <v>96</v>
      </c>
      <c r="D31" s="23" t="str">
        <f t="shared" si="0"/>
        <v>41</v>
      </c>
      <c r="E31" s="24">
        <f t="shared" si="1"/>
        <v>4</v>
      </c>
      <c r="F31" s="5"/>
      <c r="G31" s="68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 x14ac:dyDescent="0.25">
      <c r="A32" s="21">
        <v>4</v>
      </c>
      <c r="B32" s="22">
        <v>2</v>
      </c>
      <c r="C32" s="45" t="s">
        <v>25</v>
      </c>
      <c r="D32" s="23" t="str">
        <f t="shared" si="0"/>
        <v>42</v>
      </c>
      <c r="E32" s="24">
        <f t="shared" si="1"/>
        <v>8</v>
      </c>
      <c r="F32" s="5"/>
      <c r="G32" s="68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 x14ac:dyDescent="0.25">
      <c r="A33" s="21">
        <v>4</v>
      </c>
      <c r="B33" s="22">
        <v>3</v>
      </c>
      <c r="C33" s="45" t="s">
        <v>25</v>
      </c>
      <c r="D33" s="23" t="str">
        <f t="shared" si="0"/>
        <v>43</v>
      </c>
      <c r="E33" s="24">
        <f t="shared" si="1"/>
        <v>12</v>
      </c>
      <c r="F33" s="5"/>
      <c r="G33" s="68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 x14ac:dyDescent="0.25">
      <c r="A34" s="21">
        <v>4</v>
      </c>
      <c r="B34" s="22">
        <v>4</v>
      </c>
      <c r="C34" s="46" t="s">
        <v>94</v>
      </c>
      <c r="D34" s="23" t="str">
        <f t="shared" si="0"/>
        <v>44</v>
      </c>
      <c r="E34" s="24">
        <f t="shared" si="1"/>
        <v>16</v>
      </c>
      <c r="F34" s="5"/>
      <c r="G34" s="68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 x14ac:dyDescent="0.25">
      <c r="A35" s="21">
        <v>4</v>
      </c>
      <c r="B35" s="22">
        <v>5</v>
      </c>
      <c r="C35" s="46" t="s">
        <v>94</v>
      </c>
      <c r="D35" s="23" t="str">
        <f t="shared" si="0"/>
        <v>45</v>
      </c>
      <c r="E35" s="24">
        <f t="shared" si="1"/>
        <v>20</v>
      </c>
      <c r="F35" s="5"/>
      <c r="G35" s="68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 x14ac:dyDescent="0.25">
      <c r="A36" s="21">
        <v>5</v>
      </c>
      <c r="B36" s="22">
        <v>1</v>
      </c>
      <c r="C36" s="45" t="s">
        <v>25</v>
      </c>
      <c r="D36" s="23" t="str">
        <f t="shared" si="0"/>
        <v>51</v>
      </c>
      <c r="E36" s="24">
        <f t="shared" si="1"/>
        <v>5</v>
      </c>
      <c r="F36" s="5"/>
      <c r="G36" s="68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 x14ac:dyDescent="0.25">
      <c r="A37" s="21">
        <v>5</v>
      </c>
      <c r="B37" s="22">
        <v>2</v>
      </c>
      <c r="C37" s="45" t="s">
        <v>25</v>
      </c>
      <c r="D37" s="23" t="str">
        <f t="shared" si="0"/>
        <v>52</v>
      </c>
      <c r="E37" s="24">
        <f t="shared" si="1"/>
        <v>10</v>
      </c>
      <c r="F37" s="5"/>
      <c r="G37" s="68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 x14ac:dyDescent="0.25">
      <c r="A38" s="21">
        <v>5</v>
      </c>
      <c r="B38" s="22">
        <v>3</v>
      </c>
      <c r="C38" s="46" t="s">
        <v>94</v>
      </c>
      <c r="D38" s="23" t="str">
        <f t="shared" si="0"/>
        <v>53</v>
      </c>
      <c r="E38" s="24">
        <f t="shared" si="1"/>
        <v>15</v>
      </c>
      <c r="F38" s="5"/>
      <c r="G38" s="68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 x14ac:dyDescent="0.25">
      <c r="A39" s="21">
        <v>5</v>
      </c>
      <c r="B39" s="22">
        <v>4</v>
      </c>
      <c r="C39" s="46" t="s">
        <v>94</v>
      </c>
      <c r="D39" s="23" t="str">
        <f t="shared" si="0"/>
        <v>54</v>
      </c>
      <c r="E39" s="24">
        <f t="shared" si="1"/>
        <v>20</v>
      </c>
      <c r="F39" s="5"/>
      <c r="G39" s="6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 x14ac:dyDescent="0.25">
      <c r="A40" s="21">
        <v>5</v>
      </c>
      <c r="B40" s="22">
        <v>5</v>
      </c>
      <c r="C40" s="46" t="s">
        <v>94</v>
      </c>
      <c r="D40" s="23" t="str">
        <f t="shared" si="0"/>
        <v>55</v>
      </c>
      <c r="E40" s="24">
        <f t="shared" si="1"/>
        <v>25</v>
      </c>
      <c r="F40" s="5"/>
      <c r="G40" s="6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 x14ac:dyDescent="0.25">
      <c r="A42" s="35"/>
      <c r="B42" s="35"/>
      <c r="C42" s="35"/>
      <c r="D42" s="3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 x14ac:dyDescent="0.25">
      <c r="A43" s="35"/>
      <c r="B43" s="36"/>
      <c r="C43" s="35"/>
      <c r="D43" s="3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 x14ac:dyDescent="0.25">
      <c r="A44" s="35"/>
      <c r="B44" s="36"/>
      <c r="C44" s="35"/>
      <c r="D44" s="3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 x14ac:dyDescent="0.25">
      <c r="A45" s="35"/>
      <c r="B45" s="36"/>
      <c r="C45" s="35"/>
      <c r="D45" s="3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 x14ac:dyDescent="0.25">
      <c r="A46" s="35"/>
      <c r="B46" s="36"/>
      <c r="C46" s="35"/>
      <c r="D46" s="3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 x14ac:dyDescent="0.25">
      <c r="A47" s="35"/>
      <c r="B47" s="35"/>
      <c r="C47" s="35"/>
      <c r="D47" s="3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 x14ac:dyDescent="0.25">
      <c r="A48" s="35"/>
      <c r="B48" s="35"/>
      <c r="C48" s="35"/>
      <c r="D48" s="3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 x14ac:dyDescent="0.25">
      <c r="A49" s="35"/>
      <c r="B49" s="35"/>
      <c r="C49" s="35"/>
      <c r="D49" s="3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 x14ac:dyDescent="0.25">
      <c r="A50" s="35"/>
      <c r="B50" s="35"/>
      <c r="C50" s="35"/>
      <c r="D50" s="3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sortState ref="A16:E40">
    <sortCondition ref="E16:E40"/>
  </sortState>
  <mergeCells count="2">
    <mergeCell ref="B1:F1"/>
    <mergeCell ref="A1:A2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topLeftCell="H1" workbookViewId="0">
      <selection activeCell="K15" sqref="K15"/>
    </sheetView>
  </sheetViews>
  <sheetFormatPr baseColWidth="10" defaultColWidth="14.42578125" defaultRowHeight="15" customHeight="1" x14ac:dyDescent="0.25"/>
  <cols>
    <col min="1" max="1" width="24.7109375" hidden="1" customWidth="1"/>
    <col min="2" max="2" width="1.7109375" hidden="1" customWidth="1"/>
    <col min="3" max="3" width="26.42578125" hidden="1" customWidth="1"/>
    <col min="4" max="4" width="1.7109375" hidden="1" customWidth="1"/>
    <col min="5" max="5" width="9.140625" hidden="1" customWidth="1"/>
    <col min="6" max="6" width="13.7109375" hidden="1" customWidth="1"/>
    <col min="7" max="7" width="36.42578125" hidden="1" customWidth="1"/>
    <col min="8" max="8" width="25.42578125" bestFit="1" customWidth="1"/>
    <col min="9" max="9" width="37.42578125" bestFit="1" customWidth="1"/>
    <col min="10" max="10" width="25.42578125" customWidth="1"/>
    <col min="11" max="11" width="33.5703125" customWidth="1"/>
    <col min="12" max="12" width="27.140625" customWidth="1"/>
    <col min="13" max="13" width="41" customWidth="1"/>
    <col min="14" max="14" width="23.42578125" customWidth="1"/>
    <col min="15" max="15" width="17.85546875" customWidth="1"/>
    <col min="16" max="16" width="17.85546875" hidden="1" customWidth="1"/>
    <col min="17" max="17" width="16.85546875" hidden="1" customWidth="1"/>
    <col min="18" max="18" width="12" hidden="1" customWidth="1"/>
    <col min="19" max="19" width="24.85546875" hidden="1" customWidth="1"/>
    <col min="20" max="20" width="15.140625" hidden="1" customWidth="1"/>
    <col min="21" max="21" width="27.7109375" hidden="1" customWidth="1"/>
    <col min="22" max="22" width="12" hidden="1" customWidth="1"/>
    <col min="23" max="23" width="24.7109375" hidden="1" customWidth="1"/>
    <col min="24" max="24" width="18.140625" hidden="1" customWidth="1"/>
    <col min="25" max="25" width="28" hidden="1" customWidth="1"/>
    <col min="26" max="26" width="10.140625" customWidth="1"/>
    <col min="27" max="27" width="23" customWidth="1"/>
    <col min="28" max="28" width="1.7109375" customWidth="1"/>
    <col min="29" max="29" width="42.28515625" customWidth="1"/>
  </cols>
  <sheetData>
    <row r="1" spans="8:29" x14ac:dyDescent="0.25">
      <c r="H1" s="50" t="s">
        <v>158</v>
      </c>
      <c r="I1" t="s">
        <v>28</v>
      </c>
      <c r="J1" t="s">
        <v>13</v>
      </c>
      <c r="K1" t="s">
        <v>14</v>
      </c>
      <c r="L1" t="s">
        <v>29</v>
      </c>
      <c r="M1" t="s">
        <v>30</v>
      </c>
      <c r="N1" t="s">
        <v>31</v>
      </c>
      <c r="O1" t="s">
        <v>22</v>
      </c>
      <c r="Z1" t="s">
        <v>32</v>
      </c>
    </row>
    <row r="2" spans="8:29" x14ac:dyDescent="0.25">
      <c r="H2" s="50" t="s">
        <v>159</v>
      </c>
      <c r="I2" s="47" t="s">
        <v>135</v>
      </c>
      <c r="J2" s="50" t="s">
        <v>157</v>
      </c>
      <c r="K2" t="str">
        <f>Z2&amp;" - "&amp;L2</f>
        <v>1 - Rara vez / No Aplica</v>
      </c>
      <c r="L2" t="s">
        <v>33</v>
      </c>
      <c r="M2" t="s">
        <v>34</v>
      </c>
      <c r="N2" t="str">
        <f>Z2&amp;" - "&amp;O2</f>
        <v>1 - Insignificante / No Aplica</v>
      </c>
      <c r="O2" t="s">
        <v>35</v>
      </c>
      <c r="Z2">
        <v>1</v>
      </c>
    </row>
    <row r="3" spans="8:29" ht="15.75" thickBot="1" x14ac:dyDescent="0.3">
      <c r="H3" s="50" t="s">
        <v>160</v>
      </c>
      <c r="I3" s="47" t="s">
        <v>136</v>
      </c>
      <c r="J3" t="s">
        <v>36</v>
      </c>
      <c r="K3" t="str">
        <f>Z3&amp;" - "&amp;L3</f>
        <v>2 - Improbable/Poco probable que ocurra</v>
      </c>
      <c r="L3" t="s">
        <v>37</v>
      </c>
      <c r="M3" t="s">
        <v>38</v>
      </c>
      <c r="N3" t="str">
        <f>Z3&amp;" - "&amp;O3</f>
        <v>2 - Menor</v>
      </c>
      <c r="O3" t="s">
        <v>39</v>
      </c>
      <c r="Z3">
        <v>2</v>
      </c>
    </row>
    <row r="4" spans="8:29" ht="15.75" thickBot="1" x14ac:dyDescent="0.3">
      <c r="H4" s="50" t="s">
        <v>161</v>
      </c>
      <c r="I4" s="48" t="s">
        <v>26</v>
      </c>
      <c r="K4" t="str">
        <f>Z4&amp;" - "&amp;L4</f>
        <v>3 - Posible que ocurra</v>
      </c>
      <c r="L4" t="s">
        <v>40</v>
      </c>
      <c r="M4" t="s">
        <v>41</v>
      </c>
      <c r="N4" t="str">
        <f>Z4&amp;" - "&amp;O4</f>
        <v>3 - Moderado</v>
      </c>
      <c r="O4" t="s">
        <v>42</v>
      </c>
      <c r="Z4">
        <v>3</v>
      </c>
    </row>
    <row r="5" spans="8:29" ht="15.75" thickBot="1" x14ac:dyDescent="0.3">
      <c r="I5" s="49" t="s">
        <v>137</v>
      </c>
      <c r="K5" t="str">
        <f>Z5&amp;" - "&amp;L5</f>
        <v>4 - Probable que ocurra</v>
      </c>
      <c r="L5" t="s">
        <v>44</v>
      </c>
      <c r="M5" t="s">
        <v>45</v>
      </c>
      <c r="N5" t="str">
        <f>Z5&amp;" - "&amp;O5</f>
        <v>4 - Mayor / Alto</v>
      </c>
      <c r="O5" t="s">
        <v>46</v>
      </c>
      <c r="Z5">
        <v>4</v>
      </c>
    </row>
    <row r="6" spans="8:29" ht="15.75" thickBot="1" x14ac:dyDescent="0.3">
      <c r="I6" s="49" t="s">
        <v>27</v>
      </c>
      <c r="K6" t="str">
        <f>Z6&amp;" - "&amp;L6</f>
        <v>5 - Es casi seguro que ocurra</v>
      </c>
      <c r="L6" t="s">
        <v>47</v>
      </c>
      <c r="M6" t="s">
        <v>48</v>
      </c>
      <c r="N6" t="str">
        <f>Z6&amp;" - "&amp;O6</f>
        <v>5 - Catastrófico / Muy alto</v>
      </c>
      <c r="O6" t="s">
        <v>49</v>
      </c>
      <c r="Z6">
        <v>5</v>
      </c>
    </row>
    <row r="7" spans="8:29" ht="15.75" thickBot="1" x14ac:dyDescent="0.3">
      <c r="I7" s="49" t="s">
        <v>138</v>
      </c>
    </row>
    <row r="8" spans="8:29" ht="15.75" thickBot="1" x14ac:dyDescent="0.3">
      <c r="I8" s="49" t="s">
        <v>139</v>
      </c>
    </row>
    <row r="9" spans="8:29" ht="15.75" thickBot="1" x14ac:dyDescent="0.3">
      <c r="I9" s="49" t="s">
        <v>140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</row>
    <row r="10" spans="8:29" ht="15.75" thickBot="1" x14ac:dyDescent="0.3">
      <c r="I10" s="49" t="s">
        <v>141</v>
      </c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</row>
    <row r="11" spans="8:29" ht="15.75" thickBot="1" x14ac:dyDescent="0.3">
      <c r="I11" s="49" t="s">
        <v>142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</row>
    <row r="12" spans="8:29" ht="15.75" thickBot="1" x14ac:dyDescent="0.3">
      <c r="I12" s="49" t="s">
        <v>143</v>
      </c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</row>
    <row r="13" spans="8:29" ht="15.75" thickBot="1" x14ac:dyDescent="0.3">
      <c r="I13" s="49" t="s">
        <v>144</v>
      </c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</row>
    <row r="14" spans="8:29" ht="15.75" thickBot="1" x14ac:dyDescent="0.3">
      <c r="I14" s="49" t="s">
        <v>145</v>
      </c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</row>
    <row r="15" spans="8:29" ht="15.75" thickBot="1" x14ac:dyDescent="0.3">
      <c r="I15" s="49" t="s">
        <v>146</v>
      </c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</row>
    <row r="16" spans="8:29" ht="15.75" thickBot="1" x14ac:dyDescent="0.3">
      <c r="I16" s="49" t="s">
        <v>147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</row>
    <row r="17" spans="9:29" ht="15.75" thickBot="1" x14ac:dyDescent="0.3">
      <c r="I17" s="49" t="s">
        <v>148</v>
      </c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</row>
    <row r="18" spans="9:29" ht="15.75" thickBot="1" x14ac:dyDescent="0.3">
      <c r="I18" s="49" t="s">
        <v>149</v>
      </c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</row>
    <row r="19" spans="9:29" ht="15.75" thickBot="1" x14ac:dyDescent="0.3">
      <c r="I19" s="49" t="s">
        <v>150</v>
      </c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</row>
    <row r="20" spans="9:29" ht="15.75" thickBot="1" x14ac:dyDescent="0.3">
      <c r="I20" s="49" t="s">
        <v>151</v>
      </c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</row>
    <row r="21" spans="9:29" ht="15.75" customHeight="1" thickBot="1" x14ac:dyDescent="0.3">
      <c r="I21" s="49" t="s">
        <v>152</v>
      </c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</row>
    <row r="22" spans="9:29" ht="15.75" customHeight="1" thickBot="1" x14ac:dyDescent="0.3">
      <c r="I22" s="49" t="s">
        <v>50</v>
      </c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</row>
    <row r="23" spans="9:29" ht="15.75" customHeight="1" thickBot="1" x14ac:dyDescent="0.3">
      <c r="I23" s="49" t="s">
        <v>153</v>
      </c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</row>
    <row r="24" spans="9:29" ht="15.75" customHeight="1" thickBot="1" x14ac:dyDescent="0.3">
      <c r="I24" s="49" t="s">
        <v>154</v>
      </c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</row>
    <row r="25" spans="9:29" ht="15.75" customHeight="1" thickBot="1" x14ac:dyDescent="0.3">
      <c r="I25" s="49" t="s">
        <v>155</v>
      </c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</row>
    <row r="26" spans="9:29" ht="15.75" customHeight="1" thickBot="1" x14ac:dyDescent="0.3">
      <c r="I26" s="49" t="s">
        <v>156</v>
      </c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</row>
    <row r="27" spans="9:29" ht="15.75" customHeight="1" x14ac:dyDescent="0.25"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</row>
    <row r="28" spans="9:29" ht="15.75" customHeight="1" x14ac:dyDescent="0.25"/>
    <row r="29" spans="9:29" ht="15.75" customHeight="1" x14ac:dyDescent="0.25"/>
    <row r="30" spans="9:29" ht="15.75" customHeight="1" x14ac:dyDescent="0.25"/>
    <row r="31" spans="9:29" ht="15.75" customHeight="1" x14ac:dyDescent="0.25"/>
    <row r="32" spans="9:2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I25:I26 I2:I16">
    <cfRule type="cellIs" dxfId="0" priority="1" operator="notEqual">
      <formula>""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24</vt:i4>
      </vt:variant>
    </vt:vector>
  </HeadingPairs>
  <TitlesOfParts>
    <vt:vector size="30" baseType="lpstr">
      <vt:lpstr>Riesgos </vt:lpstr>
      <vt:lpstr>Calificacion Controles</vt:lpstr>
      <vt:lpstr>CriteriosControles</vt:lpstr>
      <vt:lpstr>Criterios Impactos</vt:lpstr>
      <vt:lpstr>TabEvaluacion</vt:lpstr>
      <vt:lpstr>Listas</vt:lpstr>
      <vt:lpstr>Alta</vt:lpstr>
      <vt:lpstr>'Calificacion Controles'!Área_de_impresión</vt:lpstr>
      <vt:lpstr>'Riesgos '!Área_de_impresión</vt:lpstr>
      <vt:lpstr>correction</vt:lpstr>
      <vt:lpstr>cost</vt:lpstr>
      <vt:lpstr>'Criterios Impactos'!CriterioControl</vt:lpstr>
      <vt:lpstr>CriterioControl</vt:lpstr>
      <vt:lpstr>Impacto</vt:lpstr>
      <vt:lpstr>Impacto2</vt:lpstr>
      <vt:lpstr>'Calificacion Controles'!Likelihood</vt:lpstr>
      <vt:lpstr>Likelihood</vt:lpstr>
      <vt:lpstr>ObjetivosCalidad</vt:lpstr>
      <vt:lpstr>'Calificacion Controles'!Occurrences</vt:lpstr>
      <vt:lpstr>Occurrences</vt:lpstr>
      <vt:lpstr>opprep</vt:lpstr>
      <vt:lpstr>'Calificacion Controles'!Potential</vt:lpstr>
      <vt:lpstr>Potential</vt:lpstr>
      <vt:lpstr>Probabilidad</vt:lpstr>
      <vt:lpstr>Probabilidad2</vt:lpstr>
      <vt:lpstr>Proceso</vt:lpstr>
      <vt:lpstr>riskrep</vt:lpstr>
      <vt:lpstr>Success</vt:lpstr>
      <vt:lpstr>TipoRiesgo</vt:lpstr>
      <vt:lpstr>Violation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Vergel Lian</dc:creator>
  <cp:lastModifiedBy>FAMILIA</cp:lastModifiedBy>
  <cp:lastPrinted>2020-01-09T14:13:28Z</cp:lastPrinted>
  <dcterms:created xsi:type="dcterms:W3CDTF">2019-06-17T20:12:49Z</dcterms:created>
  <dcterms:modified xsi:type="dcterms:W3CDTF">2020-07-21T19:56:52Z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