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paternina\Desktop\Tercer Seguimiento Trimestral Auditoria Sept 2019\"/>
    </mc:Choice>
  </mc:AlternateContent>
  <xr:revisionPtr revIDLastSave="0" documentId="13_ncr:1_{04E6B53A-B2E3-4FF6-BC39-471FF31FBA62}" xr6:coauthVersionLast="43" xr6:coauthVersionMax="43" xr10:uidLastSave="{00000000-0000-0000-0000-000000000000}"/>
  <bookViews>
    <workbookView xWindow="-120" yWindow="-120" windowWidth="20730" windowHeight="11160" tabRatio="876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/>
  <c r="D30" i="54"/>
  <c r="C30" i="54"/>
  <c r="V28" i="72"/>
  <c r="F55" i="72"/>
  <c r="V27" i="72"/>
  <c r="F54" i="72"/>
  <c r="V26" i="72"/>
  <c r="F53" i="72"/>
  <c r="U26" i="72"/>
  <c r="G53" i="72"/>
  <c r="V25" i="72"/>
  <c r="F52" i="72"/>
  <c r="V24" i="72"/>
  <c r="F51" i="72"/>
  <c r="V23" i="72"/>
  <c r="F50" i="72"/>
  <c r="V22" i="72"/>
  <c r="F49" i="72"/>
  <c r="V21" i="72"/>
  <c r="F48" i="72"/>
  <c r="V20" i="72"/>
  <c r="F47" i="72"/>
  <c r="R20" i="72"/>
  <c r="U28" i="72"/>
  <c r="G55" i="72"/>
  <c r="Q20" i="72"/>
  <c r="U27" i="72"/>
  <c r="W27" i="72"/>
  <c r="P20" i="72"/>
  <c r="O20" i="72"/>
  <c r="U25" i="72"/>
  <c r="G52" i="72"/>
  <c r="N20" i="72"/>
  <c r="U24" i="72"/>
  <c r="G51" i="72"/>
  <c r="M20" i="72"/>
  <c r="U23" i="72"/>
  <c r="W23" i="72"/>
  <c r="L20" i="72"/>
  <c r="U22" i="72"/>
  <c r="G49" i="72"/>
  <c r="K20" i="72"/>
  <c r="U21" i="72"/>
  <c r="W21" i="72"/>
  <c r="J20" i="72"/>
  <c r="I20" i="72"/>
  <c r="H20" i="72"/>
  <c r="U18" i="72"/>
  <c r="W18" i="72"/>
  <c r="G20" i="72"/>
  <c r="U17" i="72"/>
  <c r="G44" i="72"/>
  <c r="V19" i="72"/>
  <c r="F46" i="72"/>
  <c r="B19" i="72"/>
  <c r="V18" i="72"/>
  <c r="F45" i="72"/>
  <c r="B18" i="72"/>
  <c r="V17" i="72"/>
  <c r="F44" i="72"/>
  <c r="R17" i="72"/>
  <c r="T28" i="72"/>
  <c r="Q17" i="72"/>
  <c r="T27" i="72"/>
  <c r="P17" i="72"/>
  <c r="T26" i="72"/>
  <c r="O17" i="72"/>
  <c r="T25" i="72"/>
  <c r="N17" i="72"/>
  <c r="T24" i="72"/>
  <c r="M17" i="72"/>
  <c r="T23" i="72"/>
  <c r="L17" i="72"/>
  <c r="K17" i="72"/>
  <c r="T21" i="72"/>
  <c r="J17" i="72"/>
  <c r="T20" i="72"/>
  <c r="B47" i="72"/>
  <c r="I17" i="72"/>
  <c r="T19" i="72"/>
  <c r="H17" i="72"/>
  <c r="G17" i="72"/>
  <c r="T17" i="72"/>
  <c r="S14" i="72"/>
  <c r="A14" i="72"/>
  <c r="V30" i="54"/>
  <c r="S13" i="72"/>
  <c r="A10" i="72"/>
  <c r="E30" i="54"/>
  <c r="W28" i="54"/>
  <c r="D28" i="54"/>
  <c r="C28" i="54"/>
  <c r="V28" i="71"/>
  <c r="F55" i="71"/>
  <c r="V27" i="71"/>
  <c r="F54" i="71"/>
  <c r="V26" i="71"/>
  <c r="F53" i="71"/>
  <c r="V25" i="71"/>
  <c r="F52" i="71"/>
  <c r="V24" i="71"/>
  <c r="F51" i="71"/>
  <c r="V23" i="71"/>
  <c r="F50" i="71"/>
  <c r="V22" i="71"/>
  <c r="F49" i="71"/>
  <c r="V21" i="71"/>
  <c r="F48" i="71"/>
  <c r="V20" i="71"/>
  <c r="F47" i="71"/>
  <c r="R20" i="71"/>
  <c r="U28" i="71"/>
  <c r="G55" i="71"/>
  <c r="Q20" i="71"/>
  <c r="U27" i="71"/>
  <c r="G54" i="71"/>
  <c r="P20" i="71"/>
  <c r="U26" i="71"/>
  <c r="G53" i="71"/>
  <c r="O20" i="71"/>
  <c r="N20" i="71"/>
  <c r="U24" i="71"/>
  <c r="M20" i="71"/>
  <c r="U23" i="71"/>
  <c r="P28" i="54"/>
  <c r="L20" i="71"/>
  <c r="U22" i="71"/>
  <c r="G49" i="71"/>
  <c r="K20" i="71"/>
  <c r="U21" i="71"/>
  <c r="G48" i="71"/>
  <c r="J20" i="71"/>
  <c r="I20" i="71"/>
  <c r="H20" i="71"/>
  <c r="U18" i="71"/>
  <c r="W18" i="71"/>
  <c r="G20" i="71"/>
  <c r="V19" i="71"/>
  <c r="F46" i="71"/>
  <c r="B19" i="71"/>
  <c r="V18" i="71"/>
  <c r="F45" i="71"/>
  <c r="B18" i="71"/>
  <c r="V17" i="71"/>
  <c r="F44" i="71"/>
  <c r="U17" i="71"/>
  <c r="G44" i="71"/>
  <c r="R17" i="71"/>
  <c r="T28" i="71"/>
  <c r="Q17" i="71"/>
  <c r="T27" i="71"/>
  <c r="B54" i="71"/>
  <c r="P17" i="71"/>
  <c r="T26" i="71"/>
  <c r="B53" i="71"/>
  <c r="O17" i="71"/>
  <c r="N17" i="71"/>
  <c r="T24" i="71"/>
  <c r="M17" i="71"/>
  <c r="T23" i="71"/>
  <c r="B50" i="71"/>
  <c r="L17" i="71"/>
  <c r="T22" i="71"/>
  <c r="B49" i="71"/>
  <c r="K17" i="71"/>
  <c r="T21" i="71"/>
  <c r="B48" i="71"/>
  <c r="J17" i="71"/>
  <c r="T20" i="71"/>
  <c r="I17" i="71"/>
  <c r="H17" i="71"/>
  <c r="T18" i="71"/>
  <c r="G17" i="71"/>
  <c r="T17" i="71"/>
  <c r="S14" i="71"/>
  <c r="A14" i="71"/>
  <c r="V28" i="54"/>
  <c r="S13" i="71"/>
  <c r="A10" i="71"/>
  <c r="E28" i="54"/>
  <c r="W26" i="54"/>
  <c r="D26" i="54"/>
  <c r="C26" i="54"/>
  <c r="W24" i="54"/>
  <c r="D24" i="54"/>
  <c r="C24" i="54"/>
  <c r="W22" i="54"/>
  <c r="D22" i="54"/>
  <c r="C22" i="54"/>
  <c r="W20" i="54"/>
  <c r="D20" i="54"/>
  <c r="C20" i="54"/>
  <c r="W18" i="54"/>
  <c r="D18" i="54"/>
  <c r="C18" i="54"/>
  <c r="W14" i="54"/>
  <c r="W16" i="54"/>
  <c r="D16" i="54"/>
  <c r="C16" i="54"/>
  <c r="D14" i="54"/>
  <c r="C14" i="54"/>
  <c r="V28" i="70"/>
  <c r="F55" i="70"/>
  <c r="V27" i="70"/>
  <c r="F54" i="70"/>
  <c r="V26" i="70"/>
  <c r="F53" i="70"/>
  <c r="V25" i="70"/>
  <c r="F52" i="70"/>
  <c r="V24" i="70"/>
  <c r="F51" i="70"/>
  <c r="V23" i="70"/>
  <c r="F50" i="70"/>
  <c r="V22" i="70"/>
  <c r="F49" i="70"/>
  <c r="U22" i="70"/>
  <c r="G49" i="70"/>
  <c r="V21" i="70"/>
  <c r="F48" i="70"/>
  <c r="V20" i="70"/>
  <c r="F47" i="70"/>
  <c r="R20" i="70"/>
  <c r="Q20" i="70"/>
  <c r="U27" i="70"/>
  <c r="G54" i="70"/>
  <c r="P20" i="70"/>
  <c r="U26" i="70"/>
  <c r="O20" i="70"/>
  <c r="U25" i="70"/>
  <c r="G52" i="70"/>
  <c r="N20" i="70"/>
  <c r="U24" i="70"/>
  <c r="M20" i="70"/>
  <c r="U23" i="70"/>
  <c r="G50" i="70"/>
  <c r="L20" i="70"/>
  <c r="K20" i="70"/>
  <c r="U21" i="70"/>
  <c r="W21" i="70"/>
  <c r="J20" i="70"/>
  <c r="I20" i="70"/>
  <c r="H20" i="70"/>
  <c r="G20" i="70"/>
  <c r="V19" i="70"/>
  <c r="F46" i="70"/>
  <c r="U19" i="70"/>
  <c r="G46" i="70"/>
  <c r="B19" i="70"/>
  <c r="V18" i="70"/>
  <c r="F45" i="70"/>
  <c r="B18" i="70"/>
  <c r="V17" i="70"/>
  <c r="F44" i="70"/>
  <c r="R17" i="70"/>
  <c r="Q17" i="70"/>
  <c r="T27" i="70"/>
  <c r="P17" i="70"/>
  <c r="T26" i="70"/>
  <c r="S27" i="54"/>
  <c r="O17" i="70"/>
  <c r="T25" i="70"/>
  <c r="N17" i="70"/>
  <c r="T24" i="70"/>
  <c r="M17" i="70"/>
  <c r="T23" i="70"/>
  <c r="L17" i="70"/>
  <c r="T22" i="70"/>
  <c r="K17" i="70"/>
  <c r="T21" i="70"/>
  <c r="J17" i="70"/>
  <c r="I17" i="70"/>
  <c r="H17" i="70"/>
  <c r="T18" i="70"/>
  <c r="B45" i="70"/>
  <c r="G17" i="70"/>
  <c r="T17" i="70"/>
  <c r="S14" i="70"/>
  <c r="S15" i="70"/>
  <c r="A14" i="70"/>
  <c r="V26" i="54"/>
  <c r="S13" i="70"/>
  <c r="A10" i="70"/>
  <c r="E26" i="54"/>
  <c r="V28" i="69"/>
  <c r="F55" i="69"/>
  <c r="U28" i="69"/>
  <c r="G55" i="69"/>
  <c r="T28" i="69"/>
  <c r="B55" i="69"/>
  <c r="V27" i="69"/>
  <c r="F54" i="69"/>
  <c r="U27" i="69"/>
  <c r="G54" i="69"/>
  <c r="T27" i="69"/>
  <c r="B54" i="69"/>
  <c r="V26" i="69"/>
  <c r="F53" i="69"/>
  <c r="U26" i="69"/>
  <c r="W26" i="69"/>
  <c r="T26" i="69"/>
  <c r="B53" i="69"/>
  <c r="V25" i="69"/>
  <c r="F52" i="69"/>
  <c r="U25" i="69"/>
  <c r="G52" i="69"/>
  <c r="T25" i="69"/>
  <c r="B52" i="69"/>
  <c r="V24" i="69"/>
  <c r="F51" i="69"/>
  <c r="U24" i="69"/>
  <c r="G51" i="69"/>
  <c r="T24" i="69"/>
  <c r="B51" i="69"/>
  <c r="V23" i="69"/>
  <c r="F50" i="69"/>
  <c r="U23" i="69"/>
  <c r="G50" i="69"/>
  <c r="T23" i="69"/>
  <c r="B50" i="69"/>
  <c r="V22" i="69"/>
  <c r="F49" i="69"/>
  <c r="U22" i="69"/>
  <c r="W22" i="69"/>
  <c r="T22" i="69"/>
  <c r="O25" i="54"/>
  <c r="V21" i="69"/>
  <c r="F48" i="69"/>
  <c r="U21" i="69"/>
  <c r="G48" i="69"/>
  <c r="T21" i="69"/>
  <c r="B48" i="69"/>
  <c r="V20" i="69"/>
  <c r="F47" i="69"/>
  <c r="U20" i="69"/>
  <c r="G47" i="69"/>
  <c r="R20" i="69"/>
  <c r="Q20" i="69"/>
  <c r="P20" i="69"/>
  <c r="O20" i="69"/>
  <c r="U19" i="69"/>
  <c r="G46" i="69"/>
  <c r="N20" i="69"/>
  <c r="M20" i="69"/>
  <c r="L20" i="69"/>
  <c r="U18" i="69"/>
  <c r="K24" i="54"/>
  <c r="K20" i="69"/>
  <c r="J20" i="69"/>
  <c r="I20" i="69"/>
  <c r="U17" i="69"/>
  <c r="G44" i="69"/>
  <c r="H20" i="69"/>
  <c r="G20" i="69"/>
  <c r="V19" i="69"/>
  <c r="F46" i="69"/>
  <c r="B19" i="69"/>
  <c r="V18" i="69"/>
  <c r="F45" i="69"/>
  <c r="B18" i="69"/>
  <c r="V17" i="69"/>
  <c r="F44" i="69"/>
  <c r="R17" i="69"/>
  <c r="T20" i="69"/>
  <c r="B47" i="69"/>
  <c r="Q17" i="69"/>
  <c r="P17" i="69"/>
  <c r="O17" i="69"/>
  <c r="T19" i="69"/>
  <c r="B46" i="69"/>
  <c r="N17" i="69"/>
  <c r="M17" i="69"/>
  <c r="L17" i="69"/>
  <c r="T18" i="69"/>
  <c r="B45" i="69"/>
  <c r="K17" i="69"/>
  <c r="J17" i="69"/>
  <c r="I17" i="69"/>
  <c r="T17" i="69"/>
  <c r="B44" i="69"/>
  <c r="H17" i="69"/>
  <c r="G17" i="69"/>
  <c r="S14" i="69"/>
  <c r="S15" i="69"/>
  <c r="A14" i="69"/>
  <c r="V24" i="54"/>
  <c r="S13" i="69"/>
  <c r="A10" i="69"/>
  <c r="E24" i="54"/>
  <c r="V28" i="68"/>
  <c r="F55" i="68"/>
  <c r="U28" i="68"/>
  <c r="G55" i="68"/>
  <c r="T28" i="68"/>
  <c r="B55" i="68"/>
  <c r="V27" i="68"/>
  <c r="F54" i="68"/>
  <c r="U27" i="68"/>
  <c r="G54" i="68"/>
  <c r="T27" i="68"/>
  <c r="B54" i="68"/>
  <c r="V26" i="68"/>
  <c r="F53" i="68"/>
  <c r="U26" i="68"/>
  <c r="W26" i="68"/>
  <c r="T26" i="68"/>
  <c r="B53" i="68"/>
  <c r="V25" i="68"/>
  <c r="F52" i="68"/>
  <c r="U25" i="68"/>
  <c r="G52" i="68"/>
  <c r="T25" i="68"/>
  <c r="B52" i="68"/>
  <c r="V24" i="68"/>
  <c r="F51" i="68"/>
  <c r="U24" i="68"/>
  <c r="G51" i="68"/>
  <c r="T24" i="68"/>
  <c r="B51" i="68"/>
  <c r="V23" i="68"/>
  <c r="F50" i="68"/>
  <c r="U23" i="68"/>
  <c r="G50" i="68"/>
  <c r="T23" i="68"/>
  <c r="B50" i="68"/>
  <c r="V22" i="68"/>
  <c r="F49" i="68"/>
  <c r="U22" i="68"/>
  <c r="W22" i="68"/>
  <c r="T22" i="68"/>
  <c r="O23" i="54"/>
  <c r="V21" i="68"/>
  <c r="F48" i="68"/>
  <c r="U21" i="68"/>
  <c r="W21" i="68"/>
  <c r="T21" i="68"/>
  <c r="B48" i="68"/>
  <c r="V20" i="68"/>
  <c r="F47" i="68"/>
  <c r="U20" i="68"/>
  <c r="G47" i="68"/>
  <c r="R20" i="68"/>
  <c r="U19" i="68"/>
  <c r="L22" i="54"/>
  <c r="Q20" i="68"/>
  <c r="P20" i="68"/>
  <c r="O20" i="68"/>
  <c r="N20" i="68"/>
  <c r="M20" i="68"/>
  <c r="L20" i="68"/>
  <c r="U18" i="68"/>
  <c r="K22" i="54"/>
  <c r="K20" i="68"/>
  <c r="J20" i="68"/>
  <c r="I20" i="68"/>
  <c r="H20" i="68"/>
  <c r="G20" i="68"/>
  <c r="V19" i="68"/>
  <c r="F46" i="68"/>
  <c r="B19" i="68"/>
  <c r="V18" i="68"/>
  <c r="F45" i="68"/>
  <c r="B18" i="68"/>
  <c r="V17" i="68"/>
  <c r="F44" i="68"/>
  <c r="R17" i="68"/>
  <c r="T20" i="68"/>
  <c r="B47" i="68"/>
  <c r="Q17" i="68"/>
  <c r="P17" i="68"/>
  <c r="O17" i="68"/>
  <c r="N17" i="68"/>
  <c r="T18" i="68"/>
  <c r="B45" i="68"/>
  <c r="M17" i="68"/>
  <c r="L17" i="68"/>
  <c r="K17" i="68"/>
  <c r="J17" i="68"/>
  <c r="I17" i="68"/>
  <c r="H17" i="68"/>
  <c r="G17" i="68"/>
  <c r="S14" i="68"/>
  <c r="S15" i="68"/>
  <c r="A14" i="68"/>
  <c r="V22" i="54"/>
  <c r="S13" i="68"/>
  <c r="A10" i="68"/>
  <c r="E22" i="54"/>
  <c r="V28" i="67"/>
  <c r="F55" i="67"/>
  <c r="V27" i="67"/>
  <c r="F54" i="67"/>
  <c r="V26" i="67"/>
  <c r="F53" i="67"/>
  <c r="V25" i="67"/>
  <c r="F52" i="67"/>
  <c r="V24" i="67"/>
  <c r="F51" i="67"/>
  <c r="V23" i="67"/>
  <c r="F50" i="67"/>
  <c r="V22" i="67"/>
  <c r="F49" i="67"/>
  <c r="U22" i="67"/>
  <c r="G49" i="67"/>
  <c r="V21" i="67"/>
  <c r="F48" i="67"/>
  <c r="V20" i="67"/>
  <c r="F47" i="67"/>
  <c r="R20" i="67"/>
  <c r="Q20" i="67"/>
  <c r="U27" i="67"/>
  <c r="T20" i="54"/>
  <c r="P20" i="67"/>
  <c r="U26" i="67"/>
  <c r="G53" i="67"/>
  <c r="O20" i="67"/>
  <c r="U25" i="67"/>
  <c r="G52" i="67"/>
  <c r="N20" i="67"/>
  <c r="U18" i="67"/>
  <c r="K20" i="54"/>
  <c r="M20" i="67"/>
  <c r="U23" i="67"/>
  <c r="P20" i="54"/>
  <c r="L20" i="67"/>
  <c r="K20" i="67"/>
  <c r="U21" i="67"/>
  <c r="G48" i="67"/>
  <c r="J20" i="67"/>
  <c r="I20" i="67"/>
  <c r="H20" i="67"/>
  <c r="G20" i="67"/>
  <c r="V19" i="67"/>
  <c r="F46" i="67"/>
  <c r="B19" i="67"/>
  <c r="V18" i="67"/>
  <c r="F45" i="67"/>
  <c r="B18" i="67"/>
  <c r="V17" i="67"/>
  <c r="F44" i="67"/>
  <c r="R17" i="67"/>
  <c r="T28" i="67"/>
  <c r="B55" i="67"/>
  <c r="Q17" i="67"/>
  <c r="T27" i="67"/>
  <c r="B54" i="67"/>
  <c r="P17" i="67"/>
  <c r="T26" i="67"/>
  <c r="S21" i="54"/>
  <c r="O17" i="67"/>
  <c r="T25" i="67"/>
  <c r="R21" i="54"/>
  <c r="N17" i="67"/>
  <c r="T24" i="67"/>
  <c r="B51" i="67"/>
  <c r="M17" i="67"/>
  <c r="T23" i="67"/>
  <c r="B50" i="67"/>
  <c r="L17" i="67"/>
  <c r="T22" i="67"/>
  <c r="B49" i="67"/>
  <c r="K17" i="67"/>
  <c r="T21" i="67"/>
  <c r="B48" i="67"/>
  <c r="J17" i="67"/>
  <c r="T20" i="67"/>
  <c r="B47" i="67"/>
  <c r="I17" i="67"/>
  <c r="H17" i="67"/>
  <c r="G17" i="67"/>
  <c r="S14" i="67"/>
  <c r="S15" i="67"/>
  <c r="A14" i="67"/>
  <c r="V20" i="54"/>
  <c r="S13" i="67"/>
  <c r="A10" i="67"/>
  <c r="E20" i="54"/>
  <c r="V28" i="66"/>
  <c r="F55" i="66"/>
  <c r="U28" i="66"/>
  <c r="G55" i="66"/>
  <c r="T28" i="66"/>
  <c r="B55" i="66"/>
  <c r="V27" i="66"/>
  <c r="F54" i="66"/>
  <c r="U27" i="66"/>
  <c r="G54" i="66"/>
  <c r="T27" i="66"/>
  <c r="T19" i="54"/>
  <c r="V26" i="66"/>
  <c r="F53" i="66"/>
  <c r="U26" i="66"/>
  <c r="G53" i="66"/>
  <c r="T26" i="66"/>
  <c r="B53" i="66"/>
  <c r="V25" i="66"/>
  <c r="F52" i="66"/>
  <c r="U25" i="66"/>
  <c r="G52" i="66"/>
  <c r="T25" i="66"/>
  <c r="B52" i="66"/>
  <c r="V24" i="66"/>
  <c r="F51" i="66"/>
  <c r="U24" i="66"/>
  <c r="G51" i="66"/>
  <c r="T24" i="66"/>
  <c r="B51" i="66"/>
  <c r="V23" i="66"/>
  <c r="F50" i="66"/>
  <c r="U23" i="66"/>
  <c r="G50" i="66"/>
  <c r="T23" i="66"/>
  <c r="P19" i="54"/>
  <c r="V22" i="66"/>
  <c r="F49" i="66"/>
  <c r="U22" i="66"/>
  <c r="G49" i="66"/>
  <c r="T22" i="66"/>
  <c r="B49" i="66"/>
  <c r="V21" i="66"/>
  <c r="F48" i="66"/>
  <c r="U21" i="66"/>
  <c r="G48" i="66"/>
  <c r="T21" i="66"/>
  <c r="B48" i="66"/>
  <c r="V20" i="66"/>
  <c r="F47" i="66"/>
  <c r="R20" i="66"/>
  <c r="U20" i="66"/>
  <c r="M18" i="54"/>
  <c r="Q20" i="66"/>
  <c r="P20" i="66"/>
  <c r="O20" i="66"/>
  <c r="U19" i="66"/>
  <c r="L18" i="54"/>
  <c r="N20" i="66"/>
  <c r="M20" i="66"/>
  <c r="L20" i="66"/>
  <c r="U18" i="66"/>
  <c r="W18" i="66"/>
  <c r="K20" i="66"/>
  <c r="J20" i="66"/>
  <c r="I20" i="66"/>
  <c r="U17" i="66"/>
  <c r="H20" i="66"/>
  <c r="G20" i="66"/>
  <c r="V19" i="66"/>
  <c r="F46" i="66"/>
  <c r="B19" i="66"/>
  <c r="V18" i="66"/>
  <c r="F45" i="66"/>
  <c r="B18" i="66"/>
  <c r="V17" i="66"/>
  <c r="F44" i="66"/>
  <c r="R17" i="66"/>
  <c r="T20" i="66"/>
  <c r="B47" i="66"/>
  <c r="Q17" i="66"/>
  <c r="P17" i="66"/>
  <c r="O17" i="66"/>
  <c r="T19" i="66"/>
  <c r="B46" i="66"/>
  <c r="N17" i="66"/>
  <c r="M17" i="66"/>
  <c r="L17" i="66"/>
  <c r="T18" i="66"/>
  <c r="B45" i="66"/>
  <c r="K17" i="66"/>
  <c r="J17" i="66"/>
  <c r="I17" i="66"/>
  <c r="T17" i="66"/>
  <c r="H17" i="66"/>
  <c r="G17" i="66"/>
  <c r="S14" i="66"/>
  <c r="A14" i="66"/>
  <c r="V18" i="54"/>
  <c r="S13" i="66"/>
  <c r="A10" i="66"/>
  <c r="E18" i="54"/>
  <c r="V28" i="65"/>
  <c r="F55" i="65"/>
  <c r="U28" i="65"/>
  <c r="G55" i="65"/>
  <c r="T28" i="65"/>
  <c r="B55" i="65"/>
  <c r="V27" i="65"/>
  <c r="F54" i="65"/>
  <c r="U27" i="65"/>
  <c r="G54" i="65"/>
  <c r="T27" i="65"/>
  <c r="B54" i="65"/>
  <c r="V26" i="65"/>
  <c r="F53" i="65"/>
  <c r="U26" i="65"/>
  <c r="W26" i="65"/>
  <c r="T26" i="65"/>
  <c r="B53" i="65"/>
  <c r="V25" i="65"/>
  <c r="F52" i="65"/>
  <c r="U25" i="65"/>
  <c r="G52" i="65"/>
  <c r="T25" i="65"/>
  <c r="B52" i="65"/>
  <c r="V24" i="65"/>
  <c r="F51" i="65"/>
  <c r="U24" i="65"/>
  <c r="G51" i="65"/>
  <c r="T24" i="65"/>
  <c r="B51" i="65"/>
  <c r="V23" i="65"/>
  <c r="F50" i="65"/>
  <c r="U23" i="65"/>
  <c r="G50" i="65"/>
  <c r="T23" i="65"/>
  <c r="B50" i="65"/>
  <c r="V22" i="65"/>
  <c r="F49" i="65"/>
  <c r="U22" i="65"/>
  <c r="W22" i="65"/>
  <c r="T22" i="65"/>
  <c r="B49" i="65"/>
  <c r="V21" i="65"/>
  <c r="F48" i="65"/>
  <c r="U21" i="65"/>
  <c r="W21" i="65"/>
  <c r="T21" i="65"/>
  <c r="B48" i="65"/>
  <c r="V20" i="65"/>
  <c r="F47" i="65"/>
  <c r="R20" i="65"/>
  <c r="U20" i="65"/>
  <c r="G47" i="65"/>
  <c r="Q20" i="65"/>
  <c r="P20" i="65"/>
  <c r="O20" i="65"/>
  <c r="U19" i="65"/>
  <c r="N20" i="65"/>
  <c r="M20" i="65"/>
  <c r="L20" i="65"/>
  <c r="U18" i="65"/>
  <c r="K16" i="54"/>
  <c r="K20" i="65"/>
  <c r="J20" i="65"/>
  <c r="I20" i="65"/>
  <c r="U17" i="65"/>
  <c r="G44" i="65"/>
  <c r="H20" i="65"/>
  <c r="G20" i="65"/>
  <c r="V19" i="65"/>
  <c r="F46" i="65"/>
  <c r="B19" i="65"/>
  <c r="V18" i="65"/>
  <c r="F45" i="65"/>
  <c r="B18" i="65"/>
  <c r="V17" i="65"/>
  <c r="F44" i="65"/>
  <c r="R17" i="65"/>
  <c r="T20" i="65"/>
  <c r="B47" i="65"/>
  <c r="Q17" i="65"/>
  <c r="P17" i="65"/>
  <c r="O17" i="65"/>
  <c r="T19" i="65"/>
  <c r="B46" i="65"/>
  <c r="N17" i="65"/>
  <c r="M17" i="65"/>
  <c r="L17" i="65"/>
  <c r="T18" i="65"/>
  <c r="K17" i="65"/>
  <c r="J17" i="65"/>
  <c r="I17" i="65"/>
  <c r="T17" i="65"/>
  <c r="B44" i="65"/>
  <c r="H17" i="65"/>
  <c r="G17" i="65"/>
  <c r="S14" i="65"/>
  <c r="S15" i="65"/>
  <c r="A14" i="65"/>
  <c r="V16" i="54"/>
  <c r="S13" i="65"/>
  <c r="A10" i="65"/>
  <c r="E16" i="54"/>
  <c r="V28" i="64"/>
  <c r="F55" i="64"/>
  <c r="U28" i="64"/>
  <c r="G55" i="64"/>
  <c r="T28" i="64"/>
  <c r="B55" i="64"/>
  <c r="V27" i="64"/>
  <c r="F54" i="64"/>
  <c r="U27" i="64"/>
  <c r="G54" i="64"/>
  <c r="T27" i="64"/>
  <c r="B54" i="64"/>
  <c r="V26" i="64"/>
  <c r="F53" i="64"/>
  <c r="U26" i="64"/>
  <c r="W26" i="64"/>
  <c r="T26" i="64"/>
  <c r="B53" i="64"/>
  <c r="V25" i="64"/>
  <c r="F52" i="64"/>
  <c r="U25" i="64"/>
  <c r="G52" i="64"/>
  <c r="T25" i="64"/>
  <c r="B52" i="64"/>
  <c r="V24" i="64"/>
  <c r="F51" i="64"/>
  <c r="U24" i="64"/>
  <c r="G51" i="64"/>
  <c r="T24" i="64"/>
  <c r="B51" i="64"/>
  <c r="V23" i="64"/>
  <c r="F50" i="64"/>
  <c r="U23" i="64"/>
  <c r="G50" i="64"/>
  <c r="T23" i="64"/>
  <c r="B50" i="64"/>
  <c r="V22" i="64"/>
  <c r="F49" i="64"/>
  <c r="U22" i="64"/>
  <c r="T22" i="64"/>
  <c r="B49" i="64"/>
  <c r="V21" i="64"/>
  <c r="F48" i="64"/>
  <c r="U21" i="64"/>
  <c r="W21" i="64"/>
  <c r="T21" i="64"/>
  <c r="B48" i="64"/>
  <c r="V20" i="64"/>
  <c r="F47" i="64"/>
  <c r="R20" i="64"/>
  <c r="U20" i="64"/>
  <c r="G47" i="64"/>
  <c r="Q20" i="64"/>
  <c r="P20" i="64"/>
  <c r="O20" i="64"/>
  <c r="U19" i="64"/>
  <c r="G46" i="64"/>
  <c r="N20" i="64"/>
  <c r="M20" i="64"/>
  <c r="L20" i="64"/>
  <c r="U18" i="64"/>
  <c r="K14" i="54"/>
  <c r="K20" i="64"/>
  <c r="J20" i="64"/>
  <c r="I20" i="64"/>
  <c r="U17" i="64"/>
  <c r="G44" i="64"/>
  <c r="H20" i="64"/>
  <c r="G20" i="64"/>
  <c r="V19" i="64"/>
  <c r="F46" i="64"/>
  <c r="B19" i="64"/>
  <c r="V18" i="64"/>
  <c r="F45" i="64"/>
  <c r="B18" i="64"/>
  <c r="V17" i="64"/>
  <c r="F44" i="64"/>
  <c r="R17" i="64"/>
  <c r="T20" i="64"/>
  <c r="B47" i="64"/>
  <c r="Q17" i="64"/>
  <c r="P17" i="64"/>
  <c r="O17" i="64"/>
  <c r="T19" i="64"/>
  <c r="B46" i="64"/>
  <c r="N17" i="64"/>
  <c r="M17" i="64"/>
  <c r="L17" i="64"/>
  <c r="T18" i="64"/>
  <c r="K17" i="64"/>
  <c r="J17" i="64"/>
  <c r="I17" i="64"/>
  <c r="T17" i="64"/>
  <c r="B44" i="64"/>
  <c r="H17" i="64"/>
  <c r="G17" i="64"/>
  <c r="S14" i="64"/>
  <c r="S15" i="64"/>
  <c r="A14" i="64"/>
  <c r="V14" i="54"/>
  <c r="S13" i="64"/>
  <c r="A10" i="64"/>
  <c r="E14" i="54"/>
  <c r="U22" i="54"/>
  <c r="B49" i="69"/>
  <c r="R15" i="54"/>
  <c r="U24" i="67"/>
  <c r="G51" i="67"/>
  <c r="J17" i="54"/>
  <c r="S25" i="54"/>
  <c r="T18" i="72"/>
  <c r="U17" i="67"/>
  <c r="G44" i="67"/>
  <c r="U20" i="67"/>
  <c r="M20" i="54"/>
  <c r="T19" i="68"/>
  <c r="B46" i="68"/>
  <c r="B49" i="68"/>
  <c r="U18" i="70"/>
  <c r="K26" i="54"/>
  <c r="N15" i="54"/>
  <c r="S24" i="54"/>
  <c r="U19" i="71"/>
  <c r="L28" i="54"/>
  <c r="U17" i="70"/>
  <c r="G44" i="70"/>
  <c r="S23" i="54"/>
  <c r="T19" i="71"/>
  <c r="B46" i="71"/>
  <c r="T25" i="71"/>
  <c r="B52" i="71"/>
  <c r="S15" i="72"/>
  <c r="S15" i="66"/>
  <c r="B54" i="66"/>
  <c r="U28" i="67"/>
  <c r="G55" i="67"/>
  <c r="T17" i="68"/>
  <c r="B44" i="68"/>
  <c r="G53" i="69"/>
  <c r="N17" i="54"/>
  <c r="M22" i="54"/>
  <c r="L25" i="54"/>
  <c r="S15" i="71"/>
  <c r="R17" i="54"/>
  <c r="J15" i="54"/>
  <c r="U19" i="72"/>
  <c r="L30" i="54"/>
  <c r="U20" i="72"/>
  <c r="M30" i="54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6" i="72"/>
  <c r="W28" i="72"/>
  <c r="K30" i="54"/>
  <c r="O30" i="54"/>
  <c r="S30" i="54"/>
  <c r="M31" i="54"/>
  <c r="G51" i="71"/>
  <c r="Q28" i="54"/>
  <c r="U20" i="71"/>
  <c r="M28" i="54"/>
  <c r="U25" i="71"/>
  <c r="G52" i="7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P29" i="54"/>
  <c r="T29" i="54"/>
  <c r="O29" i="54"/>
  <c r="K28" i="54"/>
  <c r="O28" i="54"/>
  <c r="S28" i="54"/>
  <c r="G53" i="70"/>
  <c r="S26" i="54"/>
  <c r="G51" i="70"/>
  <c r="Q26" i="54"/>
  <c r="U20" i="70"/>
  <c r="M26" i="54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/>
  <c r="G54" i="67"/>
  <c r="O20" i="54"/>
  <c r="U19" i="67"/>
  <c r="L20" i="54"/>
  <c r="G50" i="67"/>
  <c r="Q21" i="54"/>
  <c r="U21" i="54"/>
  <c r="T19" i="67"/>
  <c r="B46" i="67"/>
  <c r="S20" i="54"/>
  <c r="T18" i="67"/>
  <c r="B45" i="67"/>
  <c r="W18" i="67"/>
  <c r="J20" i="54"/>
  <c r="N20" i="54"/>
  <c r="R20" i="54"/>
  <c r="P21" i="54"/>
  <c r="T21" i="54"/>
  <c r="M21" i="54"/>
  <c r="W21" i="67"/>
  <c r="W22" i="67"/>
  <c r="W23" i="67"/>
  <c r="W24" i="67"/>
  <c r="W25" i="67"/>
  <c r="W26" i="67"/>
  <c r="W27" i="67"/>
  <c r="W28" i="67"/>
  <c r="B52" i="67"/>
  <c r="J21" i="54"/>
  <c r="N21" i="54"/>
  <c r="B53" i="67"/>
  <c r="Q20" i="54"/>
  <c r="U20" i="54"/>
  <c r="O21" i="54"/>
  <c r="O19" i="54"/>
  <c r="B44" i="66"/>
  <c r="J19" i="54"/>
  <c r="S19" i="54"/>
  <c r="N19" i="54"/>
  <c r="R19" i="54"/>
  <c r="B50" i="66"/>
  <c r="L19" i="54"/>
  <c r="K19" i="54"/>
  <c r="W21" i="66"/>
  <c r="W22" i="66"/>
  <c r="M19" i="54"/>
  <c r="Q19" i="54"/>
  <c r="U19" i="54"/>
  <c r="G44" i="66"/>
  <c r="J18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46" i="65"/>
  <c r="L16" i="54"/>
  <c r="G53" i="65"/>
  <c r="B45" i="65"/>
  <c r="K17" i="54"/>
  <c r="O16" i="54"/>
  <c r="S16" i="54"/>
  <c r="M17" i="54"/>
  <c r="Q17" i="54"/>
  <c r="U17" i="54"/>
  <c r="T16" i="54"/>
  <c r="M16" i="54"/>
  <c r="Q16" i="54"/>
  <c r="U16" i="54"/>
  <c r="O17" i="54"/>
  <c r="S17" i="54"/>
  <c r="P16" i="54"/>
  <c r="J16" i="54"/>
  <c r="N16" i="54"/>
  <c r="R16" i="54"/>
  <c r="L17" i="54"/>
  <c r="P17" i="54"/>
  <c r="T17" i="54"/>
  <c r="G53" i="64"/>
  <c r="J14" i="54"/>
  <c r="N14" i="54"/>
  <c r="R14" i="54"/>
  <c r="B45" i="64"/>
  <c r="K15" i="54"/>
  <c r="V29" i="64"/>
  <c r="L14" i="54"/>
  <c r="P14" i="54"/>
  <c r="T14" i="54"/>
  <c r="L15" i="54"/>
  <c r="P15" i="54"/>
  <c r="T15" i="54"/>
  <c r="M14" i="54"/>
  <c r="Q14" i="54"/>
  <c r="U14" i="54"/>
  <c r="M15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G46" i="66"/>
  <c r="W23" i="66"/>
  <c r="W24" i="66"/>
  <c r="V29" i="66"/>
  <c r="G45" i="66"/>
  <c r="W18" i="65"/>
  <c r="G45" i="65"/>
  <c r="V29" i="65"/>
  <c r="G49" i="65"/>
  <c r="W19" i="65"/>
  <c r="W23" i="65"/>
  <c r="W24" i="65"/>
  <c r="W25" i="65"/>
  <c r="W27" i="65"/>
  <c r="W28" i="65"/>
  <c r="G48" i="65"/>
  <c r="W20" i="65"/>
  <c r="G45" i="64"/>
  <c r="W18" i="64"/>
  <c r="G49" i="64"/>
  <c r="W19" i="64"/>
  <c r="W20" i="64"/>
  <c r="W22" i="64"/>
  <c r="W23" i="64"/>
  <c r="W24" i="64"/>
  <c r="W25" i="64"/>
  <c r="W27" i="64"/>
  <c r="W28" i="64"/>
  <c r="G48" i="64"/>
  <c r="R28" i="54"/>
  <c r="K21" i="54"/>
  <c r="J26" i="54"/>
  <c r="G47" i="70"/>
  <c r="W29" i="67"/>
  <c r="W30" i="66"/>
  <c r="W19" i="67"/>
  <c r="W30" i="67"/>
  <c r="W18" i="70"/>
  <c r="J23" i="54"/>
  <c r="L29" i="54"/>
  <c r="B45" i="72"/>
  <c r="K31" i="54"/>
  <c r="L21" i="54"/>
  <c r="V29" i="72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V29" i="67"/>
  <c r="W29" i="66"/>
  <c r="W30" i="70"/>
  <c r="W29" i="70"/>
  <c r="W30" i="69"/>
  <c r="W29" i="69"/>
  <c r="W30" i="68"/>
  <c r="W29" i="68"/>
  <c r="W30" i="65"/>
  <c r="W29" i="65"/>
  <c r="W30" i="64"/>
  <c r="W29" i="64"/>
  <c r="B23" i="67"/>
  <c r="B23" i="66"/>
  <c r="W29" i="72"/>
  <c r="W30" i="72"/>
  <c r="W29" i="71"/>
  <c r="W30" i="71"/>
  <c r="B23" i="70"/>
  <c r="B23" i="69"/>
  <c r="B23" i="68"/>
  <c r="B23" i="65"/>
  <c r="B23" i="64"/>
  <c r="B23" i="72"/>
  <c r="B23" i="71"/>
  <c r="C12" i="54"/>
  <c r="D12" i="54"/>
  <c r="W12" i="54"/>
  <c r="H20" i="53"/>
  <c r="I20" i="53"/>
  <c r="J20" i="53"/>
  <c r="K20" i="53"/>
  <c r="U21" i="53"/>
  <c r="G48" i="53"/>
  <c r="L20" i="53"/>
  <c r="M20" i="53"/>
  <c r="N20" i="53"/>
  <c r="O20" i="53"/>
  <c r="P20" i="53"/>
  <c r="Q20" i="53"/>
  <c r="R20" i="53"/>
  <c r="G20" i="53"/>
  <c r="U22" i="53"/>
  <c r="G49" i="53"/>
  <c r="U23" i="53"/>
  <c r="G50" i="53"/>
  <c r="U24" i="53"/>
  <c r="G51" i="53"/>
  <c r="U25" i="53"/>
  <c r="G52" i="53"/>
  <c r="U26" i="53"/>
  <c r="G53" i="53"/>
  <c r="U27" i="53"/>
  <c r="G54" i="53"/>
  <c r="U28" i="53"/>
  <c r="G55" i="53"/>
  <c r="V20" i="53"/>
  <c r="F47" i="53"/>
  <c r="V19" i="53"/>
  <c r="F46" i="53"/>
  <c r="V18" i="53"/>
  <c r="F45" i="53"/>
  <c r="V17" i="53"/>
  <c r="F44" i="53"/>
  <c r="V22" i="53"/>
  <c r="F49" i="53"/>
  <c r="V21" i="53"/>
  <c r="F48" i="53"/>
  <c r="R17" i="53"/>
  <c r="T28" i="53"/>
  <c r="B55" i="53"/>
  <c r="O17" i="53"/>
  <c r="T25" i="53"/>
  <c r="B52" i="53"/>
  <c r="L17" i="53"/>
  <c r="I17" i="53"/>
  <c r="V28" i="53"/>
  <c r="F55" i="53"/>
  <c r="V27" i="53"/>
  <c r="F54" i="53"/>
  <c r="V26" i="53"/>
  <c r="F53" i="53"/>
  <c r="V25" i="53"/>
  <c r="F52" i="53"/>
  <c r="V24" i="53"/>
  <c r="F51" i="53"/>
  <c r="V23" i="53"/>
  <c r="F50" i="53"/>
  <c r="N12" i="54"/>
  <c r="R13" i="54"/>
  <c r="U12" i="54"/>
  <c r="R12" i="54"/>
  <c r="Q12" i="54"/>
  <c r="U13" i="54"/>
  <c r="T12" i="54"/>
  <c r="P12" i="54"/>
  <c r="S12" i="54"/>
  <c r="O12" i="54"/>
  <c r="W27" i="53"/>
  <c r="W26" i="53"/>
  <c r="W25" i="53"/>
  <c r="W24" i="53"/>
  <c r="W23" i="53"/>
  <c r="U18" i="53"/>
  <c r="G45" i="53"/>
  <c r="W28" i="53"/>
  <c r="W22" i="53"/>
  <c r="T19" i="53"/>
  <c r="T22" i="53"/>
  <c r="B49" i="53"/>
  <c r="U20" i="53"/>
  <c r="G47" i="53"/>
  <c r="U19" i="53"/>
  <c r="G46" i="53"/>
  <c r="U17" i="53"/>
  <c r="B19" i="53"/>
  <c r="B18" i="53"/>
  <c r="Q17" i="53"/>
  <c r="T27" i="53"/>
  <c r="B54" i="53"/>
  <c r="P17" i="53"/>
  <c r="T26" i="53"/>
  <c r="B53" i="53"/>
  <c r="N17" i="53"/>
  <c r="T24" i="53"/>
  <c r="B51" i="53"/>
  <c r="M17" i="53"/>
  <c r="T23" i="53"/>
  <c r="B50" i="53"/>
  <c r="K17" i="53"/>
  <c r="J17" i="53"/>
  <c r="H17" i="53"/>
  <c r="G17" i="53"/>
  <c r="S14" i="53"/>
  <c r="A14" i="53"/>
  <c r="V12" i="54"/>
  <c r="S13" i="53"/>
  <c r="A10" i="53"/>
  <c r="E12" i="54"/>
  <c r="J12" i="54"/>
  <c r="G44" i="53"/>
  <c r="L12" i="54"/>
  <c r="M12" i="54"/>
  <c r="K12" i="54"/>
  <c r="L13" i="54"/>
  <c r="B46" i="53"/>
  <c r="Q13" i="54"/>
  <c r="O13" i="54"/>
  <c r="T13" i="54"/>
  <c r="S13" i="54"/>
  <c r="P13" i="54"/>
  <c r="W21" i="53"/>
  <c r="T18" i="53"/>
  <c r="W19" i="53"/>
  <c r="W18" i="53"/>
  <c r="W20" i="53"/>
  <c r="V29" i="53"/>
  <c r="T17" i="53"/>
  <c r="T20" i="53"/>
  <c r="T21" i="53"/>
  <c r="S15" i="53"/>
  <c r="J13" i="54"/>
  <c r="B44" i="53"/>
  <c r="K13" i="54"/>
  <c r="B45" i="53"/>
  <c r="N13" i="54"/>
  <c r="B48" i="53"/>
  <c r="M13" i="54"/>
  <c r="B47" i="53"/>
  <c r="W29" i="53"/>
  <c r="W30" i="53"/>
  <c r="B23" i="53"/>
</calcChain>
</file>

<file path=xl/sharedStrings.xml><?xml version="1.0" encoding="utf-8"?>
<sst xmlns="http://schemas.openxmlformats.org/spreadsheetml/2006/main" count="530" uniqueCount="122">
  <si>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</si>
  <si>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</si>
  <si>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</si>
  <si>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</si>
  <si>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</si>
  <si>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</si>
  <si>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</si>
  <si>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</si>
  <si>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</si>
  <si>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</si>
  <si>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</si>
  <si>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</si>
  <si>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</si>
  <si>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</si>
  <si>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</si>
  <si>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</si>
  <si>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</si>
  <si>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</si>
  <si>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</si>
  <si>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</si>
  <si>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</si>
  <si>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</si>
  <si>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</si>
  <si>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</si>
  <si>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</si>
  <si>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</si>
  <si>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</si>
  <si>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</si>
  <si>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</si>
  <si>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</si>
  <si>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</si>
  <si>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</si>
  <si>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</si>
  <si>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</si>
  <si>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</si>
  <si>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</si>
  <si>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</si>
  <si>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</si>
  <si>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</si>
  <si>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</si>
  <si>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</si>
  <si>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</si>
  <si>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</si>
  <si>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</si>
  <si>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</si>
  <si>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</si>
  <si>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</si>
  <si>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</si>
  <si>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</si>
  <si>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</si>
  <si>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</si>
  <si>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</si>
  <si>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</si>
  <si>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</si>
  <si>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</si>
  <si>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</si>
  <si>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</si>
  <si>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</si>
  <si>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</si>
  <si>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</si>
  <si>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</si>
  <si>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</si>
  <si>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</si>
  <si>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</si>
  <si>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</si>
  <si>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</si>
  <si>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</si>
  <si>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</si>
  <si>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</si>
  <si>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</si>
  <si>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</si>
  <si>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</si>
  <si>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</si>
  <si>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</si>
  <si>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</si>
  <si>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</si>
  <si>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</si>
  <si>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</si>
  <si>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</si>
  <si>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</si>
  <si>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</si>
  <si>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</si>
  <si>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</si>
  <si>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</si>
  <si>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</si>
  <si>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</si>
  <si>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</si>
  <si>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</si>
  <si>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</si>
  <si>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</si>
  <si>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Direccionar, Coordinar y Controlar de manera eficiente y eficaz la ejecucion de obras de Infraestructura publica que requiera la Alcaldia Distrital de Barranquilla para el logro de sus fines constitucionales</t>
  </si>
  <si>
    <t>70% Y 89%</t>
  </si>
  <si>
    <t xml:space="preserve">                                                                                                                        CODIGO: EC-EC-F-016</t>
  </si>
  <si>
    <t>Versión 1.0</t>
  </si>
  <si>
    <t>Aprobación:  21/11/18</t>
  </si>
  <si>
    <t xml:space="preserve"> CODIGO: EC-EC-F-016</t>
  </si>
  <si>
    <t>Aprobación: 21/11/18   Version 1.0</t>
  </si>
  <si>
    <t xml:space="preserve">Aprobación: 21/11/18   Version 1.0 </t>
  </si>
  <si>
    <t>100% (36.000 M2)</t>
  </si>
  <si>
    <t>20.000 M2 = 100%</t>
  </si>
  <si>
    <t>363 UNIDADES = 100%</t>
  </si>
  <si>
    <t>AÑO: 2019</t>
  </si>
  <si>
    <t>META AÑO 2019: 36.000 M2, EN EL PRIMER TRIMESTRE  DE 2019, NO SE EJECUTO OBRAS, EN PROCESO DE CONTRATACION POR INICIAR TRABAJOS.</t>
  </si>
  <si>
    <t>NO SE CUMPLIÓ CON LA META PROGRAMADA PARA EL PRIMER TRIMESTRE 2019.</t>
  </si>
  <si>
    <t xml:space="preserve">META AÑO 2019: 20.000 M2, EN EL PRIMER TRIMESTRE  DE 2019, NO SE EJECUTARON OBRAS DE MANTENIMIENTO Y REPARCHEOS VIALES, EN CONTRATACION POR INICIAR OBRAS.  </t>
  </si>
  <si>
    <t>META AÑO 2019: 363 UNIDADES INTERVENIDAS, EN EL PRIMER TRIMESTRE  DE 2019, SE EJECUTARON  119 UNIDADES DE MEJORAMIENTO DE VIVIENDAS EN EL DISTRITO DE BARRANQUILLA, QUE EQUIVALEN AL 33% DE LA META PROGRAMADA.</t>
  </si>
  <si>
    <t>SE CUMPLIÓ CON LA META PROGRAMADA PARA EL PRIMER TRIMESTRE 2019 SOBREPASANDO LAS UNIDADES ESTABLECIDAS.</t>
  </si>
  <si>
    <t>PROGRAMA MEJORAMIENTO DE VIVIENDA</t>
  </si>
  <si>
    <t>META AÑO 2019: 363 UNIDADES INTERVENIDAS, EN EL SEGUNDO TRIMESTRE  DE 2019, SE EJECUTARON  292 UNIDADES DE MEJORAMIENTO DE VIVIENDAS EN EL DISTRITO DE BARRANQUILLA, QUE EQUIVALEN AL 80% DE LA META PROGRAMADA.</t>
  </si>
  <si>
    <t>SE CUMPLIÓ CON LA META PROGRAMADA PARA EL PRIMER Y SEGUNDO TRIMESTRE 2019 SOBREPASANDO LAS UNIDADES ESTABLECIDAS.</t>
  </si>
  <si>
    <t xml:space="preserve">META AÑO 2019: 20.000 M2, EN EL SEGUNDO TRIMESTRE  DE 2019, SE EJECUTARON OBRAS DE MANTENIMIENTO Y REPARCHEOS VIALES, CON UN ÁREA PARCIAL EJECUTADA DE 2.000 M2 QUE EQUIVALEN AL 10% DE LA META.  </t>
  </si>
  <si>
    <t>NO SE CUMPLIÓ CON LA META PROGRAMADA PARA EL PRIMER Y SEGUNDO TRIMESTRE 2019.</t>
  </si>
  <si>
    <t>META AÑO 2019: 20.000 M2, EN EL TERCER TRIMESTRE  DE 2019, SE EJECUTARON OBRAS DE MANTENIMIENTO Y REPARCHEOS VIALES, CON UN ÁREA PARCIAL EJECUTADA DE 20.516 M2 QUE EQUIVALEN AL 103% DE LA META</t>
  </si>
  <si>
    <t>PARA EL TERCER TRIMESTRE, SE CUMPLIÓ Y SOBREPASO LA META PROFRAMADA</t>
  </si>
  <si>
    <t>META AÑO 2019: 363 UNIDADES INTERVENIDAS, EN EL TERCER  TRIMESTRE  DE 2019, SE EJECUTARON  328 UNIDADES DE MEJORAMIENTO DE VIVIENDAS EN EL DISTRITO DE BARRANQUILLA, QUE EQUIVALEN AL 90% DE LA META PROGRAMADA.</t>
  </si>
  <si>
    <t>SE CUMPLIÓ CON LA META PROGRAMADA PARA EL PRIMER, SEGUNDO Y TERCER TRIMESTRE 2019 SOBREPASANDO LAS UNIDADES ESTABLECIDAS.</t>
  </si>
  <si>
    <t>NO SE CUMPLIÓ CON LA META PROGRAMADA PARA EL PRIMER Y SEGUNDO  TRIMESTRE 2019 (6%).</t>
  </si>
  <si>
    <t>PENDIENTE</t>
  </si>
  <si>
    <t>PENDIENTE AJUSTAR META A 3 TRIMESTRE</t>
  </si>
  <si>
    <t>META AÑO 2019: 36.000 M2, EN EL PRIMER Y SEGUNDO TRIMESTRE  DE 2019  EL CONTRATO SE ENCUENTRA EN EJECUCIÓN, ÁREA PARCIAL EJECUTADA DE 4,000 M2 QUE EQUIVALE AL 11% DE LA META.</t>
  </si>
  <si>
    <t>META AÑO 2019: 36.000 M2, EN EL PRIMER, SEGUNDO Y TERCER  TRIMESTRE  DE 2019  SE EJECUTARON TRABAJOS DE PAVIMENTACION DE NUEVAS VÍAS, CON UN ÁREA PARCIAL EJECUTADA DE 9.325 M2 QUE EQUIVALE AL 26% DE LA META.</t>
  </si>
  <si>
    <t>NO SE CUMPLIÓ CON LA META PROGRAMADA PARA EL PRIMER, SEGUNDO Y TERCER  TRIMESTRE 2019 (26%).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</si>
</sst>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3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9" fontId="5" fillId="0" borderId="31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0.2590277777777778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1-4C7A-B471-65D015A52D4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1-4C7A-B471-65D015A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224336"/>
        <c:axId val="36224896"/>
        <c:axId val="0"/>
      </c:bar3DChart>
      <c:catAx>
        <c:axId val="3622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896"/>
        <c:crosses val="autoZero"/>
        <c:auto val="1"/>
        <c:lblAlgn val="ctr"/>
        <c:lblOffset val="100"/>
        <c:noMultiLvlLbl val="0"/>
      </c:catAx>
      <c:valAx>
        <c:axId val="362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22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0-4235-B938-B23CB015BD7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0-4235-B938-B23CB015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988096"/>
        <c:axId val="197711296"/>
        <c:axId val="0"/>
      </c:bar3DChart>
      <c:catAx>
        <c:axId val="1969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711296"/>
        <c:crosses val="autoZero"/>
        <c:auto val="1"/>
        <c:lblAlgn val="ctr"/>
        <c:lblOffset val="100"/>
        <c:noMultiLvlLbl val="0"/>
      </c:catAx>
      <c:valAx>
        <c:axId val="19771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1.0258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7-49D9-B009-1DD7CB09E99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7-49D9-B009-1DD7CB09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56960"/>
        <c:axId val="115157520"/>
        <c:axId val="0"/>
      </c:bar3DChart>
      <c:catAx>
        <c:axId val="1151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7520"/>
        <c:crosses val="autoZero"/>
        <c:auto val="1"/>
        <c:lblAlgn val="ctr"/>
        <c:lblOffset val="100"/>
        <c:noMultiLvlLbl val="0"/>
      </c:catAx>
      <c:valAx>
        <c:axId val="1151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5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0.32782369146005508</c:v>
                </c:pt>
                <c:pt idx="1">
                  <c:v>0.80440771349862261</c:v>
                </c:pt>
                <c:pt idx="2">
                  <c:v>0.90358126721763088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A-41CE-B26E-0C65CF54B94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A-41CE-B26E-0C65CF54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160880"/>
        <c:axId val="194376768"/>
        <c:axId val="0"/>
      </c:bar3DChart>
      <c:catAx>
        <c:axId val="11516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76768"/>
        <c:crosses val="autoZero"/>
        <c:auto val="1"/>
        <c:lblAlgn val="ctr"/>
        <c:lblOffset val="100"/>
        <c:noMultiLvlLbl val="0"/>
      </c:catAx>
      <c:valAx>
        <c:axId val="19437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6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7-4F8E-9BA9-6027BF017712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7-4F8E-9BA9-6027BF01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0128"/>
        <c:axId val="194380688"/>
        <c:axId val="0"/>
      </c:bar3DChart>
      <c:catAx>
        <c:axId val="19438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688"/>
        <c:crosses val="autoZero"/>
        <c:auto val="1"/>
        <c:lblAlgn val="ctr"/>
        <c:lblOffset val="100"/>
        <c:noMultiLvlLbl val="0"/>
      </c:catAx>
      <c:valAx>
        <c:axId val="19438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0-4416-BB6C-AF17E0FA222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0-4416-BB6C-AF17E0FA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384048"/>
        <c:axId val="194829376"/>
        <c:axId val="0"/>
      </c:bar3DChart>
      <c:catAx>
        <c:axId val="19438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29376"/>
        <c:crosses val="autoZero"/>
        <c:auto val="1"/>
        <c:lblAlgn val="ctr"/>
        <c:lblOffset val="100"/>
        <c:noMultiLvlLbl val="0"/>
      </c:catAx>
      <c:valAx>
        <c:axId val="1948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38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2B0-80FF-0B9CF2C3E70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C-42B0-80FF-0B9CF2C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2736"/>
        <c:axId val="194833296"/>
        <c:axId val="0"/>
      </c:bar3DChart>
      <c:catAx>
        <c:axId val="1948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3296"/>
        <c:crosses val="autoZero"/>
        <c:auto val="1"/>
        <c:lblAlgn val="ctr"/>
        <c:lblOffset val="100"/>
        <c:noMultiLvlLbl val="0"/>
      </c:catAx>
      <c:valAx>
        <c:axId val="19483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9-4358-A0D7-0534F5852FE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9-4358-A0D7-0534F58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836656"/>
        <c:axId val="196073392"/>
        <c:axId val="0"/>
      </c:bar3DChart>
      <c:catAx>
        <c:axId val="1948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3392"/>
        <c:crosses val="autoZero"/>
        <c:auto val="1"/>
        <c:lblAlgn val="ctr"/>
        <c:lblOffset val="100"/>
        <c:noMultiLvlLbl val="0"/>
      </c:catAx>
      <c:valAx>
        <c:axId val="1960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48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B-42F7-ABC7-94764626E49A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B-42F7-ABC7-94764626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76752"/>
        <c:axId val="196077312"/>
        <c:axId val="0"/>
      </c:bar3DChart>
      <c:catAx>
        <c:axId val="1960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7312"/>
        <c:crosses val="autoZero"/>
        <c:auto val="1"/>
        <c:lblAlgn val="ctr"/>
        <c:lblOffset val="100"/>
        <c:noMultiLvlLbl val="0"/>
      </c:catAx>
      <c:valAx>
        <c:axId val="19607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7-419F-9094-7CBD21989FED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7-419F-9094-7CBD2198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080672"/>
        <c:axId val="196984736"/>
        <c:axId val="0"/>
      </c:bar3DChart>
      <c:catAx>
        <c:axId val="1960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984736"/>
        <c:crosses val="autoZero"/>
        <c:auto val="1"/>
        <c:lblAlgn val="ctr"/>
        <c:lblOffset val="100"/>
        <c:noMultiLvlLbl val="0"/>
      </c:catAx>
      <c:valAx>
        <c:axId val="1969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08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12</xdr:col>
      <xdr:colOff>99438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00584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13153</xdr:colOff>
      <xdr:row>42</xdr:row>
      <xdr:rowOff>66171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5825"/>
          <a:ext cx="10058400" cy="18131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307273</xdr:rowOff>
    </xdr:from>
    <xdr:to>
      <xdr:col>17</xdr:col>
      <xdr:colOff>365610</xdr:colOff>
      <xdr:row>54</xdr:row>
      <xdr:rowOff>41579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29754</xdr:rowOff>
    </xdr:from>
    <xdr:to>
      <xdr:col>17</xdr:col>
      <xdr:colOff>365610</xdr:colOff>
      <xdr:row>54</xdr:row>
      <xdr:rowOff>164530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164080</xdr:rowOff>
    </xdr:from>
    <xdr:to>
      <xdr:col>17</xdr:col>
      <xdr:colOff>365610</xdr:colOff>
      <xdr:row>53</xdr:row>
      <xdr:rowOff>298857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20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12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4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34"/>
  <sheetViews>
    <sheetView tabSelected="1" showWhiteSpace="0" view="pageBreakPreview" zoomScale="85" zoomScaleNormal="84" zoomScaleSheetLayoutView="85" workbookViewId="0">
      <selection activeCell="O12" sqref="O12"/>
    </sheetView>
  </sheetViews>
  <sheetFormatPr baseColWidth="10" defaultRowHeight="15" x14ac:dyDescent="0.25"/>
  <cols>
    <col min="1" max="1" width="18.5703125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0.140625" style="7" customWidth="1"/>
    <col min="6" max="6" width="6.85546875" style="4" customWidth="1"/>
    <col min="7" max="7" width="7.7109375" style="4" customWidth="1"/>
    <col min="8" max="8" width="7.140625" style="4" customWidth="1"/>
    <col min="9" max="9" width="7" style="4" customWidth="1"/>
    <col min="10" max="10" width="9.42578125" style="4" customWidth="1"/>
    <col min="11" max="11" width="9.28515625" style="4" customWidth="1"/>
    <col min="12" max="12" width="9.85546875" style="4" customWidth="1"/>
    <col min="13" max="13" width="10" style="4" customWidth="1"/>
    <col min="14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5" spans="1:23" x14ac:dyDescent="0.25">
      <c r="A5" s="3"/>
      <c r="D5" s="98" t="s">
        <v>92</v>
      </c>
      <c r="E5" s="98"/>
      <c r="F5" s="98"/>
      <c r="G5" s="98"/>
      <c r="H5" s="98"/>
      <c r="I5" s="98"/>
      <c r="J5" s="98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101</v>
      </c>
      <c r="E7" s="6"/>
      <c r="F7" s="5"/>
    </row>
    <row r="8" spans="1:23" s="70" customFormat="1" ht="12.75" customHeight="1" x14ac:dyDescent="0.25">
      <c r="A8" s="84" t="s">
        <v>23</v>
      </c>
      <c r="B8" s="87" t="s">
        <v>24</v>
      </c>
      <c r="C8" s="90" t="s">
        <v>16</v>
      </c>
      <c r="D8" s="93" t="s">
        <v>17</v>
      </c>
      <c r="E8" s="87" t="s">
        <v>18</v>
      </c>
      <c r="F8" s="87" t="s">
        <v>40</v>
      </c>
      <c r="G8" s="87" t="s">
        <v>20</v>
      </c>
      <c r="H8" s="87"/>
      <c r="I8" s="87"/>
      <c r="J8" s="99" t="s">
        <v>19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/>
      <c r="V8" s="87" t="s">
        <v>41</v>
      </c>
      <c r="W8" s="106" t="s">
        <v>21</v>
      </c>
    </row>
    <row r="9" spans="1:23" s="70" customFormat="1" ht="12.75" customHeight="1" x14ac:dyDescent="0.25">
      <c r="A9" s="85"/>
      <c r="B9" s="88"/>
      <c r="C9" s="91"/>
      <c r="D9" s="94"/>
      <c r="E9" s="96"/>
      <c r="F9" s="88"/>
      <c r="G9" s="88"/>
      <c r="H9" s="88"/>
      <c r="I9" s="88"/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4"/>
      <c r="V9" s="88"/>
      <c r="W9" s="107"/>
    </row>
    <row r="10" spans="1:23" s="70" customFormat="1" ht="15.75" customHeight="1" x14ac:dyDescent="0.25">
      <c r="A10" s="85"/>
      <c r="B10" s="88"/>
      <c r="C10" s="91"/>
      <c r="D10" s="94"/>
      <c r="E10" s="96"/>
      <c r="F10" s="88"/>
      <c r="G10" s="109" t="s">
        <v>42</v>
      </c>
      <c r="H10" s="109" t="s">
        <v>43</v>
      </c>
      <c r="I10" s="109" t="s">
        <v>44</v>
      </c>
      <c r="J10" s="91" t="s">
        <v>45</v>
      </c>
      <c r="K10" s="91" t="s">
        <v>46</v>
      </c>
      <c r="L10" s="91" t="s">
        <v>47</v>
      </c>
      <c r="M10" s="91" t="s">
        <v>48</v>
      </c>
      <c r="N10" s="91" t="s">
        <v>49</v>
      </c>
      <c r="O10" s="91" t="s">
        <v>50</v>
      </c>
      <c r="P10" s="91" t="s">
        <v>51</v>
      </c>
      <c r="Q10" s="91" t="s">
        <v>52</v>
      </c>
      <c r="R10" s="91" t="s">
        <v>53</v>
      </c>
      <c r="S10" s="91" t="s">
        <v>54</v>
      </c>
      <c r="T10" s="91" t="s">
        <v>55</v>
      </c>
      <c r="U10" s="91" t="s">
        <v>56</v>
      </c>
      <c r="V10" s="88"/>
      <c r="W10" s="107"/>
    </row>
    <row r="11" spans="1:23" s="70" customFormat="1" ht="37.5" customHeight="1" thickBot="1" x14ac:dyDescent="0.3">
      <c r="A11" s="86"/>
      <c r="B11" s="89"/>
      <c r="C11" s="92"/>
      <c r="D11" s="95"/>
      <c r="E11" s="97"/>
      <c r="F11" s="105"/>
      <c r="G11" s="109"/>
      <c r="H11" s="109"/>
      <c r="I11" s="109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105"/>
      <c r="W11" s="108"/>
    </row>
    <row r="12" spans="1:23" ht="57" customHeight="1" x14ac:dyDescent="0.25">
      <c r="A12" s="131" t="s">
        <v>73</v>
      </c>
      <c r="B12" s="138" t="s">
        <v>90</v>
      </c>
      <c r="C12" s="110" t="str">
        <f>Indicador1!$F$6</f>
        <v>INDICADOR 1: VIAS NUEVAS CONSTRUIDAS</v>
      </c>
      <c r="D12" s="124" t="str">
        <f>Indicador1!$D$9</f>
        <v>M2 de construccion de vias nuevas ejecutadas / M2 de construccion de vias nuevas contratadas x 100</v>
      </c>
      <c r="E12" s="125" t="str">
        <f>Indicador1!$A$10</f>
        <v>Eficacia</v>
      </c>
      <c r="F12" s="126" t="str">
        <f>Indicador1!$Q$9</f>
        <v>100% (36.000 M2)</v>
      </c>
      <c r="G12" s="132"/>
      <c r="H12" s="134"/>
      <c r="I12" s="136"/>
      <c r="J12" s="79">
        <f>Indicador1!$U$17</f>
        <v>0</v>
      </c>
      <c r="K12" s="79">
        <f>Indicador1!$U$18</f>
        <v>0.1111111111111111</v>
      </c>
      <c r="L12" s="79">
        <f>Indicador1!$U$19</f>
        <v>0.2590277777777778</v>
      </c>
      <c r="M12" s="79" t="str">
        <f>Indicador1!$U$20</f>
        <v/>
      </c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18" t="str">
        <f>Indicador1!$A$14</f>
        <v>Trimestral</v>
      </c>
      <c r="W12" s="116" t="str">
        <f>Indicador1!$G$5</f>
        <v>ING. RAFAEL LAFONT DE SALES</v>
      </c>
    </row>
    <row r="13" spans="1:23" ht="48.75" customHeight="1" thickBot="1" x14ac:dyDescent="0.3">
      <c r="A13" s="131"/>
      <c r="B13" s="138"/>
      <c r="C13" s="111"/>
      <c r="D13" s="113"/>
      <c r="E13" s="115"/>
      <c r="F13" s="122"/>
      <c r="G13" s="133"/>
      <c r="H13" s="135"/>
      <c r="I13" s="137"/>
      <c r="J13" s="80" t="str">
        <f>Indicador1!$T$17</f>
        <v>1er Trimestre</v>
      </c>
      <c r="K13" s="80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19"/>
      <c r="W13" s="117"/>
    </row>
    <row r="14" spans="1:23" ht="49.5" customHeight="1" x14ac:dyDescent="0.25">
      <c r="A14" s="131"/>
      <c r="B14" s="138"/>
      <c r="C14" s="120" t="str">
        <f>Indicador2!$F$6</f>
        <v>INDICADOR 2: MANTENIMIENTO Y RECONSTRUCCION DE VIAS</v>
      </c>
      <c r="D14" s="112" t="str">
        <f>Indicador2!$D$9</f>
        <v>M2 de mantenimiento y reconstrucciòn de vias ejecutadas / M2 de mantenimiento y reconstruccion de vias contratadas x 100</v>
      </c>
      <c r="E14" s="114" t="str">
        <f>Indicador2!$A$10</f>
        <v>Eficacia</v>
      </c>
      <c r="F14" s="121" t="str">
        <f>Indicador2!$Q$9</f>
        <v>20.000 M2 = 100%</v>
      </c>
      <c r="G14" s="132"/>
      <c r="H14" s="134"/>
      <c r="I14" s="136"/>
      <c r="J14" s="79">
        <f>Indicador2!$U17</f>
        <v>0</v>
      </c>
      <c r="K14" s="79">
        <f>Indicador2!$U18</f>
        <v>0.1</v>
      </c>
      <c r="L14" s="79">
        <f>Indicador2!$U19</f>
        <v>1.0258</v>
      </c>
      <c r="M14" s="79" t="str">
        <f>Indicador2!$U20</f>
        <v/>
      </c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23" t="str">
        <f>Indicador2!$A$14</f>
        <v>Trimestral</v>
      </c>
      <c r="W14" s="116" t="str">
        <f>Indicador2!$G$5</f>
        <v>ING. RAFAEL LAFONT DE SALES</v>
      </c>
    </row>
    <row r="15" spans="1:23" ht="38.25" customHeight="1" thickBot="1" x14ac:dyDescent="0.3">
      <c r="A15" s="131"/>
      <c r="B15" s="138"/>
      <c r="C15" s="111"/>
      <c r="D15" s="113"/>
      <c r="E15" s="115"/>
      <c r="F15" s="122"/>
      <c r="G15" s="133"/>
      <c r="H15" s="135"/>
      <c r="I15" s="137"/>
      <c r="J15" s="80" t="str">
        <f>Indicador2!$T17</f>
        <v>1er Trimestre</v>
      </c>
      <c r="K15" s="80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19"/>
      <c r="W15" s="117"/>
    </row>
    <row r="16" spans="1:23" ht="39" customHeight="1" x14ac:dyDescent="0.25">
      <c r="A16" s="131"/>
      <c r="B16" s="138"/>
      <c r="C16" s="110" t="str">
        <f>Indicador3!$F$6</f>
        <v>INDICADOR 3: MEJORAMIENTO DE VIVIENDA SALUDABLE</v>
      </c>
      <c r="D16" s="112" t="str">
        <f>Indicador3!$D$9</f>
        <v>Unidades de Mejoramiento de Vivienda Saludable Intervenidas / Unidades de Mejoramiento de Vivienda Saludable Contratadas x 100</v>
      </c>
      <c r="E16" s="114" t="str">
        <f>Indicador3!$A$10</f>
        <v>Eficacia</v>
      </c>
      <c r="F16" s="121" t="str">
        <f>Indicador3!$Q$9</f>
        <v>363 UNIDADES = 100%</v>
      </c>
      <c r="G16" s="76"/>
      <c r="H16" s="77"/>
      <c r="I16" s="78"/>
      <c r="J16" s="79">
        <f>Indicador3!$U$17</f>
        <v>0.32782369146005508</v>
      </c>
      <c r="K16" s="79">
        <f>Indicador3!$U$18</f>
        <v>0.80440771349862261</v>
      </c>
      <c r="L16" s="79">
        <f>Indicador3!$U$19</f>
        <v>0.90358126721763088</v>
      </c>
      <c r="M16" s="79" t="str">
        <f>Indicador3!$U$20</f>
        <v/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23" t="str">
        <f>Indicador3!$A$14</f>
        <v>Trimestral</v>
      </c>
      <c r="W16" s="116" t="str">
        <f>Indicador3!$G$5</f>
        <v>ING. RAFAEL LAFONT DE SALES</v>
      </c>
    </row>
    <row r="17" spans="1:23" ht="39" customHeight="1" thickBot="1" x14ac:dyDescent="0.3">
      <c r="A17" s="131"/>
      <c r="B17" s="138"/>
      <c r="C17" s="111"/>
      <c r="D17" s="113"/>
      <c r="E17" s="115"/>
      <c r="F17" s="12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19"/>
      <c r="W17" s="117"/>
    </row>
    <row r="18" spans="1:23" ht="39" customHeight="1" x14ac:dyDescent="0.25">
      <c r="A18" s="131"/>
      <c r="B18" s="138"/>
      <c r="C18" s="110" t="str">
        <f>Indicador4!$F$6</f>
        <v>INDICADOR 4</v>
      </c>
      <c r="D18" s="112">
        <f>Indicador4!$D$9</f>
        <v>0</v>
      </c>
      <c r="E18" s="114" t="str">
        <f>Indicador4!$A$10</f>
        <v>Eficacia</v>
      </c>
      <c r="F18" s="121">
        <f>Indicador4!$Q$9</f>
        <v>0</v>
      </c>
      <c r="G18" s="76">
        <v>0.9</v>
      </c>
      <c r="H18" s="77" t="s">
        <v>91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27" t="str">
        <f>Indicador4!$A$14</f>
        <v>Trimestral</v>
      </c>
      <c r="W18" s="116">
        <f>Indicador4!$G$5</f>
        <v>0</v>
      </c>
    </row>
    <row r="19" spans="1:23" ht="39" customHeight="1" thickBot="1" x14ac:dyDescent="0.3">
      <c r="A19" s="131"/>
      <c r="B19" s="138"/>
      <c r="C19" s="111"/>
      <c r="D19" s="113"/>
      <c r="E19" s="115"/>
      <c r="F19" s="122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19"/>
      <c r="W19" s="117"/>
    </row>
    <row r="20" spans="1:23" ht="39" customHeight="1" x14ac:dyDescent="0.25">
      <c r="A20" s="131"/>
      <c r="B20" s="138"/>
      <c r="C20" s="110" t="str">
        <f>Indicador5!$F$6</f>
        <v>INDICADOR 5</v>
      </c>
      <c r="D20" s="112">
        <f>Indicador5!$D$9</f>
        <v>0</v>
      </c>
      <c r="E20" s="114" t="str">
        <f>Indicador5!$A$10</f>
        <v>Efectividad</v>
      </c>
      <c r="F20" s="121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18" t="str">
        <f>Indicador5!$A$14</f>
        <v>Mensual</v>
      </c>
      <c r="W20" s="116">
        <f>Indicador5!$G$5</f>
        <v>0</v>
      </c>
    </row>
    <row r="21" spans="1:23" ht="39" customHeight="1" thickBot="1" x14ac:dyDescent="0.3">
      <c r="A21" s="131"/>
      <c r="B21" s="138"/>
      <c r="C21" s="111"/>
      <c r="D21" s="113"/>
      <c r="E21" s="115"/>
      <c r="F21" s="122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19"/>
      <c r="W21" s="117"/>
    </row>
    <row r="22" spans="1:23" ht="39" customHeight="1" x14ac:dyDescent="0.25">
      <c r="A22" s="131"/>
      <c r="B22" s="138"/>
      <c r="C22" s="110" t="str">
        <f>Indicador6!$F$6</f>
        <v>INDICADOR 6</v>
      </c>
      <c r="D22" s="128">
        <f>Indicador6!$D$9</f>
        <v>0</v>
      </c>
      <c r="E22" s="129" t="str">
        <f>Indicador6!$A$10</f>
        <v>Efectividad</v>
      </c>
      <c r="F22" s="130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18" t="str">
        <f>Indicador6!$A$14</f>
        <v>Cuatrimestral</v>
      </c>
      <c r="W22" s="116">
        <f>Indicador6!$G$5</f>
        <v>0</v>
      </c>
    </row>
    <row r="23" spans="1:23" ht="39" customHeight="1" thickBot="1" x14ac:dyDescent="0.3">
      <c r="A23" s="131"/>
      <c r="B23" s="138"/>
      <c r="C23" s="111"/>
      <c r="D23" s="113"/>
      <c r="E23" s="115"/>
      <c r="F23" s="122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19"/>
      <c r="W23" s="117"/>
    </row>
    <row r="24" spans="1:23" ht="39" customHeight="1" x14ac:dyDescent="0.25">
      <c r="A24" s="131"/>
      <c r="B24" s="138"/>
      <c r="C24" s="110" t="str">
        <f>Indicador7!$F$6</f>
        <v>INDICADOR 7</v>
      </c>
      <c r="D24" s="124">
        <f>Indicador7!$D$9</f>
        <v>0</v>
      </c>
      <c r="E24" s="125" t="str">
        <f>Indicador7!$A$10</f>
        <v>Eficacia</v>
      </c>
      <c r="F24" s="126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18" t="str">
        <f>Indicador7!$A$14</f>
        <v>Trimestral</v>
      </c>
      <c r="W24" s="116">
        <f>Indicador7!$G$5</f>
        <v>0</v>
      </c>
    </row>
    <row r="25" spans="1:23" ht="39" customHeight="1" thickBot="1" x14ac:dyDescent="0.3">
      <c r="A25" s="131"/>
      <c r="B25" s="138"/>
      <c r="C25" s="111"/>
      <c r="D25" s="113"/>
      <c r="E25" s="115"/>
      <c r="F25" s="122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19"/>
      <c r="W25" s="117"/>
    </row>
    <row r="26" spans="1:23" ht="39" customHeight="1" x14ac:dyDescent="0.25">
      <c r="A26" s="131"/>
      <c r="B26" s="138"/>
      <c r="C26" s="110" t="str">
        <f>Indicador8!$F$6</f>
        <v>INDICADOR 8</v>
      </c>
      <c r="D26" s="124">
        <f>Indicador8!$D$9</f>
        <v>0</v>
      </c>
      <c r="E26" s="125" t="str">
        <f>Indicador8!$A$10</f>
        <v>Efectividad</v>
      </c>
      <c r="F26" s="126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18" t="str">
        <f>Indicador8!$A$14</f>
        <v>Mensual</v>
      </c>
      <c r="W26" s="116">
        <f>Indicador8!$G$5</f>
        <v>0</v>
      </c>
    </row>
    <row r="27" spans="1:23" ht="39" customHeight="1" thickBot="1" x14ac:dyDescent="0.3">
      <c r="A27" s="131"/>
      <c r="B27" s="138"/>
      <c r="C27" s="111"/>
      <c r="D27" s="113"/>
      <c r="E27" s="115"/>
      <c r="F27" s="122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19"/>
      <c r="W27" s="117"/>
    </row>
    <row r="28" spans="1:23" ht="39" customHeight="1" x14ac:dyDescent="0.25">
      <c r="A28" s="131"/>
      <c r="B28" s="138"/>
      <c r="C28" s="110" t="str">
        <f>Indicador9!$F$6</f>
        <v>INDICADOR 9</v>
      </c>
      <c r="D28" s="124">
        <f>Indicador9!$D$9</f>
        <v>0</v>
      </c>
      <c r="E28" s="125" t="str">
        <f>Indicador9!$A$10</f>
        <v>Efectividad</v>
      </c>
      <c r="F28" s="126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18" t="str">
        <f>Indicador9!$A$14</f>
        <v>Mensual</v>
      </c>
      <c r="W28" s="116">
        <f>Indicador9!$G$5</f>
        <v>0</v>
      </c>
    </row>
    <row r="29" spans="1:23" ht="39" customHeight="1" thickBot="1" x14ac:dyDescent="0.3">
      <c r="A29" s="131"/>
      <c r="B29" s="138"/>
      <c r="C29" s="111"/>
      <c r="D29" s="113"/>
      <c r="E29" s="115"/>
      <c r="F29" s="122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19"/>
      <c r="W29" s="117"/>
    </row>
    <row r="30" spans="1:23" ht="39" customHeight="1" x14ac:dyDescent="0.25">
      <c r="A30" s="131"/>
      <c r="B30" s="138"/>
      <c r="C30" s="110" t="str">
        <f>Indicador10!$F$6</f>
        <v>INDICADOR 10</v>
      </c>
      <c r="D30" s="124">
        <f>Indicador10!$D$9</f>
        <v>0</v>
      </c>
      <c r="E30" s="125" t="str">
        <f>Indicador10!$A$10</f>
        <v>Efectividad</v>
      </c>
      <c r="F30" s="126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18" t="str">
        <f>Indicador10!$A$14</f>
        <v>Mensual</v>
      </c>
      <c r="W30" s="116">
        <f>Indicador10!$G$5</f>
        <v>0</v>
      </c>
    </row>
    <row r="31" spans="1:23" ht="39" customHeight="1" x14ac:dyDescent="0.25">
      <c r="A31" s="131"/>
      <c r="B31" s="138"/>
      <c r="C31" s="111"/>
      <c r="D31" s="113"/>
      <c r="E31" s="115"/>
      <c r="F31" s="122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19"/>
      <c r="W31" s="117"/>
    </row>
    <row r="32" spans="1:23" x14ac:dyDescent="0.25">
      <c r="C32" s="69"/>
    </row>
    <row r="33" spans="3:18" x14ac:dyDescent="0.25">
      <c r="C33" s="69"/>
      <c r="R33" s="4" t="s">
        <v>94</v>
      </c>
    </row>
    <row r="34" spans="3:18" ht="17.25" customHeight="1" x14ac:dyDescent="0.25">
      <c r="C34" s="69"/>
      <c r="R34" s="4" t="s">
        <v>93</v>
      </c>
    </row>
  </sheetData>
  <sheetProtection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 xr:uid="{00000000-0004-0000-0000-000000000000}"/>
    <hyperlink ref="C14" location="Indicador2!A1" display="Mantenimiento Preventivo" xr:uid="{00000000-0004-0000-0000-000001000000}"/>
    <hyperlink ref="C16" location="Indicador1!A1" display="Satisfaccion del cliente" xr:uid="{00000000-0004-0000-0000-000002000000}"/>
    <hyperlink ref="C18" location="Indicador1!A1" display="Satisfaccion del cliente" xr:uid="{00000000-0004-0000-0000-000003000000}"/>
    <hyperlink ref="C20" location="Indicador1!A1" display="Satisfaccion del cliente" xr:uid="{00000000-0004-0000-0000-000004000000}"/>
    <hyperlink ref="C22" location="Indicador1!A1" display="Satisfaccion del cliente" xr:uid="{00000000-0004-0000-0000-000005000000}"/>
    <hyperlink ref="C24" location="Indicador1!A1" display="Satisfaccion del cliente" xr:uid="{00000000-0004-0000-0000-000006000000}"/>
    <hyperlink ref="C26" location="Indicador1!A1" display="Satisfaccion del cliente" xr:uid="{00000000-0004-0000-0000-000007000000}"/>
    <hyperlink ref="C28" location="Indicador1!A1" display="Satisfaccion del cliente" xr:uid="{00000000-0004-0000-0000-000008000000}"/>
    <hyperlink ref="C30" location="Indicador1!A1" display="Satisfaccion del cliente" xr:uid="{00000000-0004-0000-0000-000009000000}"/>
    <hyperlink ref="C14:C15" location="Indicador2!Área_de_impresión" display="Indicador2!Área_de_impresión" xr:uid="{00000000-0004-0000-0000-00000A000000}"/>
    <hyperlink ref="C12:C13" location="Indicador1!Área_de_impresión" display="Indicador1!Área_de_impresión" xr:uid="{00000000-0004-0000-0000-00000B000000}"/>
    <hyperlink ref="C16:C17" location="Indicador3!Área_de_impresión" display="Indicador3!Área_de_impresión" xr:uid="{00000000-0004-0000-0000-00000C000000}"/>
    <hyperlink ref="C18:C19" location="Indicador4!Área_de_impresión" display="Indicador4!Área_de_impresión" xr:uid="{00000000-0004-0000-0000-00000D000000}"/>
    <hyperlink ref="C20:C21" location="Indicador5!Área_de_impresión" display="Indicador5!Área_de_impresión" xr:uid="{00000000-0004-0000-0000-00000E000000}"/>
    <hyperlink ref="C22:C23" location="Indicador6!Área_de_impresión" display="Indicador6!Área_de_impresión" xr:uid="{00000000-0004-0000-0000-00000F000000}"/>
    <hyperlink ref="C24:C25" location="Indicador7!Área_de_impresión" display="Indicador7!Área_de_impresión" xr:uid="{00000000-0004-0000-0000-000010000000}"/>
    <hyperlink ref="C26:C27" location="Indicador8!Área_de_impresión" display="Indicador8!Área_de_impresión" xr:uid="{00000000-0004-0000-0000-000011000000}"/>
    <hyperlink ref="C28:C29" location="Indicador9!Área_de_impresión" display="Indicador9!Área_de_impresión" xr:uid="{00000000-0004-0000-0000-000012000000}"/>
    <hyperlink ref="C30:C31" location="Indicador10!Área_de_impresión" display="Indicador10!Área_de_impresión" xr:uid="{00000000-0004-0000-0000-000013000000}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69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70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N68"/>
  <sheetViews>
    <sheetView view="pageLayout" topLeftCell="A43" zoomScale="78" zoomScaleNormal="73" zoomScalePageLayoutView="78" workbookViewId="0">
      <selection activeCell="Y46" sqref="Y46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73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74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77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68" t="s">
        <v>26</v>
      </c>
      <c r="E8" s="168"/>
      <c r="F8" s="17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3.75" customHeight="1" x14ac:dyDescent="0.25">
      <c r="A9" s="20"/>
      <c r="B9" s="13"/>
      <c r="C9" s="16"/>
      <c r="D9" s="174" t="s">
        <v>78</v>
      </c>
      <c r="E9" s="175"/>
      <c r="F9" s="178" t="s">
        <v>25</v>
      </c>
      <c r="G9" s="180" t="s">
        <v>79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98</v>
      </c>
      <c r="R9" s="198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80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44" t="str">
        <f>IF(G9="","",G9)</f>
        <v>M2 CONSTRUCCION VIAS NUEVAS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4000</v>
      </c>
      <c r="M18" s="62"/>
      <c r="N18" s="62"/>
      <c r="O18" s="83">
        <v>9325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0.1111111111111111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CONSTRUCCION VIAS NUEVAS CONTRATADAS</v>
      </c>
      <c r="C19" s="145"/>
      <c r="D19" s="145"/>
      <c r="E19" s="145"/>
      <c r="F19" s="145"/>
      <c r="G19" s="61"/>
      <c r="H19" s="61"/>
      <c r="I19" s="82">
        <v>36000</v>
      </c>
      <c r="J19" s="62"/>
      <c r="K19" s="62"/>
      <c r="L19" s="83">
        <v>36000</v>
      </c>
      <c r="M19" s="62"/>
      <c r="N19" s="62"/>
      <c r="O19" s="83">
        <v>36000</v>
      </c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0.2590277777777778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0.1111111111111111</v>
      </c>
      <c r="M20" s="66" t="str">
        <f t="shared" si="1"/>
        <v/>
      </c>
      <c r="N20" s="66" t="str">
        <f t="shared" si="1"/>
        <v/>
      </c>
      <c r="O20" s="66">
        <f t="shared" si="1"/>
        <v>0.2590277777777778</v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>REVISAR TENDENCIA DESCENDENTE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0.2590277777777778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2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26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26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26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26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26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26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26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26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26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26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26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26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102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26" ht="52.5" customHeight="1" x14ac:dyDescent="0.25">
      <c r="A45" s="27"/>
      <c r="B45" s="148" t="str">
        <f t="shared" ref="B45:B47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0.1111111111111111</v>
      </c>
      <c r="H45" s="138" t="s">
        <v>119</v>
      </c>
      <c r="I45" s="138"/>
      <c r="J45" s="138"/>
      <c r="K45" s="138"/>
      <c r="L45" s="138"/>
      <c r="M45" s="138"/>
      <c r="N45" s="138" t="s">
        <v>116</v>
      </c>
      <c r="O45" s="138"/>
      <c r="P45" s="138"/>
      <c r="Q45" s="138"/>
      <c r="R45" s="138"/>
    </row>
    <row r="46" spans="1:26" ht="48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0.2590277777777778</v>
      </c>
      <c r="H46" s="138" t="s">
        <v>120</v>
      </c>
      <c r="I46" s="138"/>
      <c r="J46" s="138"/>
      <c r="K46" s="138"/>
      <c r="L46" s="138"/>
      <c r="M46" s="138"/>
      <c r="N46" s="138" t="s">
        <v>121</v>
      </c>
      <c r="O46" s="138"/>
      <c r="P46" s="138"/>
      <c r="Q46" s="138"/>
      <c r="R46" s="138"/>
      <c r="Y46" s="18" t="s">
        <v>117</v>
      </c>
      <c r="Z46" s="18" t="s">
        <v>118</v>
      </c>
    </row>
    <row r="47" spans="1:26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26" ht="30.75" customHeight="1" x14ac:dyDescent="0.25">
      <c r="A48" s="27"/>
      <c r="B48" s="148" t="str">
        <f t="shared" ref="B48:B55" si="5">T21</f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5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5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5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5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5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5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5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42" t="s">
        <v>96</v>
      </c>
      <c r="O62" s="143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N68"/>
  <sheetViews>
    <sheetView view="pageLayout" topLeftCell="A29" zoomScale="78" zoomScaleNormal="73" zoomScalePageLayoutView="78" workbookViewId="0">
      <selection activeCell="B48" sqref="B48:E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73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74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82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1.5" customHeight="1" x14ac:dyDescent="0.25">
      <c r="A9" s="20"/>
      <c r="B9" s="13"/>
      <c r="C9" s="68"/>
      <c r="D9" s="174" t="s">
        <v>83</v>
      </c>
      <c r="E9" s="175"/>
      <c r="F9" s="178" t="s">
        <v>25</v>
      </c>
      <c r="G9" s="180" t="s">
        <v>84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99</v>
      </c>
      <c r="R9" s="198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85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0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M2 MANTENIMIENTO Y RECONSTRUCCION VIAS EJECUTADAS</v>
      </c>
      <c r="C18" s="145"/>
      <c r="D18" s="145"/>
      <c r="E18" s="145"/>
      <c r="F18" s="145"/>
      <c r="G18" s="61"/>
      <c r="H18" s="61"/>
      <c r="I18" s="61">
        <v>0</v>
      </c>
      <c r="J18" s="62"/>
      <c r="K18" s="62"/>
      <c r="L18" s="83">
        <v>2000</v>
      </c>
      <c r="M18" s="62"/>
      <c r="N18" s="62"/>
      <c r="O18" s="83">
        <v>20516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M2 MANTENIMIENTO Y RECONSTRUCCION VIAS CONTRATADAS</v>
      </c>
      <c r="C19" s="145"/>
      <c r="D19" s="145"/>
      <c r="E19" s="145"/>
      <c r="F19" s="145"/>
      <c r="G19" s="61"/>
      <c r="H19" s="61"/>
      <c r="I19" s="61">
        <v>20000</v>
      </c>
      <c r="J19" s="62"/>
      <c r="K19" s="62"/>
      <c r="L19" s="83">
        <v>20000</v>
      </c>
      <c r="M19" s="62"/>
      <c r="N19" s="62"/>
      <c r="O19" s="62">
        <v>20000</v>
      </c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1.0258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>
        <f t="shared" si="1"/>
        <v>0.1</v>
      </c>
      <c r="M20" s="66" t="str">
        <f t="shared" si="1"/>
        <v/>
      </c>
      <c r="N20" s="66" t="str">
        <f t="shared" si="1"/>
        <v/>
      </c>
      <c r="O20" s="66">
        <f t="shared" si="1"/>
        <v>1.0258</v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1.0258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2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6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</v>
      </c>
      <c r="H44" s="138" t="s">
        <v>104</v>
      </c>
      <c r="I44" s="138"/>
      <c r="J44" s="138"/>
      <c r="K44" s="138"/>
      <c r="L44" s="138"/>
      <c r="M44" s="138"/>
      <c r="N44" s="138" t="s">
        <v>103</v>
      </c>
      <c r="O44" s="138"/>
      <c r="P44" s="138"/>
      <c r="Q44" s="138"/>
      <c r="R44" s="138"/>
    </row>
    <row r="45" spans="1:18" ht="48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0.1</v>
      </c>
      <c r="H45" s="138" t="s">
        <v>110</v>
      </c>
      <c r="I45" s="138"/>
      <c r="J45" s="138"/>
      <c r="K45" s="138"/>
      <c r="L45" s="138"/>
      <c r="M45" s="138"/>
      <c r="N45" s="138" t="s">
        <v>111</v>
      </c>
      <c r="O45" s="138"/>
      <c r="P45" s="138"/>
      <c r="Q45" s="138"/>
      <c r="R45" s="138"/>
    </row>
    <row r="46" spans="1:18" ht="51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1.0258</v>
      </c>
      <c r="H46" s="138" t="s">
        <v>112</v>
      </c>
      <c r="I46" s="138"/>
      <c r="J46" s="138"/>
      <c r="K46" s="138"/>
      <c r="L46" s="138"/>
      <c r="M46" s="138"/>
      <c r="N46" s="138" t="s">
        <v>113</v>
      </c>
      <c r="O46" s="138"/>
      <c r="P46" s="138"/>
      <c r="Q46" s="138"/>
      <c r="R46" s="138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N68"/>
  <sheetViews>
    <sheetView view="pageLayout" topLeftCell="A43" zoomScale="78" zoomScaleNormal="73" zoomScalePageLayoutView="78" workbookViewId="0">
      <selection activeCell="B48" sqref="B48:E48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95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60" t="s">
        <v>73</v>
      </c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1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 t="s">
        <v>107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 t="s">
        <v>75</v>
      </c>
      <c r="H5" s="163"/>
      <c r="I5" s="163"/>
      <c r="J5" s="163"/>
      <c r="K5" s="163"/>
      <c r="L5" s="164"/>
      <c r="M5" s="11" t="s">
        <v>3</v>
      </c>
      <c r="N5" s="160" t="s">
        <v>76</v>
      </c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86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38.25" customHeight="1" x14ac:dyDescent="0.25">
      <c r="A9" s="20"/>
      <c r="B9" s="13"/>
      <c r="C9" s="68"/>
      <c r="D9" s="174" t="s">
        <v>87</v>
      </c>
      <c r="E9" s="175"/>
      <c r="F9" s="178" t="s">
        <v>25</v>
      </c>
      <c r="G9" s="180" t="s">
        <v>88</v>
      </c>
      <c r="H9" s="180"/>
      <c r="I9" s="180"/>
      <c r="J9" s="181"/>
      <c r="K9" s="182"/>
      <c r="L9" s="183"/>
      <c r="M9" s="180" t="s">
        <v>81</v>
      </c>
      <c r="N9" s="180"/>
      <c r="O9" s="180"/>
      <c r="P9" s="180"/>
      <c r="Q9" s="197" t="s">
        <v>100</v>
      </c>
      <c r="R9" s="198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 t="s">
        <v>89</v>
      </c>
      <c r="H10" s="201"/>
      <c r="I10" s="201"/>
      <c r="J10" s="201"/>
      <c r="K10" s="201"/>
      <c r="L10" s="201"/>
      <c r="M10" s="180" t="s">
        <v>81</v>
      </c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0.32782369146005508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44" t="str">
        <f>IF(G9="","",G9)</f>
        <v>UNIDADES DE MEJORAMIENTO DE VIVIENDA SALUDABLE INTERVENIDAS</v>
      </c>
      <c r="C18" s="145"/>
      <c r="D18" s="145"/>
      <c r="E18" s="145"/>
      <c r="F18" s="145"/>
      <c r="G18" s="61"/>
      <c r="H18" s="61"/>
      <c r="I18" s="61">
        <v>119</v>
      </c>
      <c r="J18" s="62"/>
      <c r="K18" s="62"/>
      <c r="L18" s="62">
        <v>292</v>
      </c>
      <c r="M18" s="62"/>
      <c r="N18" s="62"/>
      <c r="O18" s="62">
        <v>328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0.80440771349862261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44" t="str">
        <f>IF(G10="","",G10)</f>
        <v>UNIDADES DE MEJORAMIENTO DE VIVIENDA SALUDABLE CONTRATADAS</v>
      </c>
      <c r="C19" s="145"/>
      <c r="D19" s="145"/>
      <c r="E19" s="145"/>
      <c r="F19" s="145"/>
      <c r="G19" s="61"/>
      <c r="H19" s="61"/>
      <c r="I19" s="61">
        <v>363</v>
      </c>
      <c r="J19" s="62"/>
      <c r="K19" s="62"/>
      <c r="L19" s="62">
        <v>363</v>
      </c>
      <c r="M19" s="62"/>
      <c r="N19" s="62"/>
      <c r="O19" s="62">
        <v>363</v>
      </c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0.90358126721763088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0.32782369146005508</v>
      </c>
      <c r="J20" s="66" t="str">
        <f t="shared" si="1"/>
        <v/>
      </c>
      <c r="K20" s="66" t="str">
        <f t="shared" si="1"/>
        <v/>
      </c>
      <c r="L20" s="66">
        <f t="shared" si="1"/>
        <v>0.80440771349862261</v>
      </c>
      <c r="M20" s="66" t="str">
        <f t="shared" si="1"/>
        <v/>
      </c>
      <c r="N20" s="66" t="str">
        <f t="shared" si="1"/>
        <v/>
      </c>
      <c r="O20" s="66">
        <f t="shared" si="1"/>
        <v>0.90358126721763088</v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0.25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0.90358126721763088</v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2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44.2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0.25</v>
      </c>
      <c r="G44" s="74">
        <f>U17</f>
        <v>0.32782369146005508</v>
      </c>
      <c r="H44" s="138" t="s">
        <v>105</v>
      </c>
      <c r="I44" s="138"/>
      <c r="J44" s="138"/>
      <c r="K44" s="138"/>
      <c r="L44" s="138"/>
      <c r="M44" s="138"/>
      <c r="N44" s="138" t="s">
        <v>106</v>
      </c>
      <c r="O44" s="138"/>
      <c r="P44" s="138"/>
      <c r="Q44" s="138"/>
      <c r="R44" s="138"/>
    </row>
    <row r="45" spans="1:18" ht="44.2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0.25</v>
      </c>
      <c r="G45" s="74">
        <f t="shared" ref="G45:G55" si="4">U18</f>
        <v>0.80440771349862261</v>
      </c>
      <c r="H45" s="138" t="s">
        <v>108</v>
      </c>
      <c r="I45" s="138"/>
      <c r="J45" s="138"/>
      <c r="K45" s="138"/>
      <c r="L45" s="138"/>
      <c r="M45" s="138"/>
      <c r="N45" s="138" t="s">
        <v>109</v>
      </c>
      <c r="O45" s="138"/>
      <c r="P45" s="138"/>
      <c r="Q45" s="138"/>
      <c r="R45" s="138"/>
    </row>
    <row r="46" spans="1:18" ht="53.2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0.25</v>
      </c>
      <c r="G46" s="74">
        <f t="shared" si="4"/>
        <v>0.90358126721763088</v>
      </c>
      <c r="H46" s="138" t="s">
        <v>114</v>
      </c>
      <c r="I46" s="138"/>
      <c r="J46" s="138"/>
      <c r="K46" s="138"/>
      <c r="L46" s="138"/>
      <c r="M46" s="138"/>
      <c r="N46" s="138" t="s">
        <v>115</v>
      </c>
      <c r="O46" s="138"/>
      <c r="P46" s="138"/>
      <c r="Q46" s="138"/>
      <c r="R46" s="138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0.25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97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64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34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 t="s">
        <v>63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65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66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4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Cuatrimestre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Cuatrimestre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Cuatrimestre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/>
      </c>
      <c r="C47" s="148"/>
      <c r="D47" s="148"/>
      <c r="E47" s="148"/>
      <c r="F47" s="74" t="str">
        <f t="shared" si="3"/>
        <v/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67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/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197"/>
      <c r="R9" s="198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3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1er Trimestre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2do Trimestre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3er Trimestre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4to Trimestre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/>
      </c>
      <c r="C48" s="148"/>
      <c r="D48" s="148"/>
      <c r="E48" s="148"/>
      <c r="F48" s="74" t="str">
        <f t="shared" si="3"/>
        <v/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/>
      </c>
      <c r="C49" s="148"/>
      <c r="D49" s="148"/>
      <c r="E49" s="148"/>
      <c r="F49" s="74" t="str">
        <f t="shared" si="3"/>
        <v/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/>
      </c>
      <c r="C50" s="148"/>
      <c r="D50" s="148"/>
      <c r="E50" s="148"/>
      <c r="F50" s="74" t="str">
        <f t="shared" si="3"/>
        <v/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/>
      </c>
      <c r="C51" s="148"/>
      <c r="D51" s="148"/>
      <c r="E51" s="148"/>
      <c r="F51" s="74" t="str">
        <f t="shared" si="3"/>
        <v/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/>
      </c>
      <c r="C52" s="148"/>
      <c r="D52" s="148"/>
      <c r="E52" s="148"/>
      <c r="F52" s="74" t="str">
        <f t="shared" si="3"/>
        <v/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/>
      </c>
      <c r="C53" s="148"/>
      <c r="D53" s="148"/>
      <c r="E53" s="148"/>
      <c r="F53" s="74" t="str">
        <f t="shared" si="3"/>
        <v/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/>
      </c>
      <c r="C54" s="148"/>
      <c r="D54" s="148"/>
      <c r="E54" s="148"/>
      <c r="F54" s="74" t="str">
        <f t="shared" si="3"/>
        <v/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/>
      </c>
      <c r="C55" s="148"/>
      <c r="D55" s="148"/>
      <c r="E55" s="148"/>
      <c r="F55" s="74" t="str">
        <f t="shared" si="3"/>
        <v/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71</v>
      </c>
    </row>
    <row r="2" spans="1:40" ht="16.5" customHeight="1" x14ac:dyDescent="0.25">
      <c r="A2" s="20"/>
      <c r="B2" s="152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40" ht="12.75" customHeight="1" x14ac:dyDescent="0.25">
      <c r="A3" s="20"/>
      <c r="B3" s="155" t="s">
        <v>1</v>
      </c>
      <c r="C3" s="156"/>
      <c r="D3" s="156"/>
      <c r="E3" s="157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40" ht="14.25" customHeight="1" x14ac:dyDescent="0.25">
      <c r="A4" s="20"/>
      <c r="B4" s="146" t="s">
        <v>2</v>
      </c>
      <c r="C4" s="147"/>
      <c r="D4" s="147"/>
      <c r="E4" s="147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1"/>
    </row>
    <row r="5" spans="1:40" ht="16.5" customHeight="1" x14ac:dyDescent="0.25">
      <c r="A5" s="20"/>
      <c r="B5" s="155" t="s">
        <v>57</v>
      </c>
      <c r="C5" s="156"/>
      <c r="D5" s="156"/>
      <c r="E5" s="157"/>
      <c r="F5" s="8" t="s">
        <v>58</v>
      </c>
      <c r="G5" s="162"/>
      <c r="H5" s="163"/>
      <c r="I5" s="163"/>
      <c r="J5" s="163"/>
      <c r="K5" s="163"/>
      <c r="L5" s="164"/>
      <c r="M5" s="11" t="s">
        <v>3</v>
      </c>
      <c r="N5" s="160"/>
      <c r="O5" s="160"/>
      <c r="P5" s="160"/>
      <c r="Q5" s="160"/>
      <c r="R5" s="161"/>
    </row>
    <row r="6" spans="1:40" ht="16.5" customHeight="1" x14ac:dyDescent="0.25">
      <c r="A6" s="20"/>
      <c r="B6" s="155" t="s">
        <v>4</v>
      </c>
      <c r="C6" s="156"/>
      <c r="D6" s="156"/>
      <c r="E6" s="157"/>
      <c r="F6" s="158" t="s">
        <v>68</v>
      </c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8" t="s">
        <v>26</v>
      </c>
      <c r="E8" s="168"/>
      <c r="F8" s="72" t="s">
        <v>27</v>
      </c>
      <c r="G8" s="168" t="s">
        <v>28</v>
      </c>
      <c r="H8" s="168"/>
      <c r="I8" s="168"/>
      <c r="J8" s="168" t="s">
        <v>29</v>
      </c>
      <c r="K8" s="168"/>
      <c r="L8" s="168"/>
      <c r="M8" s="168" t="s">
        <v>30</v>
      </c>
      <c r="N8" s="168"/>
      <c r="O8" s="168"/>
      <c r="P8" s="168"/>
      <c r="Q8" s="169" t="s">
        <v>40</v>
      </c>
      <c r="R8" s="170"/>
      <c r="T8" s="15"/>
    </row>
    <row r="9" spans="1:40" ht="27" customHeight="1" x14ac:dyDescent="0.25">
      <c r="A9" s="20"/>
      <c r="B9" s="13"/>
      <c r="C9" s="68"/>
      <c r="D9" s="174"/>
      <c r="E9" s="175"/>
      <c r="F9" s="178" t="s">
        <v>25</v>
      </c>
      <c r="G9" s="180"/>
      <c r="H9" s="180"/>
      <c r="I9" s="180"/>
      <c r="J9" s="181"/>
      <c r="K9" s="182"/>
      <c r="L9" s="183"/>
      <c r="M9" s="180"/>
      <c r="N9" s="180"/>
      <c r="O9" s="180"/>
      <c r="P9" s="180"/>
      <c r="Q9" s="212"/>
      <c r="R9" s="198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6"/>
      <c r="E10" s="177"/>
      <c r="F10" s="179"/>
      <c r="G10" s="201"/>
      <c r="H10" s="201"/>
      <c r="I10" s="201"/>
      <c r="J10" s="201"/>
      <c r="K10" s="201"/>
      <c r="L10" s="201"/>
      <c r="M10" s="180"/>
      <c r="N10" s="180"/>
      <c r="O10" s="180"/>
      <c r="P10" s="180"/>
      <c r="Q10" s="199"/>
      <c r="R10" s="200"/>
    </row>
    <row r="11" spans="1:40" ht="20.25" customHeight="1" x14ac:dyDescent="0.25">
      <c r="A11" s="20"/>
      <c r="B11" s="171" t="s">
        <v>14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205" t="s">
        <v>31</v>
      </c>
      <c r="J12" s="206"/>
      <c r="K12" s="207" t="s">
        <v>6</v>
      </c>
      <c r="L12" s="208"/>
      <c r="M12" s="208"/>
      <c r="N12" s="208"/>
      <c r="O12" s="208"/>
      <c r="P12" s="208"/>
      <c r="Q12" s="208"/>
      <c r="R12" s="209"/>
    </row>
    <row r="13" spans="1:40" ht="15.75" customHeight="1" x14ac:dyDescent="0.25">
      <c r="A13" s="30">
        <v>1</v>
      </c>
      <c r="B13" s="210" t="s">
        <v>5</v>
      </c>
      <c r="C13" s="211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50" t="s">
        <v>9</v>
      </c>
      <c r="M13" s="151"/>
      <c r="N13" s="150" t="s">
        <v>10</v>
      </c>
      <c r="O13" s="151"/>
      <c r="P13" s="150" t="s">
        <v>11</v>
      </c>
      <c r="Q13" s="151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50" t="s">
        <v>11</v>
      </c>
      <c r="M14" s="151"/>
      <c r="N14" s="150" t="s">
        <v>10</v>
      </c>
      <c r="O14" s="151"/>
      <c r="P14" s="150" t="s">
        <v>9</v>
      </c>
      <c r="Q14" s="151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65" t="s">
        <v>33</v>
      </c>
      <c r="C15" s="166"/>
      <c r="D15" s="167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9" t="s">
        <v>35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1"/>
      <c r="T16" s="39"/>
      <c r="U16" s="39"/>
    </row>
    <row r="17" spans="1:40" ht="33.75" customHeight="1" x14ac:dyDescent="0.25">
      <c r="A17" s="20"/>
      <c r="B17" s="202" t="s">
        <v>32</v>
      </c>
      <c r="C17" s="203"/>
      <c r="D17" s="203"/>
      <c r="E17" s="203"/>
      <c r="F17" s="204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44" t="str">
        <f>IF(G9="","",G9)</f>
        <v/>
      </c>
      <c r="C18" s="145"/>
      <c r="D18" s="145"/>
      <c r="E18" s="145"/>
      <c r="F18" s="145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44" t="str">
        <f>IF(G10="","",G10)</f>
        <v/>
      </c>
      <c r="C19" s="145"/>
      <c r="D19" s="145"/>
      <c r="E19" s="145"/>
      <c r="F19" s="145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6" t="s">
        <v>38</v>
      </c>
      <c r="C20" s="147"/>
      <c r="D20" s="147"/>
      <c r="E20" s="147"/>
      <c r="F20" s="147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5" t="s">
        <v>39</v>
      </c>
      <c r="C21" s="156"/>
      <c r="D21" s="156"/>
      <c r="E21" s="156"/>
      <c r="F21" s="15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85" t="s">
        <v>36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7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8" t="str">
        <f>IF(AND(I15=TRUE,W30&gt;=W29),"",IF(AND(I15=TRUE,W30&lt;W29),"REVISAR TENDENCIA ASCENDENTE",IF(AND(J15=TRUE,W30&lt;W29),"",IF(AND(J15=TRUE,W30&gt;W29),"REVISAR TENDENCIA DESCENDENTE",""))))</f>
        <v/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3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3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3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3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3"/>
      <c r="W30" s="44">
        <f>COUNTIF(W18:W28,"A")</f>
        <v>0</v>
      </c>
    </row>
    <row r="31" spans="1:40" ht="15.75" customHeight="1" x14ac:dyDescent="0.25">
      <c r="A31" s="27"/>
      <c r="B31" s="19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</row>
    <row r="32" spans="1:40" ht="11.25" customHeight="1" x14ac:dyDescent="0.25">
      <c r="A32" s="27"/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3"/>
    </row>
    <row r="33" spans="1:18" ht="15" customHeight="1" x14ac:dyDescent="0.25">
      <c r="A33" s="2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3"/>
    </row>
    <row r="34" spans="1:18" ht="15" customHeight="1" x14ac:dyDescent="0.25">
      <c r="A34" s="27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3"/>
    </row>
    <row r="35" spans="1:18" ht="15" customHeight="1" x14ac:dyDescent="0.25">
      <c r="A35" s="27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3"/>
    </row>
    <row r="36" spans="1:18" ht="15" customHeight="1" x14ac:dyDescent="0.25">
      <c r="A36" s="27"/>
      <c r="B36" s="191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3"/>
    </row>
    <row r="37" spans="1:18" ht="15" customHeight="1" x14ac:dyDescent="0.25">
      <c r="A37" s="27"/>
      <c r="B37" s="191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3"/>
    </row>
    <row r="38" spans="1:18" ht="15" customHeight="1" x14ac:dyDescent="0.25">
      <c r="A38" s="27"/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3"/>
    </row>
    <row r="39" spans="1:18" ht="15" customHeight="1" x14ac:dyDescent="0.25">
      <c r="A39" s="27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3"/>
    </row>
    <row r="40" spans="1:18" ht="15" customHeight="1" thickBot="1" x14ac:dyDescent="0.3">
      <c r="A40" s="27"/>
      <c r="B40" s="194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6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40" t="s">
        <v>37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</row>
    <row r="43" spans="1:18" ht="17.25" customHeight="1" x14ac:dyDescent="0.25">
      <c r="A43" s="27"/>
      <c r="B43" s="184" t="s">
        <v>59</v>
      </c>
      <c r="C43" s="184"/>
      <c r="D43" s="184"/>
      <c r="E43" s="184"/>
      <c r="F43" s="9" t="s">
        <v>15</v>
      </c>
      <c r="G43" s="9" t="s">
        <v>60</v>
      </c>
      <c r="H43" s="184" t="s">
        <v>61</v>
      </c>
      <c r="I43" s="184"/>
      <c r="J43" s="184"/>
      <c r="K43" s="184"/>
      <c r="L43" s="184"/>
      <c r="M43" s="184"/>
      <c r="N43" s="184" t="s">
        <v>62</v>
      </c>
      <c r="O43" s="184"/>
      <c r="P43" s="184"/>
      <c r="Q43" s="184"/>
      <c r="R43" s="184"/>
    </row>
    <row r="44" spans="1:18" ht="30.75" customHeight="1" x14ac:dyDescent="0.25">
      <c r="A44" s="27"/>
      <c r="B44" s="148" t="str">
        <f>T17</f>
        <v>Ene</v>
      </c>
      <c r="C44" s="148"/>
      <c r="D44" s="148"/>
      <c r="E44" s="148"/>
      <c r="F44" s="74">
        <f>V17</f>
        <v>0</v>
      </c>
      <c r="G44" s="74" t="str">
        <f>U17</f>
        <v/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</row>
    <row r="45" spans="1:18" ht="30.75" customHeight="1" x14ac:dyDescent="0.25">
      <c r="A45" s="27"/>
      <c r="B45" s="148" t="str">
        <f t="shared" ref="B45:B55" si="2">T18</f>
        <v>Feb</v>
      </c>
      <c r="C45" s="148"/>
      <c r="D45" s="148"/>
      <c r="E45" s="148"/>
      <c r="F45" s="74">
        <f t="shared" ref="F45:F55" si="3">V18</f>
        <v>0</v>
      </c>
      <c r="G45" s="74" t="str">
        <f t="shared" ref="G45:G55" si="4">U18</f>
        <v/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6" spans="1:18" ht="30.75" customHeight="1" x14ac:dyDescent="0.25">
      <c r="A46" s="27"/>
      <c r="B46" s="148" t="str">
        <f t="shared" si="2"/>
        <v>Mar</v>
      </c>
      <c r="C46" s="148"/>
      <c r="D46" s="148"/>
      <c r="E46" s="148"/>
      <c r="F46" s="74">
        <f t="shared" si="3"/>
        <v>0</v>
      </c>
      <c r="G46" s="74" t="str">
        <f t="shared" si="4"/>
        <v/>
      </c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</row>
    <row r="47" spans="1:18" ht="30.75" customHeight="1" x14ac:dyDescent="0.25">
      <c r="A47" s="27"/>
      <c r="B47" s="148" t="str">
        <f t="shared" si="2"/>
        <v>Abr</v>
      </c>
      <c r="C47" s="148"/>
      <c r="D47" s="148"/>
      <c r="E47" s="148"/>
      <c r="F47" s="74">
        <f t="shared" si="3"/>
        <v>0</v>
      </c>
      <c r="G47" s="74" t="str">
        <f t="shared" si="4"/>
        <v/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</row>
    <row r="48" spans="1:18" ht="30.75" customHeight="1" x14ac:dyDescent="0.25">
      <c r="A48" s="27"/>
      <c r="B48" s="148" t="str">
        <f t="shared" si="2"/>
        <v>May</v>
      </c>
      <c r="C48" s="148"/>
      <c r="D48" s="148"/>
      <c r="E48" s="148"/>
      <c r="F48" s="74">
        <f t="shared" si="3"/>
        <v>0</v>
      </c>
      <c r="G48" s="74" t="str">
        <f t="shared" si="4"/>
        <v/>
      </c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</row>
    <row r="49" spans="1:18" ht="30.75" customHeight="1" x14ac:dyDescent="0.25">
      <c r="A49" s="27"/>
      <c r="B49" s="148" t="str">
        <f t="shared" si="2"/>
        <v>Jun</v>
      </c>
      <c r="C49" s="148"/>
      <c r="D49" s="148"/>
      <c r="E49" s="148"/>
      <c r="F49" s="74">
        <f t="shared" si="3"/>
        <v>0</v>
      </c>
      <c r="G49" s="74" t="str">
        <f t="shared" si="4"/>
        <v/>
      </c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</row>
    <row r="50" spans="1:18" ht="30.75" customHeight="1" x14ac:dyDescent="0.25">
      <c r="A50" s="27"/>
      <c r="B50" s="148" t="str">
        <f t="shared" si="2"/>
        <v>Jul</v>
      </c>
      <c r="C50" s="148"/>
      <c r="D50" s="148"/>
      <c r="E50" s="148"/>
      <c r="F50" s="74">
        <f t="shared" si="3"/>
        <v>0</v>
      </c>
      <c r="G50" s="74" t="str">
        <f t="shared" si="4"/>
        <v/>
      </c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</row>
    <row r="51" spans="1:18" ht="30.75" customHeight="1" x14ac:dyDescent="0.25">
      <c r="A51" s="27"/>
      <c r="B51" s="148" t="str">
        <f t="shared" si="2"/>
        <v>Ago</v>
      </c>
      <c r="C51" s="148"/>
      <c r="D51" s="148"/>
      <c r="E51" s="148"/>
      <c r="F51" s="74">
        <f t="shared" si="3"/>
        <v>0</v>
      </c>
      <c r="G51" s="74" t="str">
        <f t="shared" si="4"/>
        <v/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</row>
    <row r="52" spans="1:18" ht="30.75" customHeight="1" x14ac:dyDescent="0.25">
      <c r="A52" s="27"/>
      <c r="B52" s="148" t="str">
        <f t="shared" si="2"/>
        <v>Sep</v>
      </c>
      <c r="C52" s="148"/>
      <c r="D52" s="148"/>
      <c r="E52" s="148"/>
      <c r="F52" s="74">
        <f t="shared" si="3"/>
        <v>0</v>
      </c>
      <c r="G52" s="74" t="str">
        <f t="shared" si="4"/>
        <v/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30.75" customHeight="1" x14ac:dyDescent="0.25">
      <c r="A53" s="27"/>
      <c r="B53" s="148" t="str">
        <f t="shared" si="2"/>
        <v>Oct</v>
      </c>
      <c r="C53" s="148"/>
      <c r="D53" s="148"/>
      <c r="E53" s="148"/>
      <c r="F53" s="74">
        <f t="shared" si="3"/>
        <v>0</v>
      </c>
      <c r="G53" s="74" t="str">
        <f t="shared" si="4"/>
        <v/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</row>
    <row r="54" spans="1:18" ht="30.75" customHeight="1" x14ac:dyDescent="0.25">
      <c r="A54" s="27"/>
      <c r="B54" s="148" t="str">
        <f t="shared" si="2"/>
        <v>Nov</v>
      </c>
      <c r="C54" s="148"/>
      <c r="D54" s="148"/>
      <c r="E54" s="148"/>
      <c r="F54" s="74">
        <f t="shared" si="3"/>
        <v>0</v>
      </c>
      <c r="G54" s="74" t="str">
        <f t="shared" si="4"/>
        <v/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</row>
    <row r="55" spans="1:18" ht="30.75" customHeight="1" x14ac:dyDescent="0.25">
      <c r="A55" s="27"/>
      <c r="B55" s="148" t="str">
        <f t="shared" si="2"/>
        <v>Dic</v>
      </c>
      <c r="C55" s="148"/>
      <c r="D55" s="148"/>
      <c r="E55" s="148"/>
      <c r="F55" s="74">
        <f t="shared" si="3"/>
        <v>0</v>
      </c>
      <c r="G55" s="74" t="str">
        <f t="shared" si="4"/>
        <v/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42" t="s">
        <v>72</v>
      </c>
      <c r="O62" s="143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Nestor Paternina</cp:lastModifiedBy>
  <cp:lastPrinted>2017-04-05T17:25:29Z</cp:lastPrinted>
  <dcterms:created xsi:type="dcterms:W3CDTF">2013-07-02T16:07:28Z</dcterms:created>
  <dcterms:modified xsi:type="dcterms:W3CDTF">2019-10-09T13:21:36Z</dcterms:modified>
</cp:coreProperties>
</file>