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y Liliana\Desktop\"/>
    </mc:Choice>
  </mc:AlternateContent>
  <xr:revisionPtr revIDLastSave="0" documentId="13_ncr:1_{799D21A4-E102-4C7E-A0C6-ABD5EB2DCFB9}" xr6:coauthVersionLast="45" xr6:coauthVersionMax="45" xr10:uidLastSave="{00000000-0000-0000-0000-000000000000}"/>
  <bookViews>
    <workbookView xWindow="-120" yWindow="-120" windowWidth="20730" windowHeight="11160" tabRatio="876" xr2:uid="{00000000-000D-0000-FFFF-FFFF00000000}"/>
  </bookViews>
  <sheets>
    <sheet name="GENERAL" sheetId="54" r:id="rId1"/>
    <sheet name="Indicador1" sheetId="53" r:id="rId2"/>
    <sheet name="Indicador2" sheetId="64" r:id="rId3"/>
    <sheet name="Indicador3" sheetId="65" r:id="rId4"/>
    <sheet name="Indicador4" sheetId="66" r:id="rId5"/>
    <sheet name="Indicador5" sheetId="67" r:id="rId6"/>
    <sheet name="Indicador6" sheetId="68" r:id="rId7"/>
    <sheet name="Indicador7" sheetId="69" r:id="rId8"/>
    <sheet name="Indicador8" sheetId="70" r:id="rId9"/>
    <sheet name="Indicador9" sheetId="71" r:id="rId10"/>
    <sheet name="Indicador10" sheetId="72" r:id="rId11"/>
  </sheets>
  <definedNames>
    <definedName name="_xlnm.Print_Area" localSheetId="1">Indicador1!$A$1:$R$62</definedName>
    <definedName name="_xlnm.Print_Area" localSheetId="10">Indicador10!$A$1:$R$62</definedName>
    <definedName name="_xlnm.Print_Area" localSheetId="2">Indicador2!$A$1:$R$62</definedName>
    <definedName name="_xlnm.Print_Area" localSheetId="3">Indicador3!$A$1:$R$62</definedName>
    <definedName name="_xlnm.Print_Area" localSheetId="4">Indicador4!$A$1:$R$62</definedName>
    <definedName name="_xlnm.Print_Area" localSheetId="5">Indicador5!$A$1:$R$62</definedName>
    <definedName name="_xlnm.Print_Area" localSheetId="6">Indicador6!$A$1:$R$62</definedName>
    <definedName name="_xlnm.Print_Area" localSheetId="7">Indicador7!$A$1:$R$62</definedName>
    <definedName name="_xlnm.Print_Area" localSheetId="8">Indicador8!$A$1:$R$62</definedName>
    <definedName name="_xlnm.Print_Area" localSheetId="9">Indicador9!$A$1:$R$62</definedName>
  </definedNames>
  <calcPr calcId="191029"/>
</workbook>
</file>

<file path=xl/calcChain.xml><?xml version="1.0" encoding="utf-8"?>
<calcChain xmlns="http://schemas.openxmlformats.org/spreadsheetml/2006/main">
  <c r="F30" i="54" l="1"/>
  <c r="F28" i="54"/>
  <c r="F26" i="54"/>
  <c r="F24" i="54"/>
  <c r="F22" i="54"/>
  <c r="F20" i="54"/>
  <c r="F18" i="54"/>
  <c r="F16" i="54"/>
  <c r="F14" i="54"/>
  <c r="F12" i="54"/>
  <c r="W30" i="54"/>
  <c r="D30" i="54"/>
  <c r="C30" i="54"/>
  <c r="V28" i="72"/>
  <c r="F55" i="72" s="1"/>
  <c r="V27" i="72"/>
  <c r="F54" i="72" s="1"/>
  <c r="V26" i="72"/>
  <c r="F53" i="72" s="1"/>
  <c r="V25" i="72"/>
  <c r="F52" i="72" s="1"/>
  <c r="V24" i="72"/>
  <c r="F51" i="72" s="1"/>
  <c r="V23" i="72"/>
  <c r="F50" i="72" s="1"/>
  <c r="V22" i="72"/>
  <c r="F49" i="72" s="1"/>
  <c r="V21" i="72"/>
  <c r="F48" i="72" s="1"/>
  <c r="V20" i="72"/>
  <c r="F47" i="72" s="1"/>
  <c r="R20" i="72"/>
  <c r="U28" i="72" s="1"/>
  <c r="G55" i="72" s="1"/>
  <c r="Q20" i="72"/>
  <c r="U27" i="72" s="1"/>
  <c r="P20" i="72"/>
  <c r="U26" i="72" s="1"/>
  <c r="O20" i="72"/>
  <c r="U25" i="72"/>
  <c r="N20" i="72"/>
  <c r="U24" i="72" s="1"/>
  <c r="G51" i="72" s="1"/>
  <c r="M20" i="72"/>
  <c r="U23" i="72"/>
  <c r="L20" i="72"/>
  <c r="U22" i="72" s="1"/>
  <c r="G49" i="72" s="1"/>
  <c r="K20" i="72"/>
  <c r="U21" i="72"/>
  <c r="J20" i="72"/>
  <c r="I20" i="72"/>
  <c r="H20" i="72"/>
  <c r="U18" i="72" s="1"/>
  <c r="W18" i="72"/>
  <c r="G20" i="72"/>
  <c r="U17" i="72" s="1"/>
  <c r="V19" i="72"/>
  <c r="F46" i="72" s="1"/>
  <c r="B19" i="72"/>
  <c r="V18" i="72"/>
  <c r="F45" i="72" s="1"/>
  <c r="B18" i="72"/>
  <c r="V17" i="72"/>
  <c r="F44" i="72" s="1"/>
  <c r="R17" i="72"/>
  <c r="T28" i="72" s="1"/>
  <c r="Q17" i="72"/>
  <c r="T27" i="72" s="1"/>
  <c r="P17" i="72"/>
  <c r="T26" i="72" s="1"/>
  <c r="O17" i="72"/>
  <c r="T25" i="72" s="1"/>
  <c r="N17" i="72"/>
  <c r="T24" i="72" s="1"/>
  <c r="M17" i="72"/>
  <c r="T23" i="72" s="1"/>
  <c r="L17" i="72"/>
  <c r="K17" i="72"/>
  <c r="T21" i="72" s="1"/>
  <c r="N31" i="54" s="1"/>
  <c r="J17" i="72"/>
  <c r="T20" i="72"/>
  <c r="B47" i="72" s="1"/>
  <c r="I17" i="72"/>
  <c r="T19" i="72" s="1"/>
  <c r="L31" i="54" s="1"/>
  <c r="H17" i="72"/>
  <c r="G17" i="72"/>
  <c r="T17" i="72"/>
  <c r="S14" i="72"/>
  <c r="S15" i="72" s="1"/>
  <c r="A14" i="72"/>
  <c r="V30" i="54" s="1"/>
  <c r="S13" i="72"/>
  <c r="A10" i="72"/>
  <c r="E30" i="54"/>
  <c r="W28" i="54"/>
  <c r="D28" i="54"/>
  <c r="C28" i="54"/>
  <c r="V28" i="71"/>
  <c r="F55" i="71" s="1"/>
  <c r="V27" i="71"/>
  <c r="F54" i="71" s="1"/>
  <c r="V26" i="71"/>
  <c r="F53" i="71" s="1"/>
  <c r="V25" i="71"/>
  <c r="F52" i="71" s="1"/>
  <c r="V24" i="71"/>
  <c r="F51" i="71" s="1"/>
  <c r="V23" i="71"/>
  <c r="F50" i="71" s="1"/>
  <c r="V22" i="71"/>
  <c r="F49" i="71" s="1"/>
  <c r="V21" i="71"/>
  <c r="F48" i="71" s="1"/>
  <c r="V20" i="71"/>
  <c r="F47" i="71" s="1"/>
  <c r="R20" i="71"/>
  <c r="U28" i="71" s="1"/>
  <c r="G55" i="71" s="1"/>
  <c r="Q20" i="71"/>
  <c r="U27" i="71"/>
  <c r="P20" i="71"/>
  <c r="U26" i="71" s="1"/>
  <c r="G53" i="71" s="1"/>
  <c r="O20" i="71"/>
  <c r="N20" i="71"/>
  <c r="U24" i="71" s="1"/>
  <c r="M20" i="71"/>
  <c r="U23" i="71" s="1"/>
  <c r="P28" i="54" s="1"/>
  <c r="L20" i="71"/>
  <c r="U22" i="71"/>
  <c r="K20" i="71"/>
  <c r="U21" i="71" s="1"/>
  <c r="G48" i="71" s="1"/>
  <c r="J20" i="71"/>
  <c r="I20" i="71"/>
  <c r="U19" i="71" s="1"/>
  <c r="L28" i="54" s="1"/>
  <c r="H20" i="71"/>
  <c r="U18" i="71" s="1"/>
  <c r="G20" i="71"/>
  <c r="U17" i="71" s="1"/>
  <c r="V19" i="71"/>
  <c r="F46" i="71" s="1"/>
  <c r="B19" i="71"/>
  <c r="V18" i="71"/>
  <c r="F45" i="71" s="1"/>
  <c r="B18" i="71"/>
  <c r="V17" i="71"/>
  <c r="F44" i="71" s="1"/>
  <c r="G44" i="71"/>
  <c r="R17" i="71"/>
  <c r="T28" i="71" s="1"/>
  <c r="Q17" i="71"/>
  <c r="T27" i="71"/>
  <c r="B54" i="71" s="1"/>
  <c r="P17" i="71"/>
  <c r="T26" i="71" s="1"/>
  <c r="O17" i="71"/>
  <c r="N17" i="71"/>
  <c r="T24" i="71" s="1"/>
  <c r="M17" i="71"/>
  <c r="T23" i="71" s="1"/>
  <c r="B50" i="71" s="1"/>
  <c r="L17" i="71"/>
  <c r="T22" i="71" s="1"/>
  <c r="B49" i="71" s="1"/>
  <c r="K17" i="71"/>
  <c r="T21" i="71" s="1"/>
  <c r="B48" i="71" s="1"/>
  <c r="J17" i="71"/>
  <c r="T20" i="71"/>
  <c r="I17" i="71"/>
  <c r="H17" i="71"/>
  <c r="T18" i="71" s="1"/>
  <c r="G17" i="71"/>
  <c r="T17" i="71" s="1"/>
  <c r="S14" i="71"/>
  <c r="A14" i="71"/>
  <c r="V28" i="54"/>
  <c r="S13" i="71"/>
  <c r="A10" i="71"/>
  <c r="E28" i="54" s="1"/>
  <c r="W26" i="54"/>
  <c r="D26" i="54"/>
  <c r="C26" i="54"/>
  <c r="W24" i="54"/>
  <c r="D24" i="54"/>
  <c r="C24" i="54"/>
  <c r="W22" i="54"/>
  <c r="D22" i="54"/>
  <c r="C22" i="54"/>
  <c r="W20" i="54"/>
  <c r="D20" i="54"/>
  <c r="C20" i="54"/>
  <c r="W18" i="54"/>
  <c r="D18" i="54"/>
  <c r="C18" i="54"/>
  <c r="W14" i="54"/>
  <c r="W16" i="54"/>
  <c r="D16" i="54"/>
  <c r="C16" i="54"/>
  <c r="D14" i="54"/>
  <c r="C14" i="54"/>
  <c r="V28" i="70"/>
  <c r="F55" i="70"/>
  <c r="V27" i="70"/>
  <c r="F54" i="70" s="1"/>
  <c r="V26" i="70"/>
  <c r="F53" i="70"/>
  <c r="V25" i="70"/>
  <c r="F52" i="70" s="1"/>
  <c r="V24" i="70"/>
  <c r="F51" i="70"/>
  <c r="V23" i="70"/>
  <c r="F50" i="70" s="1"/>
  <c r="V22" i="70"/>
  <c r="F49" i="70"/>
  <c r="V21" i="70"/>
  <c r="F48" i="70" s="1"/>
  <c r="V20" i="70"/>
  <c r="F47" i="70"/>
  <c r="R20" i="70"/>
  <c r="U28" i="70" s="1"/>
  <c r="Q20" i="70"/>
  <c r="U27" i="70" s="1"/>
  <c r="G54" i="70"/>
  <c r="P20" i="70"/>
  <c r="U26" i="70"/>
  <c r="S26" i="54" s="1"/>
  <c r="O20" i="70"/>
  <c r="U25" i="70"/>
  <c r="G52" i="70" s="1"/>
  <c r="N20" i="70"/>
  <c r="U24" i="70" s="1"/>
  <c r="M20" i="70"/>
  <c r="U23" i="70" s="1"/>
  <c r="G50" i="70" s="1"/>
  <c r="L20" i="70"/>
  <c r="U22" i="70" s="1"/>
  <c r="G49" i="70" s="1"/>
  <c r="K20" i="70"/>
  <c r="U21" i="70" s="1"/>
  <c r="W21" i="70" s="1"/>
  <c r="J20" i="70"/>
  <c r="I20" i="70"/>
  <c r="U19" i="70" s="1"/>
  <c r="G46" i="70" s="1"/>
  <c r="H20" i="70"/>
  <c r="G20" i="70"/>
  <c r="V19" i="70"/>
  <c r="F46" i="70" s="1"/>
  <c r="B19" i="70"/>
  <c r="V18" i="70"/>
  <c r="F45" i="70" s="1"/>
  <c r="B18" i="70"/>
  <c r="V17" i="70"/>
  <c r="F44" i="70"/>
  <c r="R17" i="70"/>
  <c r="Q17" i="70"/>
  <c r="T27" i="70" s="1"/>
  <c r="P17" i="70"/>
  <c r="T26" i="70" s="1"/>
  <c r="S27" i="54" s="1"/>
  <c r="O17" i="70"/>
  <c r="T25" i="70"/>
  <c r="B52" i="70" s="1"/>
  <c r="N17" i="70"/>
  <c r="T24" i="70" s="1"/>
  <c r="M17" i="70"/>
  <c r="T23" i="70"/>
  <c r="P27" i="54" s="1"/>
  <c r="L17" i="70"/>
  <c r="T22" i="70" s="1"/>
  <c r="O27" i="54" s="1"/>
  <c r="K17" i="70"/>
  <c r="T21" i="70"/>
  <c r="J17" i="70"/>
  <c r="I17" i="70"/>
  <c r="H17" i="70"/>
  <c r="T18" i="70"/>
  <c r="G17" i="70"/>
  <c r="T17" i="70" s="1"/>
  <c r="S14" i="70"/>
  <c r="A14" i="70"/>
  <c r="V26" i="54" s="1"/>
  <c r="S13" i="70"/>
  <c r="A10" i="70"/>
  <c r="E26" i="54"/>
  <c r="V28" i="69"/>
  <c r="F55" i="69"/>
  <c r="U28" i="69"/>
  <c r="G55" i="69"/>
  <c r="T28" i="69"/>
  <c r="B55" i="69"/>
  <c r="V27" i="69"/>
  <c r="F54" i="69"/>
  <c r="U27" i="69"/>
  <c r="G54" i="69"/>
  <c r="T27" i="69"/>
  <c r="B54" i="69"/>
  <c r="V26" i="69"/>
  <c r="F53" i="69"/>
  <c r="U26" i="69"/>
  <c r="W26" i="69"/>
  <c r="T26" i="69"/>
  <c r="B53" i="69"/>
  <c r="V25" i="69"/>
  <c r="F52" i="69"/>
  <c r="U25" i="69"/>
  <c r="G52" i="69"/>
  <c r="T25" i="69"/>
  <c r="B52" i="69"/>
  <c r="V24" i="69"/>
  <c r="F51" i="69"/>
  <c r="U24" i="69"/>
  <c r="G51" i="69"/>
  <c r="T24" i="69"/>
  <c r="B51" i="69"/>
  <c r="V23" i="69"/>
  <c r="F50" i="69"/>
  <c r="U23" i="69"/>
  <c r="G50" i="69"/>
  <c r="T23" i="69"/>
  <c r="B50" i="69"/>
  <c r="V22" i="69"/>
  <c r="F49" i="69"/>
  <c r="U22" i="69"/>
  <c r="W22" i="69"/>
  <c r="T22" i="69"/>
  <c r="O25" i="54"/>
  <c r="V21" i="69"/>
  <c r="F48" i="69"/>
  <c r="U21" i="69"/>
  <c r="G48" i="69"/>
  <c r="T21" i="69"/>
  <c r="B48" i="69"/>
  <c r="V20" i="69"/>
  <c r="F47" i="69"/>
  <c r="R20" i="69"/>
  <c r="U20" i="69" s="1"/>
  <c r="G47" i="69" s="1"/>
  <c r="Q20" i="69"/>
  <c r="P20" i="69"/>
  <c r="O20" i="69"/>
  <c r="U19" i="69" s="1"/>
  <c r="G46" i="69" s="1"/>
  <c r="N20" i="69"/>
  <c r="M20" i="69"/>
  <c r="L20" i="69"/>
  <c r="U18" i="69" s="1"/>
  <c r="K24" i="54" s="1"/>
  <c r="K20" i="69"/>
  <c r="J20" i="69"/>
  <c r="I20" i="69"/>
  <c r="U17" i="69" s="1"/>
  <c r="H20" i="69"/>
  <c r="G20" i="69"/>
  <c r="V19" i="69"/>
  <c r="F46" i="69" s="1"/>
  <c r="B19" i="69"/>
  <c r="V18" i="69"/>
  <c r="F45" i="69" s="1"/>
  <c r="B18" i="69"/>
  <c r="V17" i="69"/>
  <c r="F44" i="69"/>
  <c r="R17" i="69"/>
  <c r="T20" i="69"/>
  <c r="B47" i="69" s="1"/>
  <c r="Q17" i="69"/>
  <c r="P17" i="69"/>
  <c r="O17" i="69"/>
  <c r="T19" i="69" s="1"/>
  <c r="B46" i="69" s="1"/>
  <c r="N17" i="69"/>
  <c r="M17" i="69"/>
  <c r="L17" i="69"/>
  <c r="T18" i="69" s="1"/>
  <c r="K17" i="69"/>
  <c r="J17" i="69"/>
  <c r="I17" i="69"/>
  <c r="T17" i="69" s="1"/>
  <c r="B44" i="69" s="1"/>
  <c r="H17" i="69"/>
  <c r="G17" i="69"/>
  <c r="S14" i="69"/>
  <c r="S15" i="69"/>
  <c r="A14" i="69"/>
  <c r="V24" i="54"/>
  <c r="S13" i="69"/>
  <c r="A10" i="69"/>
  <c r="E24" i="54" s="1"/>
  <c r="V28" i="68"/>
  <c r="F55" i="68" s="1"/>
  <c r="U28" i="68"/>
  <c r="G55" i="68" s="1"/>
  <c r="T28" i="68"/>
  <c r="B55" i="68" s="1"/>
  <c r="V27" i="68"/>
  <c r="F54" i="68" s="1"/>
  <c r="U27" i="68"/>
  <c r="G54" i="68" s="1"/>
  <c r="T27" i="68"/>
  <c r="B54" i="68" s="1"/>
  <c r="V26" i="68"/>
  <c r="F53" i="68" s="1"/>
  <c r="U26" i="68"/>
  <c r="W26" i="68" s="1"/>
  <c r="T26" i="68"/>
  <c r="V25" i="68"/>
  <c r="F52" i="68" s="1"/>
  <c r="U25" i="68"/>
  <c r="G52" i="68" s="1"/>
  <c r="T25" i="68"/>
  <c r="B52" i="68" s="1"/>
  <c r="V24" i="68"/>
  <c r="F51" i="68" s="1"/>
  <c r="U24" i="68"/>
  <c r="G51" i="68" s="1"/>
  <c r="T24" i="68"/>
  <c r="B51" i="68" s="1"/>
  <c r="V23" i="68"/>
  <c r="F50" i="68" s="1"/>
  <c r="U23" i="68"/>
  <c r="T23" i="68"/>
  <c r="B50" i="68" s="1"/>
  <c r="V22" i="68"/>
  <c r="F49" i="68" s="1"/>
  <c r="U22" i="68"/>
  <c r="W22" i="68" s="1"/>
  <c r="T22" i="68"/>
  <c r="V21" i="68"/>
  <c r="F48" i="68" s="1"/>
  <c r="U21" i="68"/>
  <c r="T21" i="68"/>
  <c r="B48" i="68" s="1"/>
  <c r="V20" i="68"/>
  <c r="F47" i="68" s="1"/>
  <c r="U20" i="68"/>
  <c r="G47" i="68" s="1"/>
  <c r="R20" i="68"/>
  <c r="U19" i="68" s="1"/>
  <c r="L22" i="54" s="1"/>
  <c r="Q20" i="68"/>
  <c r="P20" i="68"/>
  <c r="O20" i="68"/>
  <c r="N20" i="68"/>
  <c r="M20" i="68"/>
  <c r="L20" i="68"/>
  <c r="U18" i="68"/>
  <c r="K22" i="54" s="1"/>
  <c r="K20" i="68"/>
  <c r="J20" i="68"/>
  <c r="I20" i="68"/>
  <c r="H20" i="68"/>
  <c r="G20" i="68"/>
  <c r="V19" i="68"/>
  <c r="F46" i="68" s="1"/>
  <c r="B19" i="68"/>
  <c r="V18" i="68"/>
  <c r="F45" i="68" s="1"/>
  <c r="B18" i="68"/>
  <c r="V17" i="68"/>
  <c r="F44" i="68"/>
  <c r="R17" i="68"/>
  <c r="T20" i="68"/>
  <c r="B47" i="68" s="1"/>
  <c r="Q17" i="68"/>
  <c r="P17" i="68"/>
  <c r="O17" i="68"/>
  <c r="N17" i="68"/>
  <c r="T18" i="68" s="1"/>
  <c r="M17" i="68"/>
  <c r="L17" i="68"/>
  <c r="K17" i="68"/>
  <c r="J17" i="68"/>
  <c r="I17" i="68"/>
  <c r="H17" i="68"/>
  <c r="G17" i="68"/>
  <c r="S14" i="68"/>
  <c r="S15" i="68"/>
  <c r="A14" i="68"/>
  <c r="V22" i="54"/>
  <c r="S13" i="68"/>
  <c r="A10" i="68"/>
  <c r="E22" i="54" s="1"/>
  <c r="V28" i="67"/>
  <c r="F55" i="67" s="1"/>
  <c r="V27" i="67"/>
  <c r="F54" i="67" s="1"/>
  <c r="V26" i="67"/>
  <c r="F53" i="67" s="1"/>
  <c r="V25" i="67"/>
  <c r="F52" i="67" s="1"/>
  <c r="V24" i="67"/>
  <c r="F51" i="67" s="1"/>
  <c r="V23" i="67"/>
  <c r="F50" i="67" s="1"/>
  <c r="V22" i="67"/>
  <c r="F49" i="67" s="1"/>
  <c r="V21" i="67"/>
  <c r="F48" i="67" s="1"/>
  <c r="V20" i="67"/>
  <c r="F47" i="67" s="1"/>
  <c r="R20" i="67"/>
  <c r="Q20" i="67"/>
  <c r="U27" i="67"/>
  <c r="P20" i="67"/>
  <c r="U26" i="67" s="1"/>
  <c r="O20" i="67"/>
  <c r="U25" i="67" s="1"/>
  <c r="N20" i="67"/>
  <c r="U24" i="67" s="1"/>
  <c r="Q20" i="54" s="1"/>
  <c r="M20" i="67"/>
  <c r="U23" i="67"/>
  <c r="P20" i="54" s="1"/>
  <c r="L20" i="67"/>
  <c r="U22" i="67" s="1"/>
  <c r="K20" i="67"/>
  <c r="U21" i="67" s="1"/>
  <c r="G48" i="67" s="1"/>
  <c r="J20" i="67"/>
  <c r="I20" i="67"/>
  <c r="H20" i="67"/>
  <c r="U18" i="67" s="1"/>
  <c r="G20" i="67"/>
  <c r="V19" i="67"/>
  <c r="F46" i="67" s="1"/>
  <c r="B19" i="67"/>
  <c r="V18" i="67"/>
  <c r="F45" i="67" s="1"/>
  <c r="B18" i="67"/>
  <c r="V17" i="67"/>
  <c r="F44" i="67" s="1"/>
  <c r="R17" i="67"/>
  <c r="T28" i="67" s="1"/>
  <c r="Q17" i="67"/>
  <c r="T27" i="67"/>
  <c r="B54" i="67" s="1"/>
  <c r="P17" i="67"/>
  <c r="T26" i="67" s="1"/>
  <c r="O17" i="67"/>
  <c r="T25" i="67" s="1"/>
  <c r="R21" i="54" s="1"/>
  <c r="N17" i="67"/>
  <c r="T24" i="67" s="1"/>
  <c r="M17" i="67"/>
  <c r="T23" i="67"/>
  <c r="B50" i="67" s="1"/>
  <c r="L17" i="67"/>
  <c r="T22" i="67" s="1"/>
  <c r="K17" i="67"/>
  <c r="T21" i="67" s="1"/>
  <c r="B48" i="67" s="1"/>
  <c r="J17" i="67"/>
  <c r="T20" i="67" s="1"/>
  <c r="I17" i="67"/>
  <c r="H17" i="67"/>
  <c r="G17" i="67"/>
  <c r="S14" i="67"/>
  <c r="S15" i="67" s="1"/>
  <c r="A14" i="67"/>
  <c r="V20" i="54" s="1"/>
  <c r="S13" i="67"/>
  <c r="A10" i="67"/>
  <c r="E20" i="54"/>
  <c r="V28" i="66"/>
  <c r="F55" i="66"/>
  <c r="U28" i="66"/>
  <c r="G55" i="66"/>
  <c r="T28" i="66"/>
  <c r="B55" i="66"/>
  <c r="V27" i="66"/>
  <c r="F54" i="66"/>
  <c r="U27" i="66"/>
  <c r="G54" i="66"/>
  <c r="T27" i="66"/>
  <c r="T19" i="54"/>
  <c r="V26" i="66"/>
  <c r="F53" i="66"/>
  <c r="U26" i="66"/>
  <c r="G53" i="66"/>
  <c r="T26" i="66"/>
  <c r="B53" i="66"/>
  <c r="V25" i="66"/>
  <c r="F52" i="66"/>
  <c r="U25" i="66"/>
  <c r="G52" i="66"/>
  <c r="T25" i="66"/>
  <c r="B52" i="66"/>
  <c r="V24" i="66"/>
  <c r="F51" i="66"/>
  <c r="U24" i="66"/>
  <c r="G51" i="66"/>
  <c r="T24" i="66"/>
  <c r="B51" i="66"/>
  <c r="V23" i="66"/>
  <c r="F50" i="66"/>
  <c r="U23" i="66"/>
  <c r="G50" i="66"/>
  <c r="T23" i="66"/>
  <c r="P19" i="54"/>
  <c r="V22" i="66"/>
  <c r="F49" i="66"/>
  <c r="U22" i="66"/>
  <c r="G49" i="66"/>
  <c r="T22" i="66"/>
  <c r="B49" i="66"/>
  <c r="V21" i="66"/>
  <c r="F48" i="66"/>
  <c r="U21" i="66"/>
  <c r="G48" i="66"/>
  <c r="T21" i="66"/>
  <c r="B48" i="66"/>
  <c r="V20" i="66"/>
  <c r="F47" i="66"/>
  <c r="R20" i="66"/>
  <c r="U20" i="66"/>
  <c r="M18" i="54" s="1"/>
  <c r="Q20" i="66"/>
  <c r="P20" i="66"/>
  <c r="O20" i="66"/>
  <c r="U19" i="66" s="1"/>
  <c r="N20" i="66"/>
  <c r="M20" i="66"/>
  <c r="L20" i="66"/>
  <c r="U18" i="66" s="1"/>
  <c r="K20" i="66"/>
  <c r="J20" i="66"/>
  <c r="I20" i="66"/>
  <c r="U17" i="66" s="1"/>
  <c r="H20" i="66"/>
  <c r="G20" i="66"/>
  <c r="V19" i="66"/>
  <c r="F46" i="66" s="1"/>
  <c r="B19" i="66"/>
  <c r="V18" i="66"/>
  <c r="F45" i="66"/>
  <c r="B18" i="66"/>
  <c r="V17" i="66"/>
  <c r="F44" i="66" s="1"/>
  <c r="R17" i="66"/>
  <c r="T20" i="66" s="1"/>
  <c r="Q17" i="66"/>
  <c r="P17" i="66"/>
  <c r="O17" i="66"/>
  <c r="T19" i="66" s="1"/>
  <c r="B46" i="66" s="1"/>
  <c r="N17" i="66"/>
  <c r="M17" i="66"/>
  <c r="L17" i="66"/>
  <c r="T18" i="66" s="1"/>
  <c r="K17" i="66"/>
  <c r="J17" i="66"/>
  <c r="I17" i="66"/>
  <c r="T17" i="66"/>
  <c r="H17" i="66"/>
  <c r="G17" i="66"/>
  <c r="S14" i="66"/>
  <c r="A14" i="66"/>
  <c r="V18" i="54" s="1"/>
  <c r="S13" i="66"/>
  <c r="A10" i="66"/>
  <c r="E18" i="54" s="1"/>
  <c r="V28" i="65"/>
  <c r="F55" i="65" s="1"/>
  <c r="U28" i="65"/>
  <c r="G55" i="65" s="1"/>
  <c r="T28" i="65"/>
  <c r="B55" i="65" s="1"/>
  <c r="V27" i="65"/>
  <c r="F54" i="65" s="1"/>
  <c r="U27" i="65"/>
  <c r="G54" i="65" s="1"/>
  <c r="T27" i="65"/>
  <c r="B54" i="65" s="1"/>
  <c r="V26" i="65"/>
  <c r="F53" i="65" s="1"/>
  <c r="U26" i="65"/>
  <c r="W26" i="65" s="1"/>
  <c r="T26" i="65"/>
  <c r="B53" i="65" s="1"/>
  <c r="V25" i="65"/>
  <c r="F52" i="65" s="1"/>
  <c r="U25" i="65"/>
  <c r="G52" i="65" s="1"/>
  <c r="T25" i="65"/>
  <c r="V24" i="65"/>
  <c r="F51" i="65" s="1"/>
  <c r="U24" i="65"/>
  <c r="T24" i="65"/>
  <c r="B51" i="65" s="1"/>
  <c r="V23" i="65"/>
  <c r="F50" i="65" s="1"/>
  <c r="U23" i="65"/>
  <c r="G50" i="65" s="1"/>
  <c r="T23" i="65"/>
  <c r="B50" i="65" s="1"/>
  <c r="V22" i="65"/>
  <c r="F49" i="65" s="1"/>
  <c r="U22" i="65"/>
  <c r="W22" i="65" s="1"/>
  <c r="T22" i="65"/>
  <c r="B49" i="65" s="1"/>
  <c r="V21" i="65"/>
  <c r="F48" i="65" s="1"/>
  <c r="U21" i="65"/>
  <c r="T21" i="65"/>
  <c r="B48" i="65" s="1"/>
  <c r="V20" i="65"/>
  <c r="R20" i="65"/>
  <c r="U20" i="65" s="1"/>
  <c r="Q20" i="65"/>
  <c r="P20" i="65"/>
  <c r="O20" i="65"/>
  <c r="U19" i="65" s="1"/>
  <c r="N20" i="65"/>
  <c r="M20" i="65"/>
  <c r="L20" i="65"/>
  <c r="U18" i="65" s="1"/>
  <c r="K16" i="54" s="1"/>
  <c r="K20" i="65"/>
  <c r="J20" i="65"/>
  <c r="I20" i="65"/>
  <c r="U17" i="65" s="1"/>
  <c r="J16" i="54" s="1"/>
  <c r="H20" i="65"/>
  <c r="G20" i="65"/>
  <c r="V19" i="65"/>
  <c r="B19" i="65"/>
  <c r="V18" i="65"/>
  <c r="B18" i="65"/>
  <c r="V17" i="65"/>
  <c r="R17" i="65"/>
  <c r="T20" i="65" s="1"/>
  <c r="Q17" i="65"/>
  <c r="P17" i="65"/>
  <c r="O17" i="65"/>
  <c r="T19" i="65"/>
  <c r="B46" i="65" s="1"/>
  <c r="N17" i="65"/>
  <c r="M17" i="65"/>
  <c r="L17" i="65"/>
  <c r="T18" i="65" s="1"/>
  <c r="K17" i="65"/>
  <c r="J17" i="65"/>
  <c r="I17" i="65"/>
  <c r="T17" i="65" s="1"/>
  <c r="H17" i="65"/>
  <c r="G17" i="65"/>
  <c r="S14" i="65"/>
  <c r="S15" i="65"/>
  <c r="A14" i="65"/>
  <c r="V16" i="54"/>
  <c r="S13" i="65"/>
  <c r="A10" i="65"/>
  <c r="E16" i="54" s="1"/>
  <c r="V28" i="64"/>
  <c r="F55" i="64" s="1"/>
  <c r="U28" i="64"/>
  <c r="T28" i="64"/>
  <c r="B55" i="64" s="1"/>
  <c r="V27" i="64"/>
  <c r="F54" i="64" s="1"/>
  <c r="U27" i="64"/>
  <c r="G54" i="64" s="1"/>
  <c r="T27" i="64"/>
  <c r="B54" i="64" s="1"/>
  <c r="V26" i="64"/>
  <c r="F53" i="64" s="1"/>
  <c r="U26" i="64"/>
  <c r="T26" i="64"/>
  <c r="B53" i="64" s="1"/>
  <c r="V25" i="64"/>
  <c r="F52" i="64" s="1"/>
  <c r="U25" i="64"/>
  <c r="R14" i="54" s="1"/>
  <c r="T25" i="64"/>
  <c r="B52" i="64" s="1"/>
  <c r="V24" i="64"/>
  <c r="F51" i="64" s="1"/>
  <c r="U24" i="64"/>
  <c r="G51" i="64" s="1"/>
  <c r="T24" i="64"/>
  <c r="B51" i="64" s="1"/>
  <c r="V23" i="64"/>
  <c r="F50" i="64" s="1"/>
  <c r="U23" i="64"/>
  <c r="G50" i="64" s="1"/>
  <c r="T23" i="64"/>
  <c r="B50" i="64" s="1"/>
  <c r="V22" i="64"/>
  <c r="F49" i="64" s="1"/>
  <c r="U22" i="64"/>
  <c r="T22" i="64"/>
  <c r="B49" i="64" s="1"/>
  <c r="V21" i="64"/>
  <c r="F48" i="64" s="1"/>
  <c r="U21" i="64"/>
  <c r="W21" i="64" s="1"/>
  <c r="T21" i="64"/>
  <c r="B48" i="64" s="1"/>
  <c r="V20" i="64"/>
  <c r="U20" i="64"/>
  <c r="Q20" i="64"/>
  <c r="P20" i="64"/>
  <c r="U19" i="64"/>
  <c r="N20" i="64"/>
  <c r="M20" i="64"/>
  <c r="U18" i="64"/>
  <c r="K20" i="64"/>
  <c r="J20" i="64"/>
  <c r="I20" i="64"/>
  <c r="U17" i="64" s="1"/>
  <c r="H20" i="64"/>
  <c r="G20" i="64"/>
  <c r="V19" i="64"/>
  <c r="B19" i="64"/>
  <c r="V18" i="64"/>
  <c r="B18" i="64"/>
  <c r="V17" i="64"/>
  <c r="F44" i="64" s="1"/>
  <c r="R17" i="64"/>
  <c r="T20" i="64" s="1"/>
  <c r="Q17" i="64"/>
  <c r="P17" i="64"/>
  <c r="O17" i="64"/>
  <c r="T19" i="64" s="1"/>
  <c r="N17" i="64"/>
  <c r="M17" i="64"/>
  <c r="L17" i="64"/>
  <c r="T18" i="64" s="1"/>
  <c r="K17" i="64"/>
  <c r="J17" i="64"/>
  <c r="I17" i="64"/>
  <c r="T17" i="64" s="1"/>
  <c r="H17" i="64"/>
  <c r="G17" i="64"/>
  <c r="S14" i="64"/>
  <c r="S15" i="64" s="1"/>
  <c r="A14" i="64"/>
  <c r="V14" i="54" s="1"/>
  <c r="S13" i="64"/>
  <c r="A10" i="64"/>
  <c r="E14" i="54" s="1"/>
  <c r="U22" i="54"/>
  <c r="B49" i="69"/>
  <c r="R15" i="54"/>
  <c r="G51" i="67"/>
  <c r="S25" i="54"/>
  <c r="T18" i="72"/>
  <c r="U17" i="67"/>
  <c r="G44" i="67" s="1"/>
  <c r="U20" i="67"/>
  <c r="M20" i="54" s="1"/>
  <c r="T19" i="68"/>
  <c r="B46" i="68" s="1"/>
  <c r="U18" i="70"/>
  <c r="K26" i="54"/>
  <c r="S24" i="54"/>
  <c r="U17" i="70"/>
  <c r="G44" i="70" s="1"/>
  <c r="T19" i="71"/>
  <c r="B46" i="71" s="1"/>
  <c r="T25" i="71"/>
  <c r="S15" i="66"/>
  <c r="B54" i="66"/>
  <c r="U28" i="67"/>
  <c r="T17" i="68"/>
  <c r="B44" i="68" s="1"/>
  <c r="G53" i="69"/>
  <c r="N17" i="54"/>
  <c r="M22" i="54"/>
  <c r="L25" i="54"/>
  <c r="S15" i="71"/>
  <c r="U19" i="72"/>
  <c r="L30" i="54" s="1"/>
  <c r="U20" i="72"/>
  <c r="P31" i="54"/>
  <c r="B50" i="72"/>
  <c r="B55" i="72"/>
  <c r="U31" i="54"/>
  <c r="J31" i="54"/>
  <c r="B44" i="72"/>
  <c r="B48" i="72"/>
  <c r="B46" i="72"/>
  <c r="T31" i="54"/>
  <c r="B54" i="72"/>
  <c r="B51" i="72"/>
  <c r="Q31" i="54"/>
  <c r="B53" i="72"/>
  <c r="S31" i="54"/>
  <c r="Q30" i="54"/>
  <c r="U30" i="54"/>
  <c r="T22" i="72"/>
  <c r="T30" i="54"/>
  <c r="N30" i="54"/>
  <c r="W22" i="72"/>
  <c r="W24" i="72"/>
  <c r="W28" i="72"/>
  <c r="K30" i="54"/>
  <c r="O30" i="54"/>
  <c r="M31" i="54"/>
  <c r="U20" i="71"/>
  <c r="M28" i="54" s="1"/>
  <c r="U25" i="71"/>
  <c r="G52" i="71" s="1"/>
  <c r="U28" i="54"/>
  <c r="B44" i="71"/>
  <c r="J29" i="54"/>
  <c r="B51" i="71"/>
  <c r="Q29" i="54"/>
  <c r="B45" i="71"/>
  <c r="K29" i="54"/>
  <c r="W21" i="71"/>
  <c r="W23" i="71"/>
  <c r="W25" i="71"/>
  <c r="W26" i="71"/>
  <c r="W28" i="71"/>
  <c r="G50" i="71"/>
  <c r="N29" i="54"/>
  <c r="J28" i="54"/>
  <c r="N28" i="54"/>
  <c r="P29" i="54"/>
  <c r="T29" i="54"/>
  <c r="O29" i="54"/>
  <c r="S28" i="54"/>
  <c r="G53" i="70"/>
  <c r="G51" i="70"/>
  <c r="Q26" i="54"/>
  <c r="U20" i="70"/>
  <c r="M26" i="54" s="1"/>
  <c r="B49" i="70"/>
  <c r="B50" i="70"/>
  <c r="B44" i="70"/>
  <c r="J27" i="54"/>
  <c r="R27" i="54"/>
  <c r="N26" i="54"/>
  <c r="R26" i="54"/>
  <c r="B53" i="70"/>
  <c r="O26" i="54"/>
  <c r="T20" i="70"/>
  <c r="G48" i="70"/>
  <c r="L26" i="54"/>
  <c r="P26" i="54"/>
  <c r="T26" i="54"/>
  <c r="T19" i="70"/>
  <c r="W22" i="70"/>
  <c r="T28" i="70"/>
  <c r="P25" i="54"/>
  <c r="T25" i="54"/>
  <c r="M25" i="54"/>
  <c r="Q25" i="54"/>
  <c r="U25" i="54"/>
  <c r="O24" i="54"/>
  <c r="J25" i="54"/>
  <c r="N25" i="54"/>
  <c r="R25" i="54"/>
  <c r="P24" i="54"/>
  <c r="N24" i="54"/>
  <c r="R24" i="54"/>
  <c r="L24" i="54"/>
  <c r="T24" i="54"/>
  <c r="M24" i="54"/>
  <c r="Q24" i="54"/>
  <c r="U24" i="54"/>
  <c r="U17" i="68"/>
  <c r="G44" i="68" s="1"/>
  <c r="Q22" i="54"/>
  <c r="T22" i="54"/>
  <c r="N23" i="54"/>
  <c r="R23" i="54"/>
  <c r="J22" i="54"/>
  <c r="R22" i="54"/>
  <c r="L23" i="54"/>
  <c r="P23" i="54"/>
  <c r="T23" i="54"/>
  <c r="G53" i="68"/>
  <c r="O22" i="54"/>
  <c r="S22" i="54"/>
  <c r="M23" i="54"/>
  <c r="Q23" i="54"/>
  <c r="U23" i="54"/>
  <c r="T17" i="67"/>
  <c r="U19" i="67"/>
  <c r="L20" i="54" s="1"/>
  <c r="G50" i="67"/>
  <c r="T19" i="67"/>
  <c r="B46" i="67" s="1"/>
  <c r="T18" i="67"/>
  <c r="B45" i="67" s="1"/>
  <c r="J20" i="54"/>
  <c r="N20" i="54"/>
  <c r="P21" i="54"/>
  <c r="T21" i="54"/>
  <c r="W21" i="67"/>
  <c r="W23" i="67"/>
  <c r="W24" i="67"/>
  <c r="W27" i="67"/>
  <c r="B52" i="67"/>
  <c r="N21" i="54"/>
  <c r="U20" i="54"/>
  <c r="O19" i="54"/>
  <c r="B44" i="66"/>
  <c r="J19" i="54"/>
  <c r="S19" i="54"/>
  <c r="N19" i="54"/>
  <c r="R19" i="54"/>
  <c r="B50" i="66"/>
  <c r="L19" i="54"/>
  <c r="W21" i="66"/>
  <c r="W22" i="66"/>
  <c r="Q19" i="54"/>
  <c r="U19" i="54"/>
  <c r="W25" i="66"/>
  <c r="W26" i="66"/>
  <c r="W27" i="66"/>
  <c r="W28" i="66"/>
  <c r="P18" i="54"/>
  <c r="T18" i="54"/>
  <c r="Q18" i="54"/>
  <c r="U18" i="54"/>
  <c r="N18" i="54"/>
  <c r="R18" i="54"/>
  <c r="O18" i="54"/>
  <c r="S18" i="54"/>
  <c r="G53" i="65"/>
  <c r="S16" i="54"/>
  <c r="Q17" i="54"/>
  <c r="U17" i="54"/>
  <c r="T16" i="54"/>
  <c r="O17" i="54"/>
  <c r="S17" i="54"/>
  <c r="P16" i="54"/>
  <c r="L17" i="54"/>
  <c r="P17" i="54"/>
  <c r="T17" i="54"/>
  <c r="N14" i="54"/>
  <c r="P14" i="54"/>
  <c r="T14" i="54"/>
  <c r="P15" i="54"/>
  <c r="T15" i="54"/>
  <c r="Q14" i="54"/>
  <c r="Q15" i="54"/>
  <c r="U15" i="54"/>
  <c r="O14" i="54"/>
  <c r="O15" i="54"/>
  <c r="S15" i="54"/>
  <c r="G47" i="72"/>
  <c r="G45" i="72"/>
  <c r="W19" i="71"/>
  <c r="G46" i="71"/>
  <c r="G45" i="71"/>
  <c r="W20" i="70"/>
  <c r="G45" i="70"/>
  <c r="W19" i="70"/>
  <c r="W23" i="70"/>
  <c r="W24" i="70"/>
  <c r="W25" i="70"/>
  <c r="W26" i="70"/>
  <c r="W27" i="70"/>
  <c r="W28" i="70"/>
  <c r="V29" i="70"/>
  <c r="W18" i="69"/>
  <c r="G45" i="69"/>
  <c r="V29" i="69"/>
  <c r="G49" i="69"/>
  <c r="W19" i="69"/>
  <c r="W20" i="69"/>
  <c r="W21" i="69"/>
  <c r="W23" i="69"/>
  <c r="W24" i="69"/>
  <c r="W25" i="69"/>
  <c r="W27" i="69"/>
  <c r="W28" i="69"/>
  <c r="G45" i="68"/>
  <c r="W18" i="68"/>
  <c r="W19" i="68"/>
  <c r="W23" i="68"/>
  <c r="W24" i="68"/>
  <c r="W25" i="68"/>
  <c r="W27" i="68"/>
  <c r="W28" i="68"/>
  <c r="G46" i="68"/>
  <c r="V29" i="68"/>
  <c r="G48" i="68"/>
  <c r="G49" i="68"/>
  <c r="W20" i="68"/>
  <c r="G47" i="67"/>
  <c r="W20" i="67"/>
  <c r="G47" i="66"/>
  <c r="W20" i="66"/>
  <c r="W23" i="66"/>
  <c r="W24" i="66"/>
  <c r="G45" i="66"/>
  <c r="W23" i="65"/>
  <c r="W24" i="65"/>
  <c r="W27" i="65"/>
  <c r="G48" i="65"/>
  <c r="W23" i="64"/>
  <c r="W24" i="64"/>
  <c r="W25" i="64"/>
  <c r="W27" i="64"/>
  <c r="W28" i="64"/>
  <c r="G48" i="64"/>
  <c r="R28" i="54"/>
  <c r="K21" i="54"/>
  <c r="J26" i="54"/>
  <c r="G47" i="70"/>
  <c r="W19" i="67"/>
  <c r="W18" i="70"/>
  <c r="J23" i="54"/>
  <c r="L29" i="54"/>
  <c r="B45" i="72"/>
  <c r="K31" i="54"/>
  <c r="L21" i="54"/>
  <c r="G46" i="72"/>
  <c r="W19" i="72"/>
  <c r="B49" i="72"/>
  <c r="O31" i="54"/>
  <c r="W20" i="71"/>
  <c r="G47" i="71"/>
  <c r="V29" i="71"/>
  <c r="G55" i="70"/>
  <c r="U26" i="54"/>
  <c r="B47" i="70"/>
  <c r="M27" i="54"/>
  <c r="B46" i="70"/>
  <c r="L27" i="54"/>
  <c r="B55" i="70"/>
  <c r="U27" i="54"/>
  <c r="G46" i="67"/>
  <c r="W30" i="70"/>
  <c r="W29" i="70"/>
  <c r="W30" i="69"/>
  <c r="W29" i="69"/>
  <c r="B23" i="70"/>
  <c r="B23" i="69"/>
  <c r="C12" i="54"/>
  <c r="D12" i="54"/>
  <c r="W12" i="54"/>
  <c r="H20" i="53"/>
  <c r="I20" i="53"/>
  <c r="U17" i="53" s="1"/>
  <c r="J12" i="54" s="1"/>
  <c r="J20" i="53"/>
  <c r="K20" i="53"/>
  <c r="U21" i="53"/>
  <c r="G48" i="53"/>
  <c r="M20" i="53"/>
  <c r="N20" i="53"/>
  <c r="P20" i="53"/>
  <c r="Q20" i="53"/>
  <c r="G20" i="53"/>
  <c r="U22" i="53"/>
  <c r="O12" i="54" s="1"/>
  <c r="U23" i="53"/>
  <c r="G50" i="53"/>
  <c r="U24" i="53"/>
  <c r="G51" i="53" s="1"/>
  <c r="U25" i="53"/>
  <c r="R12" i="54" s="1"/>
  <c r="G52" i="53"/>
  <c r="U26" i="53"/>
  <c r="G53" i="53" s="1"/>
  <c r="U27" i="53"/>
  <c r="G54" i="53" s="1"/>
  <c r="U28" i="53"/>
  <c r="W28" i="53" s="1"/>
  <c r="V20" i="53"/>
  <c r="V19" i="53"/>
  <c r="V18" i="53"/>
  <c r="V17" i="53"/>
  <c r="F44" i="53" s="1"/>
  <c r="V22" i="53"/>
  <c r="F49" i="53" s="1"/>
  <c r="V21" i="53"/>
  <c r="F48" i="53" s="1"/>
  <c r="R17" i="53"/>
  <c r="T28" i="53"/>
  <c r="B55" i="53" s="1"/>
  <c r="O17" i="53"/>
  <c r="T25" i="53"/>
  <c r="B52" i="53"/>
  <c r="L17" i="53"/>
  <c r="I17" i="53"/>
  <c r="V28" i="53"/>
  <c r="F55" i="53" s="1"/>
  <c r="V27" i="53"/>
  <c r="F54" i="53" s="1"/>
  <c r="V26" i="53"/>
  <c r="F53" i="53" s="1"/>
  <c r="V25" i="53"/>
  <c r="F52" i="53" s="1"/>
  <c r="V24" i="53"/>
  <c r="F51" i="53"/>
  <c r="V23" i="53"/>
  <c r="F50" i="53" s="1"/>
  <c r="N12" i="54"/>
  <c r="R13" i="54"/>
  <c r="U12" i="54"/>
  <c r="Q12" i="54"/>
  <c r="U13" i="54"/>
  <c r="T12" i="54"/>
  <c r="P12" i="54"/>
  <c r="S12" i="54"/>
  <c r="W27" i="53"/>
  <c r="W26" i="53"/>
  <c r="W24" i="53"/>
  <c r="W23" i="53"/>
  <c r="U18" i="53"/>
  <c r="T19" i="53"/>
  <c r="T22" i="53"/>
  <c r="O13" i="54" s="1"/>
  <c r="U20" i="53"/>
  <c r="U19" i="53"/>
  <c r="B19" i="53"/>
  <c r="B18" i="53"/>
  <c r="Q17" i="53"/>
  <c r="T27" i="53"/>
  <c r="B54" i="53" s="1"/>
  <c r="P17" i="53"/>
  <c r="T26" i="53"/>
  <c r="B53" i="53" s="1"/>
  <c r="N17" i="53"/>
  <c r="T24" i="53"/>
  <c r="B51" i="53" s="1"/>
  <c r="M17" i="53"/>
  <c r="T23" i="53"/>
  <c r="B50" i="53" s="1"/>
  <c r="K17" i="53"/>
  <c r="J17" i="53"/>
  <c r="H17" i="53"/>
  <c r="G17" i="53"/>
  <c r="S14" i="53"/>
  <c r="A14" i="53"/>
  <c r="V12" i="54" s="1"/>
  <c r="S13" i="53"/>
  <c r="A10" i="53"/>
  <c r="E12" i="54" s="1"/>
  <c r="L13" i="54"/>
  <c r="B46" i="53"/>
  <c r="T13" i="54"/>
  <c r="S13" i="54"/>
  <c r="P13" i="54"/>
  <c r="W21" i="53"/>
  <c r="T18" i="53"/>
  <c r="K13" i="54" s="1"/>
  <c r="T17" i="53"/>
  <c r="J13" i="54" s="1"/>
  <c r="T20" i="53"/>
  <c r="T21" i="53"/>
  <c r="B48" i="53" s="1"/>
  <c r="S15" i="53"/>
  <c r="B44" i="53"/>
  <c r="N13" i="54"/>
  <c r="M13" i="54"/>
  <c r="B47" i="53"/>
  <c r="B49" i="53" l="1"/>
  <c r="B52" i="71"/>
  <c r="R29" i="54"/>
  <c r="G51" i="65"/>
  <c r="Q16" i="54"/>
  <c r="B45" i="68"/>
  <c r="K23" i="54"/>
  <c r="W21" i="68"/>
  <c r="N22" i="54"/>
  <c r="B45" i="70"/>
  <c r="K27" i="54"/>
  <c r="B48" i="70"/>
  <c r="N27" i="54"/>
  <c r="G51" i="71"/>
  <c r="Q28" i="54"/>
  <c r="W24" i="71"/>
  <c r="W27" i="72"/>
  <c r="G54" i="72"/>
  <c r="M30" i="54"/>
  <c r="W20" i="72"/>
  <c r="G55" i="67"/>
  <c r="W28" i="67"/>
  <c r="W26" i="64"/>
  <c r="G53" i="64"/>
  <c r="S14" i="54"/>
  <c r="G52" i="67"/>
  <c r="R20" i="54"/>
  <c r="W25" i="67"/>
  <c r="B51" i="70"/>
  <c r="Q27" i="54"/>
  <c r="B54" i="70"/>
  <c r="T27" i="54"/>
  <c r="B55" i="71"/>
  <c r="U29" i="54"/>
  <c r="W18" i="71"/>
  <c r="K28" i="54"/>
  <c r="G49" i="71"/>
  <c r="W22" i="71"/>
  <c r="O28" i="54"/>
  <c r="B52" i="72"/>
  <c r="R31" i="54"/>
  <c r="G52" i="72"/>
  <c r="R30" i="54"/>
  <c r="W25" i="72"/>
  <c r="B45" i="53"/>
  <c r="B52" i="65"/>
  <c r="R17" i="54"/>
  <c r="W18" i="66"/>
  <c r="K18" i="54"/>
  <c r="O23" i="54"/>
  <c r="B49" i="68"/>
  <c r="G50" i="68"/>
  <c r="P22" i="54"/>
  <c r="B53" i="68"/>
  <c r="S23" i="54"/>
  <c r="B45" i="69"/>
  <c r="K25" i="54"/>
  <c r="G44" i="69"/>
  <c r="J24" i="54"/>
  <c r="B53" i="71"/>
  <c r="S29" i="54"/>
  <c r="G44" i="72"/>
  <c r="J30" i="54"/>
  <c r="W23" i="72"/>
  <c r="G50" i="72"/>
  <c r="P30" i="54"/>
  <c r="Q13" i="54"/>
  <c r="B44" i="67"/>
  <c r="J21" i="54"/>
  <c r="B46" i="64"/>
  <c r="L15" i="54"/>
  <c r="G55" i="64"/>
  <c r="U14" i="54"/>
  <c r="W21" i="65"/>
  <c r="N16" i="54"/>
  <c r="T20" i="54"/>
  <c r="G54" i="67"/>
  <c r="B47" i="71"/>
  <c r="M29" i="54"/>
  <c r="G54" i="71"/>
  <c r="T28" i="54"/>
  <c r="W27" i="71"/>
  <c r="W21" i="72"/>
  <c r="G48" i="72"/>
  <c r="B45" i="64"/>
  <c r="K15" i="54"/>
  <c r="J17" i="54"/>
  <c r="B44" i="65"/>
  <c r="M17" i="54"/>
  <c r="B47" i="65"/>
  <c r="B45" i="66"/>
  <c r="K19" i="54"/>
  <c r="J18" i="54"/>
  <c r="G44" i="66"/>
  <c r="B47" i="67"/>
  <c r="M21" i="54"/>
  <c r="Q21" i="54"/>
  <c r="B51" i="67"/>
  <c r="B55" i="67"/>
  <c r="U21" i="54"/>
  <c r="K20" i="54"/>
  <c r="W18" i="67"/>
  <c r="G45" i="67"/>
  <c r="G53" i="72"/>
  <c r="W26" i="72"/>
  <c r="S30" i="54"/>
  <c r="V29" i="72"/>
  <c r="J15" i="54"/>
  <c r="B44" i="64"/>
  <c r="B47" i="64"/>
  <c r="M15" i="54"/>
  <c r="K17" i="54"/>
  <c r="B45" i="65"/>
  <c r="M19" i="54"/>
  <c r="B47" i="66"/>
  <c r="W30" i="66"/>
  <c r="W19" i="66"/>
  <c r="W29" i="66" s="1"/>
  <c r="V29" i="66"/>
  <c r="L18" i="54"/>
  <c r="G46" i="66"/>
  <c r="O21" i="54"/>
  <c r="B49" i="67"/>
  <c r="S21" i="54"/>
  <c r="B53" i="67"/>
  <c r="G49" i="67"/>
  <c r="O20" i="54"/>
  <c r="W22" i="67"/>
  <c r="S20" i="54"/>
  <c r="G53" i="67"/>
  <c r="W26" i="67"/>
  <c r="V29" i="67"/>
  <c r="S15" i="70"/>
  <c r="G55" i="53"/>
  <c r="N15" i="54"/>
  <c r="V29" i="64"/>
  <c r="G52" i="64"/>
  <c r="W18" i="65"/>
  <c r="L16" i="54"/>
  <c r="W25" i="65"/>
  <c r="W19" i="65"/>
  <c r="R16" i="54"/>
  <c r="W20" i="65"/>
  <c r="M16" i="54"/>
  <c r="V29" i="65"/>
  <c r="W28" i="65"/>
  <c r="U16" i="54"/>
  <c r="O16" i="54"/>
  <c r="G49" i="65"/>
  <c r="W22" i="64"/>
  <c r="G49" i="64"/>
  <c r="G44" i="64"/>
  <c r="W18" i="64"/>
  <c r="J14" i="54"/>
  <c r="W20" i="64"/>
  <c r="W19" i="64"/>
  <c r="V29" i="53"/>
  <c r="W22" i="53"/>
  <c r="G49" i="53"/>
  <c r="W20" i="53"/>
  <c r="W25" i="53"/>
  <c r="W19" i="53"/>
  <c r="G44" i="53"/>
  <c r="W18" i="53"/>
  <c r="W30" i="68" l="1"/>
  <c r="B23" i="68" s="1"/>
  <c r="W29" i="68"/>
  <c r="W29" i="71"/>
  <c r="W30" i="71"/>
  <c r="B23" i="71" s="1"/>
  <c r="W29" i="67"/>
  <c r="W30" i="67"/>
  <c r="B23" i="66"/>
  <c r="W30" i="72"/>
  <c r="W29" i="72"/>
  <c r="W29" i="65"/>
  <c r="W30" i="65"/>
  <c r="W29" i="64"/>
  <c r="W30" i="64"/>
  <c r="W29" i="53"/>
  <c r="W30" i="53"/>
  <c r="B23" i="72" l="1"/>
  <c r="B23" i="67"/>
  <c r="B23" i="53"/>
  <c r="B23" i="64"/>
  <c r="B23" i="65"/>
</calcChain>
</file>

<file path=xl/sharedStrings.xml><?xml version="1.0" encoding="utf-8"?>
<sst xmlns="http://schemas.openxmlformats.org/spreadsheetml/2006/main" count="524" uniqueCount="117">
  <si>
    <t>IDENTIFICACION DEL INDICADOR</t>
  </si>
  <si>
    <t>PROCESO</t>
  </si>
  <si>
    <t>PRODUCTO/SERVICIO</t>
  </si>
  <si>
    <t>MEDICION</t>
  </si>
  <si>
    <t>NOMBRE DEL INDICADOR</t>
  </si>
  <si>
    <t>Periodicidad</t>
  </si>
  <si>
    <t>Rango de Gestión</t>
  </si>
  <si>
    <t>Ascendente</t>
  </si>
  <si>
    <t>Máximo</t>
  </si>
  <si>
    <t>Sobresaliente</t>
  </si>
  <si>
    <t>Satisfactorio</t>
  </si>
  <si>
    <t>Aceptable</t>
  </si>
  <si>
    <t>Mínimo</t>
  </si>
  <si>
    <t>Descendente</t>
  </si>
  <si>
    <t>INFORMACION OPERACIONAL</t>
  </si>
  <si>
    <t>Meta</t>
  </si>
  <si>
    <t>Indicador</t>
  </si>
  <si>
    <t>Formula</t>
  </si>
  <si>
    <t>Tipo de Indicador</t>
  </si>
  <si>
    <t xml:space="preserve">Valor Real </t>
  </si>
  <si>
    <t>Rango Critico de Éxito</t>
  </si>
  <si>
    <t>Responsable</t>
  </si>
  <si>
    <t>MATRIZ DE INDICADORES POR PROCESO</t>
  </si>
  <si>
    <t>NOMBRE DEL PROCESO</t>
  </si>
  <si>
    <t>OBJETIVO DEL PROCESO</t>
  </si>
  <si>
    <t>%</t>
  </si>
  <si>
    <t>Formula del Indicador</t>
  </si>
  <si>
    <t>Unidad de Medida</t>
  </si>
  <si>
    <t>Nombre de la Variable</t>
  </si>
  <si>
    <t>Explicación de la Variable</t>
  </si>
  <si>
    <t>Fuente de Información</t>
  </si>
  <si>
    <t xml:space="preserve">TENDENCIA </t>
  </si>
  <si>
    <t>Variable / Periodo</t>
  </si>
  <si>
    <t>Años a evaluar (Máx 4):</t>
  </si>
  <si>
    <t xml:space="preserve">Aprobación: 04/04/17   Version 3.0 </t>
  </si>
  <si>
    <t>REGISTRO DE RESULTADOS</t>
  </si>
  <si>
    <t>GRAFICA</t>
  </si>
  <si>
    <t>INTERPRETACION DE RESULTADOS</t>
  </si>
  <si>
    <t>RESULTADO (%)</t>
  </si>
  <si>
    <t>META POR PERIODO</t>
  </si>
  <si>
    <t>Meta Anual</t>
  </si>
  <si>
    <t>Frecuencia</t>
  </si>
  <si>
    <t>Mayor o Igual que</t>
  </si>
  <si>
    <t>entre</t>
  </si>
  <si>
    <t>Menor que</t>
  </si>
  <si>
    <t>Periodo1</t>
  </si>
  <si>
    <t>Periodo2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</si>
  <si>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</si>
  <si>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</si>
  <si>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</si>
  <si>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</si>
  <si>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</si>
  <si>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</si>
  <si>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</si>
  <si>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</si>
  <si>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</si>
  <si>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</si>
  <si>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 xml:space="preserve">RESPONSABLES: </t>
  </si>
  <si>
    <t>PROCESO:</t>
  </si>
  <si>
    <t>Periodo</t>
  </si>
  <si>
    <t>Resultado</t>
  </si>
  <si>
    <t>Observaciones realizadas</t>
  </si>
  <si>
    <t>Propuesta de Mejoramiento</t>
  </si>
  <si>
    <t>SISTEMAS</t>
  </si>
  <si>
    <t>INDICADOR 4</t>
  </si>
  <si>
    <t>INDICADOR 5</t>
  </si>
  <si>
    <t>INDICADOR 6</t>
  </si>
  <si>
    <t>INDICADOR 7</t>
  </si>
  <si>
    <t>INDICADOR 8</t>
  </si>
  <si>
    <t>INDICADOR 9</t>
  </si>
  <si>
    <t>INDICADOR 10</t>
  </si>
  <si>
    <t xml:space="preserve"> CODIGO: ECECPAI-F07</t>
  </si>
  <si>
    <t xml:space="preserve">Aprobación: 05/04/17   Version 4.0 </t>
  </si>
  <si>
    <t>DISEÑO Y CONTROL DE OBRAS DE INFRAESTRUCTURA</t>
  </si>
  <si>
    <t>OPTIMIZACION DEL SISTEMA VIAL</t>
  </si>
  <si>
    <t>ING. RAFAEL LAFONT DE SALES</t>
  </si>
  <si>
    <t>ARQ. NESTOR PATERNINA</t>
  </si>
  <si>
    <t>INDICADOR 1: VIAS NUEVAS CONSTRUIDAS</t>
  </si>
  <si>
    <t>M2 de construccion de vias nuevas ejecutadas / M2 de construccion de vias nuevas contratadas x 100</t>
  </si>
  <si>
    <t>M2 CONSTRUCCION VIAS NUEVAS EJECUTADAS</t>
  </si>
  <si>
    <t>M2 CONSTRUCCION VIAS NUEVAS CONTRATADAS</t>
  </si>
  <si>
    <t>SECRETARIA DISTRITAL DE OBRAS PUBLICAS</t>
  </si>
  <si>
    <t>INDICADOR 2: MANTENIMIENTO Y RECONSTRUCCION DE VIAS</t>
  </si>
  <si>
    <t>M2 de mantenimiento y reconstrucciòn de vias ejecutadas / M2 de mantenimiento y reconstruccion de vias contratadas x 100</t>
  </si>
  <si>
    <t>M2 MANTENIMIENTO Y RECONSTRUCCION VIAS EJECUTADAS</t>
  </si>
  <si>
    <t>M2 MANTENIMIENTO Y RECONSTRUCCION VIAS CONTRATADAS</t>
  </si>
  <si>
    <t>INDICADOR 3: MEJORAMIENTO DE VIVIENDA SALUDABLE</t>
  </si>
  <si>
    <t>Unidades de Mejoramiento de Vivienda Saludable Intervenidas / Unidades de Mejoramiento de Vivienda Saludable Contratadas x 100</t>
  </si>
  <si>
    <t>UNIDADES DE MEJORAMIENTO DE VIVIENDA SALUDABLE INTERVENIDAS</t>
  </si>
  <si>
    <t>UNIDADES DE MEJORAMIENTO DE VIVIENDA SALUDABLE CONTRATADAS</t>
  </si>
  <si>
    <t>Direccionar, Coordinar y Controlar de manera eficiente y eficaz la ejecucion de obras de Infraestructura publica que requiera la Alcaldia Distrital de Barranquilla para el logro de sus fines constitucionales</t>
  </si>
  <si>
    <t>70% Y 89%</t>
  </si>
  <si>
    <t xml:space="preserve">                                                                                                                        CODIGO: EC-EC-F-016</t>
  </si>
  <si>
    <t>Versión 1.0</t>
  </si>
  <si>
    <t>Aprobación:  21/11/18</t>
  </si>
  <si>
    <t xml:space="preserve"> CODIGO: EC-EC-F-016</t>
  </si>
  <si>
    <t>Aprobación: 21/11/18   Version 1.0</t>
  </si>
  <si>
    <t xml:space="preserve">Aprobación: 21/11/18   Version 1.0 </t>
  </si>
  <si>
    <t>PROGRAMA MEJORAMIENTO DE VIVIENDA</t>
  </si>
  <si>
    <t>PENDIENTE</t>
  </si>
  <si>
    <t>PENDIENTE AJUSTAR META A 3 TRIMESTRE</t>
  </si>
  <si>
    <t>AÑO: 2020</t>
  </si>
  <si>
    <t>10.000 M2 = 100%</t>
  </si>
  <si>
    <t xml:space="preserve">META AÑO 2020: 10.000 M2, EN EL PRIMER TRIMESTRE  DE 2020 SE EJECUTARON 8.000 M2, PARA UN AVANCE DE 80%.  </t>
  </si>
  <si>
    <t>SE CUMPLIÓ Y SE REBASÓ LA META EN EL PRIMER TRIMESTRE</t>
  </si>
  <si>
    <t>INDICADOR INACTIVO ESTA VIGENCIA 2020</t>
  </si>
  <si>
    <t>100% (5.000 M2)</t>
  </si>
  <si>
    <t>META AÑO 2020: 5.000 M2, EN EL PRIMER TRIMESTRE  DE 2020 SE EJECUTARON 1.500 M2, QUE EQUIVALEN A 30% DE LA META.</t>
  </si>
  <si>
    <t>SE CUMPLIÓ CON LA META PROGRAMADA PARA EL PRIMER TRIMESTRE 2020.</t>
  </si>
  <si>
    <t>META AÑO 2020: 5.000 M2, EN EL SEGUNDO TRIMESTRE  DE 2020 NO SE EJECUTARON OBRAS (CONTRATOS PARALIZADOS X CONTINGENCIA), LO EJECUTADO A LA FECHA EQUIVALEN A 30% DE LA META.</t>
  </si>
  <si>
    <t>SE CUMPLIÓ Y SE REBASÓ LA META EN EL SEGUNDO TRIMESTRE</t>
  </si>
  <si>
    <t xml:space="preserve">META AÑO 2020: 10.000 M2, EN EL SEGUNDO TRIMESTRE  DE 2020 SE EJECUTARON 1,666 M2, PARA UN  TOTAL EJECUTADO DE 9.666 M2 Y UN AVANCE DE 97%.  </t>
  </si>
  <si>
    <t>META AÑO 2020: 5.000 M2, EN EL TERCER TRIMESTRE SE EJECUTARON 527 M2 , LO EJECUTADO A LA FECHA CON CORTE A SEPTIEMBRE 30 2020 SON 2.027 M2, QUE EQUIVALEN AL 41% DE LA META PROGRAMADA.</t>
  </si>
  <si>
    <t>NO SE CUMPLIÓ CON LA META PROGRAMADA PARA EL TERCER TRIMESTRE 2020, POR LA CONTINGENCIA COVID-19 PRESENTADA.</t>
  </si>
  <si>
    <t>NO SE CUMPLIÓ CON LA META PROGRAMADA PARA EL SEGUNDO TRIMESTRE 2020, POR LA CONTINGENCIA COVID-19 PRESENTADA.</t>
  </si>
  <si>
    <t>SE CUMPLIÓ Y SE REBASÓ LA META EN EL TERCER  TRIMESTRE</t>
  </si>
  <si>
    <t xml:space="preserve">META AÑO 2020: 10.000 M2, EN EL TERCER  TRIMESTRE  DE 2020 SE EJECUTARON 975.00 M2, PARA UN  TOTAL EJECUTADO DE 10.641 M2 Y UN AVANCE DE  106%.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</si>
</sst>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8"/>
      <color theme="1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b/>
      <sz val="8"/>
      <color rgb="FFC00000"/>
      <name val="Arial"/>
      <family val="2"/>
    </font>
    <font>
      <sz val="8"/>
      <color rgb="FF000000"/>
      <name val="Segoe UI"/>
      <family val="2"/>
    </font>
    <font>
      <sz val="3"/>
      <color theme="0"/>
      <name val="Arial"/>
      <family val="2"/>
    </font>
    <font>
      <b/>
      <sz val="8"/>
      <color theme="6" tint="-0.249977111117893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23">
    <xf numFmtId="0" fontId="0" fillId="0" borderId="0" xfId="0"/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0" xfId="1" applyFont="1" applyFill="1" applyAlignment="1">
      <alignment vertical="center"/>
    </xf>
    <xf numFmtId="0" fontId="7" fillId="3" borderId="0" xfId="0" applyFont="1" applyFill="1" applyAlignment="1">
      <alignment vertical="center"/>
    </xf>
    <xf numFmtId="9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7" borderId="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1" applyNumberFormat="1" applyFont="1" applyFill="1" applyBorder="1" applyAlignment="1" applyProtection="1">
      <alignment horizontal="center" vertical="center"/>
      <protection locked="0"/>
    </xf>
    <xf numFmtId="9" fontId="23" fillId="4" borderId="11" xfId="1" applyFont="1" applyFill="1" applyBorder="1" applyAlignment="1" applyProtection="1">
      <alignment horizontal="center" vertical="center"/>
      <protection locked="0"/>
    </xf>
    <xf numFmtId="9" fontId="23" fillId="4" borderId="23" xfId="1" applyFont="1" applyFill="1" applyBorder="1" applyAlignment="1" applyProtection="1">
      <alignment horizontal="center" vertical="center"/>
      <protection locked="0"/>
    </xf>
    <xf numFmtId="9" fontId="1" fillId="7" borderId="11" xfId="1" applyFont="1" applyFill="1" applyBorder="1" applyAlignment="1" applyProtection="1">
      <alignment horizontal="center" vertical="center"/>
    </xf>
    <xf numFmtId="9" fontId="1" fillId="7" borderId="23" xfId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9" fontId="2" fillId="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0" applyNumberFormat="1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9" fontId="2" fillId="6" borderId="11" xfId="0" applyNumberFormat="1" applyFont="1" applyFill="1" applyBorder="1" applyAlignment="1" applyProtection="1">
      <alignment horizontal="center" vertical="center" wrapText="1"/>
    </xf>
    <xf numFmtId="0" fontId="25" fillId="5" borderId="11" xfId="0" applyFont="1" applyFill="1" applyBorder="1" applyAlignment="1" applyProtection="1">
      <alignment horizontal="center" vertical="center" wrapText="1"/>
    </xf>
    <xf numFmtId="9" fontId="2" fillId="6" borderId="11" xfId="0" applyNumberFormat="1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6" fillId="0" borderId="35" xfId="2" applyFont="1" applyBorder="1" applyAlignment="1" applyProtection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6" fillId="0" borderId="27" xfId="2" applyFont="1" applyBorder="1" applyAlignment="1" applyProtection="1">
      <alignment horizontal="center" vertical="center" wrapText="1"/>
    </xf>
    <xf numFmtId="9" fontId="5" fillId="0" borderId="27" xfId="0" applyNumberFormat="1" applyFont="1" applyFill="1" applyBorder="1" applyAlignment="1" applyProtection="1">
      <alignment horizontal="center" vertical="center" wrapText="1"/>
    </xf>
    <xf numFmtId="9" fontId="5" fillId="0" borderId="10" xfId="0" applyNumberFormat="1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9" fontId="5" fillId="0" borderId="35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9" fontId="17" fillId="6" borderId="27" xfId="0" applyNumberFormat="1" applyFont="1" applyFill="1" applyBorder="1" applyAlignment="1" applyProtection="1">
      <alignment horizontal="center" vertical="center" wrapText="1"/>
    </xf>
    <xf numFmtId="9" fontId="17" fillId="6" borderId="10" xfId="0" applyNumberFormat="1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9" fontId="5" fillId="0" borderId="31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9" fontId="2" fillId="5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8" xfId="0" applyFont="1" applyFill="1" applyBorder="1" applyAlignment="1" applyProtection="1">
      <alignment horizontal="center" vertical="center"/>
    </xf>
    <xf numFmtId="0" fontId="17" fillId="7" borderId="22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top"/>
    </xf>
    <xf numFmtId="0" fontId="20" fillId="3" borderId="37" xfId="0" applyFont="1" applyFill="1" applyBorder="1" applyAlignment="1" applyProtection="1">
      <alignment horizontal="center" vertical="top"/>
    </xf>
    <xf numFmtId="0" fontId="20" fillId="3" borderId="39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 vertical="top"/>
    </xf>
    <xf numFmtId="0" fontId="20" fillId="3" borderId="0" xfId="0" applyFont="1" applyFill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 vertical="top"/>
    </xf>
    <xf numFmtId="0" fontId="20" fillId="3" borderId="2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top"/>
    </xf>
    <xf numFmtId="0" fontId="20" fillId="3" borderId="40" xfId="0" applyFont="1" applyFill="1" applyBorder="1" applyAlignment="1" applyProtection="1">
      <alignment horizontal="center" vertical="top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9" fontId="1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3" xfId="0" applyFont="1" applyFill="1" applyBorder="1" applyAlignment="1" applyProtection="1">
      <alignment horizontal="center" vertical="center" wrapText="1"/>
      <protection locked="0"/>
    </xf>
    <xf numFmtId="0" fontId="1" fillId="6" borderId="27" xfId="0" applyFont="1" applyFill="1" applyBorder="1" applyAlignment="1" applyProtection="1">
      <alignment horizontal="center" vertical="center" wrapText="1"/>
      <protection locked="0"/>
    </xf>
    <xf numFmtId="0" fontId="1" fillId="6" borderId="33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5" fillId="6" borderId="11" xfId="0" applyFont="1" applyFill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100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1D09B3"/>
      <color rgb="FF110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Indicador1!$U$17:$U$28</c:f>
              <c:numCache>
                <c:formatCode>0%</c:formatCode>
                <c:ptCount val="12"/>
                <c:pt idx="0">
                  <c:v>0.3</c:v>
                </c:pt>
                <c:pt idx="1">
                  <c:v>0.3</c:v>
                </c:pt>
                <c:pt idx="2">
                  <c:v>0.41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1-4C7A-B471-65D015A52D4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1-4C7A-B471-65D015A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224288"/>
        <c:axId val="40224680"/>
        <c:axId val="0"/>
      </c:bar3DChart>
      <c:catAx>
        <c:axId val="402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24680"/>
        <c:crosses val="autoZero"/>
        <c:auto val="1"/>
        <c:lblAlgn val="ctr"/>
        <c:lblOffset val="100"/>
        <c:noMultiLvlLbl val="0"/>
      </c:catAx>
      <c:valAx>
        <c:axId val="4022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2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0-4235-B938-B23CB015BD7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0-4235-B938-B23CB015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48064"/>
        <c:axId val="275649632"/>
        <c:axId val="0"/>
      </c:bar3DChart>
      <c:catAx>
        <c:axId val="27564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9632"/>
        <c:crosses val="autoZero"/>
        <c:auto val="1"/>
        <c:lblAlgn val="ctr"/>
        <c:lblOffset val="100"/>
        <c:noMultiLvlLbl val="0"/>
      </c:catAx>
      <c:valAx>
        <c:axId val="2756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Indicador2!$U$17:$U$28</c:f>
              <c:numCache>
                <c:formatCode>0%</c:formatCode>
                <c:ptCount val="12"/>
                <c:pt idx="0">
                  <c:v>0.8</c:v>
                </c:pt>
                <c:pt idx="1">
                  <c:v>0.97</c:v>
                </c:pt>
                <c:pt idx="2">
                  <c:v>1.06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7-49D9-B009-1DD7CB09E99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7-49D9-B009-1DD7CB09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658296"/>
        <c:axId val="251655552"/>
        <c:axId val="0"/>
      </c:bar3DChart>
      <c:catAx>
        <c:axId val="25165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5552"/>
        <c:crosses val="autoZero"/>
        <c:auto val="1"/>
        <c:lblAlgn val="ctr"/>
        <c:lblOffset val="100"/>
        <c:noMultiLvlLbl val="0"/>
      </c:catAx>
      <c:valAx>
        <c:axId val="25165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8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A-41CE-B26E-0C65CF54B946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A-41CE-B26E-0C65CF54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660256"/>
        <c:axId val="251657120"/>
        <c:axId val="0"/>
      </c:bar3DChart>
      <c:catAx>
        <c:axId val="25166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7120"/>
        <c:crosses val="autoZero"/>
        <c:auto val="1"/>
        <c:lblAlgn val="ctr"/>
        <c:lblOffset val="100"/>
        <c:noMultiLvlLbl val="0"/>
      </c:catAx>
      <c:valAx>
        <c:axId val="2516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6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7-4F8E-9BA9-6027BF01771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7-4F8E-9BA9-6027BF01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658688"/>
        <c:axId val="251659080"/>
        <c:axId val="0"/>
      </c:bar3DChart>
      <c:catAx>
        <c:axId val="2516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9080"/>
        <c:crosses val="autoZero"/>
        <c:auto val="1"/>
        <c:lblAlgn val="ctr"/>
        <c:lblOffset val="100"/>
        <c:noMultiLvlLbl val="0"/>
      </c:catAx>
      <c:valAx>
        <c:axId val="25165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65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0-4416-BB6C-AF17E0FA2223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0-4416-BB6C-AF17E0FA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3272"/>
        <c:axId val="251897584"/>
        <c:axId val="0"/>
      </c:bar3DChart>
      <c:catAx>
        <c:axId val="25189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7584"/>
        <c:crosses val="autoZero"/>
        <c:auto val="1"/>
        <c:lblAlgn val="ctr"/>
        <c:lblOffset val="100"/>
        <c:noMultiLvlLbl val="0"/>
      </c:catAx>
      <c:valAx>
        <c:axId val="25189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C-42B0-80FF-0B9CF2C3E704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C-42B0-80FF-0B9CF2C3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1704"/>
        <c:axId val="251894448"/>
        <c:axId val="0"/>
      </c:bar3DChart>
      <c:catAx>
        <c:axId val="25189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4448"/>
        <c:crosses val="autoZero"/>
        <c:auto val="1"/>
        <c:lblAlgn val="ctr"/>
        <c:lblOffset val="100"/>
        <c:noMultiLvlLbl val="0"/>
      </c:catAx>
      <c:valAx>
        <c:axId val="25189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9-4358-A0D7-0534F5852FE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9-4358-A0D7-0534F585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92096"/>
        <c:axId val="251895624"/>
        <c:axId val="0"/>
      </c:bar3DChart>
      <c:catAx>
        <c:axId val="25189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5624"/>
        <c:crosses val="autoZero"/>
        <c:auto val="1"/>
        <c:lblAlgn val="ctr"/>
        <c:lblOffset val="100"/>
        <c:noMultiLvlLbl val="0"/>
      </c:catAx>
      <c:valAx>
        <c:axId val="25189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89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B-42F7-ABC7-94764626E49A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B-42F7-ABC7-94764626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45320"/>
        <c:axId val="275645712"/>
        <c:axId val="0"/>
      </c:bar3DChart>
      <c:catAx>
        <c:axId val="27564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5712"/>
        <c:crosses val="autoZero"/>
        <c:auto val="1"/>
        <c:lblAlgn val="ctr"/>
        <c:lblOffset val="100"/>
        <c:noMultiLvlLbl val="0"/>
      </c:catAx>
      <c:valAx>
        <c:axId val="2756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5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7-419F-9094-7CBD21989FE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7-419F-9094-7CBD2198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50808"/>
        <c:axId val="275646104"/>
        <c:axId val="0"/>
      </c:bar3DChart>
      <c:catAx>
        <c:axId val="27565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46104"/>
        <c:crosses val="autoZero"/>
        <c:auto val="1"/>
        <c:lblAlgn val="ctr"/>
        <c:lblOffset val="100"/>
        <c:noMultiLvlLbl val="0"/>
      </c:catAx>
      <c:valAx>
        <c:axId val="27564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65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fmlaLink="$I$15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A$13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Radio" firstButton="1" fmlaLink="$A$8" lockText="1"/>
</file>

<file path=xl/ctrlProps/ctrlProp109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checked="Checked" lockText="1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CheckBox" fmlaLink="$I$15"/>
</file>

<file path=xl/ctrlProps/ctrlProp112.xml><?xml version="1.0" encoding="utf-8"?>
<formControlPr xmlns="http://schemas.microsoft.com/office/spreadsheetml/2009/9/main" objectType="CheckBox" checked="Checked" fmlaLink="$J$15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checked="Checked" lockText="1"/>
</file>

<file path=xl/ctrlProps/ctrlProp119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fmlaLink="$A$13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Radio" lockText="1"/>
</file>

<file path=xl/ctrlProps/ctrlProp127.xml><?xml version="1.0" encoding="utf-8"?>
<formControlPr xmlns="http://schemas.microsoft.com/office/spreadsheetml/2009/9/main" objectType="Radio" checked="Checked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$8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CheckBox" checked="Checked" fmlaLink="$I$15"/>
</file>

<file path=xl/ctrlProps/ctrlProp134.xml><?xml version="1.0" encoding="utf-8"?>
<formControlPr xmlns="http://schemas.microsoft.com/office/spreadsheetml/2009/9/main" objectType="CheckBox" fmlaLink="$J$15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Radio" firstButton="1" fmlaLink="$A$13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A$13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checked="Checked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fmlaLink="$A$8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Radio" lockText="1"/>
</file>

<file path=xl/ctrlProps/ctrlProp155.xml><?xml version="1.0" encoding="utf-8"?>
<formControlPr xmlns="http://schemas.microsoft.com/office/spreadsheetml/2009/9/main" objectType="CheckBox" fmlaLink="$I$15"/>
</file>

<file path=xl/ctrlProps/ctrlProp156.xml><?xml version="1.0" encoding="utf-8"?>
<formControlPr xmlns="http://schemas.microsoft.com/office/spreadsheetml/2009/9/main" objectType="CheckBox" checked="Checked" fmlaLink="$J$15"/>
</file>

<file path=xl/ctrlProps/ctrlProp157.xml><?xml version="1.0" encoding="utf-8"?>
<formControlPr xmlns="http://schemas.microsoft.com/office/spreadsheetml/2009/9/main" objectType="CheckBox" checked="Checked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CheckBox" checked="Checked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checked="Checked" lockText="1"/>
</file>

<file path=xl/ctrlProps/ctrlProp163.xml><?xml version="1.0" encoding="utf-8"?>
<formControlPr xmlns="http://schemas.microsoft.com/office/spreadsheetml/2009/9/main" objectType="CheckBox" checked="Checked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checked="Checked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$A$13" lockText="1"/>
</file>

<file path=xl/ctrlProps/ctrlProp169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lockText="1"/>
</file>

<file path=xl/ctrlProps/ctrlProp171.xml><?xml version="1.0" encoding="utf-8"?>
<formControlPr xmlns="http://schemas.microsoft.com/office/spreadsheetml/2009/9/main" objectType="Radio" lockText="1"/>
</file>

<file path=xl/ctrlProps/ctrlProp172.xml><?xml version="1.0" encoding="utf-8"?>
<formControlPr xmlns="http://schemas.microsoft.com/office/spreadsheetml/2009/9/main" objectType="Radio" lockText="1"/>
</file>

<file path=xl/ctrlProps/ctrlProp173.xml><?xml version="1.0" encoding="utf-8"?>
<formControlPr xmlns="http://schemas.microsoft.com/office/spreadsheetml/2009/9/main" objectType="Radio" lockText="1"/>
</file>

<file path=xl/ctrlProps/ctrlProp174.xml><?xml version="1.0" encoding="utf-8"?>
<formControlPr xmlns="http://schemas.microsoft.com/office/spreadsheetml/2009/9/main" objectType="Radio" firstButton="1" fmlaLink="$A$8" lockText="1"/>
</file>

<file path=xl/ctrlProps/ctrlProp175.xml><?xml version="1.0" encoding="utf-8"?>
<formControlPr xmlns="http://schemas.microsoft.com/office/spreadsheetml/2009/9/main" objectType="Radio" lockText="1"/>
</file>

<file path=xl/ctrlProps/ctrlProp176.xml><?xml version="1.0" encoding="utf-8"?>
<formControlPr xmlns="http://schemas.microsoft.com/office/spreadsheetml/2009/9/main" objectType="Radio" checked="Checked" lockText="1"/>
</file>

<file path=xl/ctrlProps/ctrlProp177.xml><?xml version="1.0" encoding="utf-8"?>
<formControlPr xmlns="http://schemas.microsoft.com/office/spreadsheetml/2009/9/main" objectType="CheckBox" fmlaLink="$I$15"/>
</file>

<file path=xl/ctrlProps/ctrlProp178.xml><?xml version="1.0" encoding="utf-8"?>
<formControlPr xmlns="http://schemas.microsoft.com/office/spreadsheetml/2009/9/main" objectType="CheckBox" checked="Checked" fmlaLink="$J$15"/>
</file>

<file path=xl/ctrlProps/ctrlProp179.xml><?xml version="1.0" encoding="utf-8"?>
<formControlPr xmlns="http://schemas.microsoft.com/office/spreadsheetml/2009/9/main" objectType="CheckBox" checked="Checked" lockText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checked="Checked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checked="Checked" lockText="1"/>
</file>

<file path=xl/ctrlProps/ctrlProp185.xml><?xml version="1.0" encoding="utf-8"?>
<formControlPr xmlns="http://schemas.microsoft.com/office/spreadsheetml/2009/9/main" objectType="CheckBox" checked="Checked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checked="Checked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checked="Checked" firstButton="1" fmlaLink="$A$13" lockText="1"/>
</file>

<file path=xl/ctrlProps/ctrlProp191.xml><?xml version="1.0" encoding="utf-8"?>
<formControlPr xmlns="http://schemas.microsoft.com/office/spreadsheetml/2009/9/main" objectType="Radio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Radio" lockText="1"/>
</file>

<file path=xl/ctrlProps/ctrlProp196.xml><?xml version="1.0" encoding="utf-8"?>
<formControlPr xmlns="http://schemas.microsoft.com/office/spreadsheetml/2009/9/main" objectType="Radio" firstButton="1" fmlaLink="$A$8" lockText="1"/>
</file>

<file path=xl/ctrlProps/ctrlProp197.xml><?xml version="1.0" encoding="utf-8"?>
<formControlPr xmlns="http://schemas.microsoft.com/office/spreadsheetml/2009/9/main" objectType="Radio" lockText="1"/>
</file>

<file path=xl/ctrlProps/ctrlProp198.xml><?xml version="1.0" encoding="utf-8"?>
<formControlPr xmlns="http://schemas.microsoft.com/office/spreadsheetml/2009/9/main" objectType="Radio" checked="Checked" lockText="1"/>
</file>

<file path=xl/ctrlProps/ctrlProp199.xml><?xml version="1.0" encoding="utf-8"?>
<formControlPr xmlns="http://schemas.microsoft.com/office/spreadsheetml/2009/9/main" objectType="CheckBox" checked="Checked" fmlaLink="$I$15"/>
</file>

<file path=xl/ctrlProps/ctrlProp2.xml><?xml version="1.0" encoding="utf-8"?>
<formControlPr xmlns="http://schemas.microsoft.com/office/spreadsheetml/2009/9/main" objectType="CheckBox" checked="Checked" fmlaLink="$J$15"/>
</file>

<file path=xl/ctrlProps/ctrlProp20.xml><?xml version="1.0" encoding="utf-8"?>
<formControlPr xmlns="http://schemas.microsoft.com/office/spreadsheetml/2009/9/main" objectType="Radio" firstButton="1" fmlaLink="$A$8" lockText="1"/>
</file>

<file path=xl/ctrlProps/ctrlProp200.xml><?xml version="1.0" encoding="utf-8"?>
<formControlPr xmlns="http://schemas.microsoft.com/office/spreadsheetml/2009/9/main" objectType="CheckBox" fmlaLink="$J$15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checked="Checked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checked="Checked" lockText="1"/>
</file>

<file path=xl/ctrlProps/ctrlProp207.xml><?xml version="1.0" encoding="utf-8"?>
<formControlPr xmlns="http://schemas.microsoft.com/office/spreadsheetml/2009/9/main" objectType="CheckBox" checked="Checked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checked="Checked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checked="Checked" firstButton="1" fmlaLink="$A$13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lockText="1"/>
</file>

<file path=xl/ctrlProps/ctrlProp216.xml><?xml version="1.0" encoding="utf-8"?>
<formControlPr xmlns="http://schemas.microsoft.com/office/spreadsheetml/2009/9/main" objectType="Radio" lockText="1"/>
</file>

<file path=xl/ctrlProps/ctrlProp217.xml><?xml version="1.0" encoding="utf-8"?>
<formControlPr xmlns="http://schemas.microsoft.com/office/spreadsheetml/2009/9/main" objectType="Radio" lockText="1"/>
</file>

<file path=xl/ctrlProps/ctrlProp218.xml><?xml version="1.0" encoding="utf-8"?>
<formControlPr xmlns="http://schemas.microsoft.com/office/spreadsheetml/2009/9/main" objectType="Radio" firstButton="1" fmlaLink="$A$8" lockText="1"/>
</file>

<file path=xl/ctrlProps/ctrlProp219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CheckBox" fmlaLink="$I$15"/>
</file>

<file path=xl/ctrlProps/ctrlProp24.xml><?xml version="1.0" encoding="utf-8"?>
<formControlPr xmlns="http://schemas.microsoft.com/office/spreadsheetml/2009/9/main" objectType="CheckBox" fmlaLink="$J$15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checked="Checked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A$13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A$8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CheckBox" checked="Checked" fmlaLink="$I$15"/>
</file>

<file path=xl/ctrlProps/ctrlProp46.xml><?xml version="1.0" encoding="utf-8"?>
<formControlPr xmlns="http://schemas.microsoft.com/office/spreadsheetml/2009/9/main" objectType="CheckBox" fmlaLink="$J$15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13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firstButton="1" fmlaLink="$A$8" lockText="1"/>
</file>

<file path=xl/ctrlProps/ctrlProp65.xml><?xml version="1.0" encoding="utf-8"?>
<formControlPr xmlns="http://schemas.microsoft.com/office/spreadsheetml/2009/9/main" objectType="Radio" checked="Checked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CheckBox" checked="Checked" fmlaLink="$I$15"/>
</file>

<file path=xl/ctrlProps/ctrlProp68.xml><?xml version="1.0" encoding="utf-8"?>
<formControlPr xmlns="http://schemas.microsoft.com/office/spreadsheetml/2009/9/main" objectType="CheckBox" fmlaLink="$J$15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fmlaLink="$A$13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checked="Checked" lockText="1"/>
</file>

<file path=xl/ctrlProps/ctrlProp83.xml><?xml version="1.0" encoding="utf-8"?>
<formControlPr xmlns="http://schemas.microsoft.com/office/spreadsheetml/2009/9/main" objectType="Radio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firstButton="1" fmlaLink="$A$8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CheckBox" fmlaLink="$I$15"/>
</file>

<file path=xl/ctrlProps/ctrlProp9.xml><?xml version="1.0" encoding="utf-8"?>
<formControlPr xmlns="http://schemas.microsoft.com/office/spreadsheetml/2009/9/main" objectType="CheckBox" checked="Checked" lockText="1"/>
</file>

<file path=xl/ctrlProps/ctrlProp90.xml><?xml version="1.0" encoding="utf-8"?>
<formControlPr xmlns="http://schemas.microsoft.com/office/spreadsheetml/2009/9/main" objectType="CheckBox" checked="Checked" fmlaLink="$J$15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8.xml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423583</xdr:colOff>
      <xdr:row>0</xdr:row>
      <xdr:rowOff>78442</xdr:rowOff>
    </xdr:from>
    <xdr:to>
      <xdr:col>11</xdr:col>
      <xdr:colOff>291353</xdr:colOff>
      <xdr:row>3</xdr:row>
      <xdr:rowOff>302559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3" y="78442"/>
          <a:ext cx="8585946" cy="135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313763</xdr:colOff>
      <xdr:row>31</xdr:row>
      <xdr:rowOff>168088</xdr:rowOff>
    </xdr:from>
    <xdr:to>
      <xdr:col>11</xdr:col>
      <xdr:colOff>481852</xdr:colOff>
      <xdr:row>39</xdr:row>
      <xdr:rowOff>95810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3" y="13547912"/>
          <a:ext cx="8886265" cy="1485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273984</xdr:rowOff>
    </xdr:from>
    <xdr:to>
      <xdr:col>17</xdr:col>
      <xdr:colOff>365610</xdr:colOff>
      <xdr:row>57</xdr:row>
      <xdr:rowOff>115684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9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9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9811" name="Check Box 3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09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09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09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9814" name="Check Box 6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9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09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9816" name="Check Box 8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:a16="http://schemas.microsoft.com/office/drawing/2014/main" id="{00000000-0008-0000-0900-000008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09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09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00000000-0008-0000-09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00000000-0008-0000-09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9821" name="Group Box 13" hidden="1">
              <a:extLst>
                <a:ext uri="{63B3BB69-23CF-44E3-9099-C40C66FF867C}">
                  <a14:compatExt spid="_x0000_s119821"/>
                </a:ext>
                <a:ext uri="{FF2B5EF4-FFF2-40B4-BE49-F238E27FC236}">
                  <a16:creationId xmlns:a16="http://schemas.microsoft.com/office/drawing/2014/main" id="{00000000-0008-0000-0900-00000D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9822" name="Option Button 14" descr="Mensual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:a16="http://schemas.microsoft.com/office/drawing/2014/main" id="{00000000-0008-0000-0900-00000E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9823" name="Option Button 15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:a16="http://schemas.microsoft.com/office/drawing/2014/main" id="{00000000-0008-0000-0900-00000F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9824" name="Option Button 16" hidden="1">
              <a:extLst>
                <a:ext uri="{63B3BB69-23CF-44E3-9099-C40C66FF867C}">
                  <a14:compatExt spid="_x0000_s119824"/>
                </a:ext>
                <a:ext uri="{FF2B5EF4-FFF2-40B4-BE49-F238E27FC236}">
                  <a16:creationId xmlns:a16="http://schemas.microsoft.com/office/drawing/2014/main" id="{00000000-0008-0000-0900-000010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9825" name="Option Button 17" hidden="1">
              <a:extLst>
                <a:ext uri="{63B3BB69-23CF-44E3-9099-C40C66FF867C}">
                  <a14:compatExt spid="_x0000_s119825"/>
                </a:ext>
                <a:ext uri="{FF2B5EF4-FFF2-40B4-BE49-F238E27FC236}">
                  <a16:creationId xmlns:a16="http://schemas.microsoft.com/office/drawing/2014/main" id="{00000000-0008-0000-0900-00001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9826" name="Option Button 18" hidden="1">
              <a:extLst>
                <a:ext uri="{63B3BB69-23CF-44E3-9099-C40C66FF867C}">
                  <a14:compatExt spid="_x0000_s119826"/>
                </a:ext>
                <a:ext uri="{FF2B5EF4-FFF2-40B4-BE49-F238E27FC236}">
                  <a16:creationId xmlns:a16="http://schemas.microsoft.com/office/drawing/2014/main" id="{00000000-0008-0000-0900-00001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9827" name="Option Button 19" hidden="1">
              <a:extLst>
                <a:ext uri="{63B3BB69-23CF-44E3-9099-C40C66FF867C}">
                  <a14:compatExt spid="_x0000_s119827"/>
                </a:ext>
                <a:ext uri="{FF2B5EF4-FFF2-40B4-BE49-F238E27FC236}">
                  <a16:creationId xmlns:a16="http://schemas.microsoft.com/office/drawing/2014/main" id="{00000000-0008-0000-0900-00001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9828" name="Option Button 20" hidden="1">
              <a:extLst>
                <a:ext uri="{63B3BB69-23CF-44E3-9099-C40C66FF867C}">
                  <a14:compatExt spid="_x0000_s119828"/>
                </a:ext>
                <a:ext uri="{FF2B5EF4-FFF2-40B4-BE49-F238E27FC236}">
                  <a16:creationId xmlns:a16="http://schemas.microsoft.com/office/drawing/2014/main" id="{00000000-0008-0000-0900-00001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9829" name="Option Button 21" hidden="1">
              <a:extLst>
                <a:ext uri="{63B3BB69-23CF-44E3-9099-C40C66FF867C}">
                  <a14:compatExt spid="_x0000_s119829"/>
                </a:ext>
                <a:ext uri="{FF2B5EF4-FFF2-40B4-BE49-F238E27FC236}">
                  <a16:creationId xmlns:a16="http://schemas.microsoft.com/office/drawing/2014/main" id="{00000000-0008-0000-0900-00001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9830" name="Option Button 22" hidden="1">
              <a:extLst>
                <a:ext uri="{63B3BB69-23CF-44E3-9099-C40C66FF867C}">
                  <a14:compatExt spid="_x0000_s119830"/>
                </a:ext>
                <a:ext uri="{FF2B5EF4-FFF2-40B4-BE49-F238E27FC236}">
                  <a16:creationId xmlns:a16="http://schemas.microsoft.com/office/drawing/2014/main" id="{00000000-0008-0000-0900-00001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20833" name="Check Box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A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20834" name="Check Box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A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20835" name="Check Box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A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20836" name="Check Box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A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837" name="Check Box 5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A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20838" name="Check Box 6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A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20839" name="Check Box 7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A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20840" name="Check Box 8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A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20841" name="Check Box 9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A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20842" name="Check Box 10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:a16="http://schemas.microsoft.com/office/drawing/2014/main" id="{00000000-0008-0000-0A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20843" name="Check Box 11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:a16="http://schemas.microsoft.com/office/drawing/2014/main" id="{00000000-0008-0000-0A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20844" name="Check Box 12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:a16="http://schemas.microsoft.com/office/drawing/2014/main" id="{00000000-0008-0000-0A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20845" name="Group Box 13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:a16="http://schemas.microsoft.com/office/drawing/2014/main" id="{00000000-0008-0000-0A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20846" name="Option Button 14" descr="Mensual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:a16="http://schemas.microsoft.com/office/drawing/2014/main" id="{00000000-0008-0000-0A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:a16="http://schemas.microsoft.com/office/drawing/2014/main" id="{00000000-0008-0000-0A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:a16="http://schemas.microsoft.com/office/drawing/2014/main" id="{00000000-0008-0000-0A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  <a:ext uri="{FF2B5EF4-FFF2-40B4-BE49-F238E27FC236}">
                  <a16:creationId xmlns:a16="http://schemas.microsoft.com/office/drawing/2014/main" id="{00000000-0008-0000-0A00-00001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  <a:ext uri="{FF2B5EF4-FFF2-40B4-BE49-F238E27FC236}">
                  <a16:creationId xmlns:a16="http://schemas.microsoft.com/office/drawing/2014/main" id="{00000000-0008-0000-0A00-00001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  <a:ext uri="{FF2B5EF4-FFF2-40B4-BE49-F238E27FC236}">
                  <a16:creationId xmlns:a16="http://schemas.microsoft.com/office/drawing/2014/main" id="{00000000-0008-0000-0A00-00001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  <a:ext uri="{FF2B5EF4-FFF2-40B4-BE49-F238E27FC236}">
                  <a16:creationId xmlns:a16="http://schemas.microsoft.com/office/drawing/2014/main" id="{00000000-0008-0000-0A00-00001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  <a:ext uri="{FF2B5EF4-FFF2-40B4-BE49-F238E27FC236}">
                  <a16:creationId xmlns:a16="http://schemas.microsoft.com/office/drawing/2014/main" id="{00000000-0008-0000-0A00-00001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  <a:ext uri="{FF2B5EF4-FFF2-40B4-BE49-F238E27FC236}">
                  <a16:creationId xmlns:a16="http://schemas.microsoft.com/office/drawing/2014/main" id="{00000000-0008-0000-0A00-00001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38620</xdr:rowOff>
    </xdr:from>
    <xdr:to>
      <xdr:col>17</xdr:col>
      <xdr:colOff>365610</xdr:colOff>
      <xdr:row>53</xdr:row>
      <xdr:rowOff>163694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2389" y="14300860"/>
          <a:ext cx="509077" cy="51350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57150</xdr:colOff>
          <xdr:row>12</xdr:row>
          <xdr:rowOff>190500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1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1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:a16="http://schemas.microsoft.com/office/drawing/2014/main" id="{00000000-0008-0000-01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114300</xdr:colOff>
          <xdr:row>14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  <a:ext uri="{FF2B5EF4-FFF2-40B4-BE49-F238E27FC236}">
                  <a16:creationId xmlns:a16="http://schemas.microsoft.com/office/drawing/2014/main" id="{00000000-0008-0000-0100-00000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  <a:ext uri="{FF2B5EF4-FFF2-40B4-BE49-F238E27FC236}">
                  <a16:creationId xmlns:a16="http://schemas.microsoft.com/office/drawing/2014/main" id="{00000000-0008-0000-0100-00000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  <a:ext uri="{FF2B5EF4-FFF2-40B4-BE49-F238E27FC236}">
                  <a16:creationId xmlns:a16="http://schemas.microsoft.com/office/drawing/2014/main" id="{00000000-0008-0000-0100-00000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28575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  <a:ext uri="{FF2B5EF4-FFF2-40B4-BE49-F238E27FC236}">
                  <a16:creationId xmlns:a16="http://schemas.microsoft.com/office/drawing/2014/main" id="{00000000-0008-0000-0100-000007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371475</xdr:colOff>
          <xdr:row>13</xdr:row>
          <xdr:rowOff>0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  <a:ext uri="{FF2B5EF4-FFF2-40B4-BE49-F238E27FC236}">
                  <a16:creationId xmlns:a16="http://schemas.microsoft.com/office/drawing/2014/main" id="{00000000-0008-0000-0100-000008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  <a:ext uri="{FF2B5EF4-FFF2-40B4-BE49-F238E27FC236}">
                  <a16:creationId xmlns:a16="http://schemas.microsoft.com/office/drawing/2014/main" id="{00000000-0008-0000-0100-000009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  <a:ext uri="{FF2B5EF4-FFF2-40B4-BE49-F238E27FC236}">
                  <a16:creationId xmlns:a16="http://schemas.microsoft.com/office/drawing/2014/main" id="{00000000-0008-0000-0100-00000A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57150</xdr:colOff>
          <xdr:row>12</xdr:row>
          <xdr:rowOff>190500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  <a:ext uri="{FF2B5EF4-FFF2-40B4-BE49-F238E27FC236}">
                  <a16:creationId xmlns:a16="http://schemas.microsoft.com/office/drawing/2014/main" id="{00000000-0008-0000-0100-00000B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57150</xdr:colOff>
          <xdr:row>14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  <a:ext uri="{FF2B5EF4-FFF2-40B4-BE49-F238E27FC236}">
                  <a16:creationId xmlns:a16="http://schemas.microsoft.com/office/drawing/2014/main" id="{00000000-0008-0000-0100-00000C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238125</xdr:rowOff>
        </xdr:to>
        <xdr:sp macro="" textlink="">
          <xdr:nvSpPr>
            <xdr:cNvPr id="96269" name="Group Box 13" hidden="1">
              <a:extLst>
                <a:ext uri="{63B3BB69-23CF-44E3-9099-C40C66FF867C}">
                  <a14:compatExt spid="_x0000_s96269"/>
                </a:ext>
                <a:ext uri="{FF2B5EF4-FFF2-40B4-BE49-F238E27FC236}">
                  <a16:creationId xmlns:a16="http://schemas.microsoft.com/office/drawing/2014/main" id="{00000000-0008-0000-0100-00000D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161925</xdr:colOff>
          <xdr:row>12</xdr:row>
          <xdr:rowOff>76200</xdr:rowOff>
        </xdr:to>
        <xdr:sp macro="" textlink="">
          <xdr:nvSpPr>
            <xdr:cNvPr id="96270" name="Option Button 14" descr="Mensual" hidden="1">
              <a:extLst>
                <a:ext uri="{63B3BB69-23CF-44E3-9099-C40C66FF867C}">
                  <a14:compatExt spid="_x0000_s96270"/>
                </a:ext>
                <a:ext uri="{FF2B5EF4-FFF2-40B4-BE49-F238E27FC236}">
                  <a16:creationId xmlns:a16="http://schemas.microsoft.com/office/drawing/2014/main" id="{00000000-0008-0000-0100-00000E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476250</xdr:colOff>
          <xdr:row>13</xdr:row>
          <xdr:rowOff>142875</xdr:rowOff>
        </xdr:to>
        <xdr:sp macro="" textlink="">
          <xdr:nvSpPr>
            <xdr:cNvPr id="96271" name="Option Button 15" hidden="1">
              <a:extLst>
                <a:ext uri="{63B3BB69-23CF-44E3-9099-C40C66FF867C}">
                  <a14:compatExt spid="_x0000_s96271"/>
                </a:ext>
                <a:ext uri="{FF2B5EF4-FFF2-40B4-BE49-F238E27FC236}">
                  <a16:creationId xmlns:a16="http://schemas.microsoft.com/office/drawing/2014/main" id="{00000000-0008-0000-0100-00000F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96272" name="Option Button 16" hidden="1">
              <a:extLst>
                <a:ext uri="{63B3BB69-23CF-44E3-9099-C40C66FF867C}">
                  <a14:compatExt spid="_x0000_s96272"/>
                </a:ext>
                <a:ext uri="{FF2B5EF4-FFF2-40B4-BE49-F238E27FC236}">
                  <a16:creationId xmlns:a16="http://schemas.microsoft.com/office/drawing/2014/main" id="{00000000-0008-0000-0100-000010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161925</xdr:rowOff>
        </xdr:to>
        <xdr:sp macro="" textlink="">
          <xdr:nvSpPr>
            <xdr:cNvPr id="96273" name="Option Button 17" hidden="1">
              <a:extLst>
                <a:ext uri="{63B3BB69-23CF-44E3-9099-C40C66FF867C}">
                  <a14:compatExt spid="_x0000_s96273"/>
                </a:ext>
                <a:ext uri="{FF2B5EF4-FFF2-40B4-BE49-F238E27FC236}">
                  <a16:creationId xmlns:a16="http://schemas.microsoft.com/office/drawing/2014/main" id="{00000000-0008-0000-0100-00001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476250</xdr:colOff>
          <xdr:row>12</xdr:row>
          <xdr:rowOff>104775</xdr:rowOff>
        </xdr:to>
        <xdr:sp macro="" textlink="">
          <xdr:nvSpPr>
            <xdr:cNvPr id="96274" name="Option Button 18" hidden="1">
              <a:extLst>
                <a:ext uri="{63B3BB69-23CF-44E3-9099-C40C66FF867C}">
                  <a14:compatExt spid="_x0000_s96274"/>
                </a:ext>
                <a:ext uri="{FF2B5EF4-FFF2-40B4-BE49-F238E27FC236}">
                  <a16:creationId xmlns:a16="http://schemas.microsoft.com/office/drawing/2014/main" id="{00000000-0008-0000-0100-00001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96275" name="Option Button 19" hidden="1">
              <a:extLst>
                <a:ext uri="{63B3BB69-23CF-44E3-9099-C40C66FF867C}">
                  <a14:compatExt spid="_x0000_s96275"/>
                </a:ext>
                <a:ext uri="{FF2B5EF4-FFF2-40B4-BE49-F238E27FC236}">
                  <a16:creationId xmlns:a16="http://schemas.microsoft.com/office/drawing/2014/main" id="{00000000-0008-0000-0100-00001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96276" name="Option Button 20" hidden="1">
              <a:extLst>
                <a:ext uri="{63B3BB69-23CF-44E3-9099-C40C66FF867C}">
                  <a14:compatExt spid="_x0000_s96276"/>
                </a:ext>
                <a:ext uri="{FF2B5EF4-FFF2-40B4-BE49-F238E27FC236}">
                  <a16:creationId xmlns:a16="http://schemas.microsoft.com/office/drawing/2014/main" id="{00000000-0008-0000-0100-00001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438150</xdr:colOff>
          <xdr:row>8</xdr:row>
          <xdr:rowOff>295275</xdr:rowOff>
        </xdr:to>
        <xdr:sp macro="" textlink="">
          <xdr:nvSpPr>
            <xdr:cNvPr id="96277" name="Option Button 21" hidden="1">
              <a:extLst>
                <a:ext uri="{63B3BB69-23CF-44E3-9099-C40C66FF867C}">
                  <a14:compatExt spid="_x0000_s96277"/>
                </a:ext>
                <a:ext uri="{FF2B5EF4-FFF2-40B4-BE49-F238E27FC236}">
                  <a16:creationId xmlns:a16="http://schemas.microsoft.com/office/drawing/2014/main" id="{00000000-0008-0000-0100-00001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96278" name="Option Button 22" hidden="1">
              <a:extLst>
                <a:ext uri="{63B3BB69-23CF-44E3-9099-C40C66FF867C}">
                  <a14:compatExt spid="_x0000_s96278"/>
                </a:ext>
                <a:ext uri="{FF2B5EF4-FFF2-40B4-BE49-F238E27FC236}">
                  <a16:creationId xmlns:a16="http://schemas.microsoft.com/office/drawing/2014/main" id="{00000000-0008-0000-0100-00001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200715</xdr:rowOff>
    </xdr:from>
    <xdr:to>
      <xdr:col>17</xdr:col>
      <xdr:colOff>365610</xdr:colOff>
      <xdr:row>53</xdr:row>
      <xdr:rowOff>335492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2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2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2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2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2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2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2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2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2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2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2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266700</xdr:rowOff>
        </xdr:to>
        <xdr:sp macro="" textlink="">
          <xdr:nvSpPr>
            <xdr:cNvPr id="112653" name="Group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2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2654" name="Option Button 14" descr="Mensual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2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2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2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2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2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02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02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02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02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51</xdr:row>
      <xdr:rowOff>310619</xdr:rowOff>
    </xdr:from>
    <xdr:to>
      <xdr:col>17</xdr:col>
      <xdr:colOff>365610</xdr:colOff>
      <xdr:row>53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3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3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:a16="http://schemas.microsoft.com/office/drawing/2014/main" id="{00000000-0008-0000-03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  <a:ext uri="{FF2B5EF4-FFF2-40B4-BE49-F238E27FC236}">
                  <a16:creationId xmlns:a16="http://schemas.microsoft.com/office/drawing/2014/main" id="{00000000-0008-0000-0300-00000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  <a:ext uri="{FF2B5EF4-FFF2-40B4-BE49-F238E27FC236}">
                  <a16:creationId xmlns:a16="http://schemas.microsoft.com/office/drawing/2014/main" id="{00000000-0008-0000-0300-00000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  <a:ext uri="{FF2B5EF4-FFF2-40B4-BE49-F238E27FC236}">
                  <a16:creationId xmlns:a16="http://schemas.microsoft.com/office/drawing/2014/main" id="{00000000-0008-0000-03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3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3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3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3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3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3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180975</xdr:rowOff>
        </xdr:to>
        <xdr:sp macro="" textlink="">
          <xdr:nvSpPr>
            <xdr:cNvPr id="113677" name="Group Box 13" hidden="1">
              <a:extLst>
                <a:ext uri="{63B3BB69-23CF-44E3-9099-C40C66FF867C}">
                  <a14:compatExt spid="_x0000_s113677"/>
                </a:ext>
                <a:ext uri="{FF2B5EF4-FFF2-40B4-BE49-F238E27FC236}">
                  <a16:creationId xmlns:a16="http://schemas.microsoft.com/office/drawing/2014/main" id="{00000000-0008-0000-0300-00000D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3678" name="Option Button 14" descr="Mensual" hidden="1">
              <a:extLst>
                <a:ext uri="{63B3BB69-23CF-44E3-9099-C40C66FF867C}">
                  <a14:compatExt spid="_x0000_s113678"/>
                </a:ext>
                <a:ext uri="{FF2B5EF4-FFF2-40B4-BE49-F238E27FC236}">
                  <a16:creationId xmlns:a16="http://schemas.microsoft.com/office/drawing/2014/main" id="{00000000-0008-0000-0300-00000E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3679" name="Option Button 15" hidden="1">
              <a:extLst>
                <a:ext uri="{63B3BB69-23CF-44E3-9099-C40C66FF867C}">
                  <a14:compatExt spid="_x0000_s113679"/>
                </a:ext>
                <a:ext uri="{FF2B5EF4-FFF2-40B4-BE49-F238E27FC236}">
                  <a16:creationId xmlns:a16="http://schemas.microsoft.com/office/drawing/2014/main" id="{00000000-0008-0000-0300-00000F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3680" name="Option Button 16" hidden="1">
              <a:extLst>
                <a:ext uri="{63B3BB69-23CF-44E3-9099-C40C66FF867C}">
                  <a14:compatExt spid="_x0000_s113680"/>
                </a:ext>
                <a:ext uri="{FF2B5EF4-FFF2-40B4-BE49-F238E27FC236}">
                  <a16:creationId xmlns:a16="http://schemas.microsoft.com/office/drawing/2014/main" id="{00000000-0008-0000-0300-000010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3681" name="Option Button 17" hidden="1">
              <a:extLst>
                <a:ext uri="{63B3BB69-23CF-44E3-9099-C40C66FF867C}">
                  <a14:compatExt spid="_x0000_s113681"/>
                </a:ext>
                <a:ext uri="{FF2B5EF4-FFF2-40B4-BE49-F238E27FC236}">
                  <a16:creationId xmlns:a16="http://schemas.microsoft.com/office/drawing/2014/main" id="{00000000-0008-0000-0300-00001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3682" name="Option Button 18" hidden="1">
              <a:extLst>
                <a:ext uri="{63B3BB69-23CF-44E3-9099-C40C66FF867C}">
                  <a14:compatExt spid="_x0000_s113682"/>
                </a:ext>
                <a:ext uri="{FF2B5EF4-FFF2-40B4-BE49-F238E27FC236}">
                  <a16:creationId xmlns:a16="http://schemas.microsoft.com/office/drawing/2014/main" id="{00000000-0008-0000-0300-00001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3683" name="Option Button 19" hidden="1">
              <a:extLst>
                <a:ext uri="{63B3BB69-23CF-44E3-9099-C40C66FF867C}">
                  <a14:compatExt spid="_x0000_s113683"/>
                </a:ext>
                <a:ext uri="{FF2B5EF4-FFF2-40B4-BE49-F238E27FC236}">
                  <a16:creationId xmlns:a16="http://schemas.microsoft.com/office/drawing/2014/main" id="{00000000-0008-0000-0300-00001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3684" name="Option Button 20" hidden="1">
              <a:extLst>
                <a:ext uri="{63B3BB69-23CF-44E3-9099-C40C66FF867C}">
                  <a14:compatExt spid="_x0000_s113684"/>
                </a:ext>
                <a:ext uri="{FF2B5EF4-FFF2-40B4-BE49-F238E27FC236}">
                  <a16:creationId xmlns:a16="http://schemas.microsoft.com/office/drawing/2014/main" id="{00000000-0008-0000-0300-00001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3685" name="Option Button 21" hidden="1">
              <a:extLst>
                <a:ext uri="{63B3BB69-23CF-44E3-9099-C40C66FF867C}">
                  <a14:compatExt spid="_x0000_s113685"/>
                </a:ext>
                <a:ext uri="{FF2B5EF4-FFF2-40B4-BE49-F238E27FC236}">
                  <a16:creationId xmlns:a16="http://schemas.microsoft.com/office/drawing/2014/main" id="{00000000-0008-0000-0300-00001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3686" name="Option Button 22" hidden="1">
              <a:extLst>
                <a:ext uri="{63B3BB69-23CF-44E3-9099-C40C66FF867C}">
                  <a14:compatExt spid="_x0000_s113686"/>
                </a:ext>
                <a:ext uri="{FF2B5EF4-FFF2-40B4-BE49-F238E27FC236}">
                  <a16:creationId xmlns:a16="http://schemas.microsoft.com/office/drawing/2014/main" id="{00000000-0008-0000-0300-00001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359465</xdr:rowOff>
    </xdr:from>
    <xdr:to>
      <xdr:col>17</xdr:col>
      <xdr:colOff>365610</xdr:colOff>
      <xdr:row>58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4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4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4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4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4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4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4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4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4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4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4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4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4701" name="Group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4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4702" name="Option Button 14" descr="Mensual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4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4703" name="Option Button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4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4704" name="Option Button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4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4705" name="Option Button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4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4706" name="Option Button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4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4707" name="Option Button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4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4708" name="Option Button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4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4709" name="Option Button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4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4710" name="Option Button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4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5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5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05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:a16="http://schemas.microsoft.com/office/drawing/2014/main" id="{00000000-0008-0000-05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05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05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05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05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:a16="http://schemas.microsoft.com/office/drawing/2014/main" id="{00000000-0008-0000-05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:a16="http://schemas.microsoft.com/office/drawing/2014/main" id="{00000000-0008-0000-05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:a16="http://schemas.microsoft.com/office/drawing/2014/main" id="{00000000-0008-0000-05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:a16="http://schemas.microsoft.com/office/drawing/2014/main" id="{00000000-0008-0000-05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5725" name="Group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:a16="http://schemas.microsoft.com/office/drawing/2014/main" id="{00000000-0008-0000-05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5726" name="Option Button 14" descr="Mensual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:a16="http://schemas.microsoft.com/office/drawing/2014/main" id="{00000000-0008-0000-05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5727" name="Option Button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:a16="http://schemas.microsoft.com/office/drawing/2014/main" id="{00000000-0008-0000-05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5728" name="Option Button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:a16="http://schemas.microsoft.com/office/drawing/2014/main" id="{00000000-0008-0000-05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5729" name="Option Button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:a16="http://schemas.microsoft.com/office/drawing/2014/main" id="{00000000-0008-0000-05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5730" name="Option Button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:a16="http://schemas.microsoft.com/office/drawing/2014/main" id="{00000000-0008-0000-05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5731" name="Option Button 19" hidden="1">
              <a:extLst>
                <a:ext uri="{63B3BB69-23CF-44E3-9099-C40C66FF867C}">
                  <a14:compatExt spid="_x0000_s115731"/>
                </a:ext>
                <a:ext uri="{FF2B5EF4-FFF2-40B4-BE49-F238E27FC236}">
                  <a16:creationId xmlns:a16="http://schemas.microsoft.com/office/drawing/2014/main" id="{00000000-0008-0000-0500-00001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5732" name="Option Button 20" hidden="1">
              <a:extLst>
                <a:ext uri="{63B3BB69-23CF-44E3-9099-C40C66FF867C}">
                  <a14:compatExt spid="_x0000_s115732"/>
                </a:ext>
                <a:ext uri="{FF2B5EF4-FFF2-40B4-BE49-F238E27FC236}">
                  <a16:creationId xmlns:a16="http://schemas.microsoft.com/office/drawing/2014/main" id="{00000000-0008-0000-0500-00001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5733" name="Option Button 21" hidden="1">
              <a:extLst>
                <a:ext uri="{63B3BB69-23CF-44E3-9099-C40C66FF867C}">
                  <a14:compatExt spid="_x0000_s115733"/>
                </a:ext>
                <a:ext uri="{FF2B5EF4-FFF2-40B4-BE49-F238E27FC236}">
                  <a16:creationId xmlns:a16="http://schemas.microsoft.com/office/drawing/2014/main" id="{00000000-0008-0000-0500-00001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5734" name="Option Button 22" hidden="1">
              <a:extLst>
                <a:ext uri="{63B3BB69-23CF-44E3-9099-C40C66FF867C}">
                  <a14:compatExt spid="_x0000_s115734"/>
                </a:ext>
                <a:ext uri="{FF2B5EF4-FFF2-40B4-BE49-F238E27FC236}">
                  <a16:creationId xmlns:a16="http://schemas.microsoft.com/office/drawing/2014/main" id="{00000000-0008-0000-0500-00001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6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06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:a16="http://schemas.microsoft.com/office/drawing/2014/main" id="{00000000-0008-0000-06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  <a:ext uri="{FF2B5EF4-FFF2-40B4-BE49-F238E27FC236}">
                  <a16:creationId xmlns:a16="http://schemas.microsoft.com/office/drawing/2014/main" id="{00000000-0008-0000-0600-00000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  <a:ext uri="{FF2B5EF4-FFF2-40B4-BE49-F238E27FC236}">
                  <a16:creationId xmlns:a16="http://schemas.microsoft.com/office/drawing/2014/main" id="{00000000-0008-0000-0600-00000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  <a:ext uri="{FF2B5EF4-FFF2-40B4-BE49-F238E27FC236}">
                  <a16:creationId xmlns:a16="http://schemas.microsoft.com/office/drawing/2014/main" id="{00000000-0008-0000-0600-00000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:a16="http://schemas.microsoft.com/office/drawing/2014/main" id="{00000000-0008-0000-06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:a16="http://schemas.microsoft.com/office/drawing/2014/main" id="{00000000-0008-0000-06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  <a:ext uri="{FF2B5EF4-FFF2-40B4-BE49-F238E27FC236}">
                  <a16:creationId xmlns:a16="http://schemas.microsoft.com/office/drawing/2014/main" id="{00000000-0008-0000-0600-000009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  <a:ext uri="{FF2B5EF4-FFF2-40B4-BE49-F238E27FC236}">
                  <a16:creationId xmlns:a16="http://schemas.microsoft.com/office/drawing/2014/main" id="{00000000-0008-0000-0600-00000A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  <a:ext uri="{FF2B5EF4-FFF2-40B4-BE49-F238E27FC236}">
                  <a16:creationId xmlns:a16="http://schemas.microsoft.com/office/drawing/2014/main" id="{00000000-0008-0000-0600-00000B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  <a:ext uri="{FF2B5EF4-FFF2-40B4-BE49-F238E27FC236}">
                  <a16:creationId xmlns:a16="http://schemas.microsoft.com/office/drawing/2014/main" id="{00000000-0008-0000-0600-00000C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6749" name="Group Box 13" hidden="1">
              <a:extLst>
                <a:ext uri="{63B3BB69-23CF-44E3-9099-C40C66FF867C}">
                  <a14:compatExt spid="_x0000_s116749"/>
                </a:ext>
                <a:ext uri="{FF2B5EF4-FFF2-40B4-BE49-F238E27FC236}">
                  <a16:creationId xmlns:a16="http://schemas.microsoft.com/office/drawing/2014/main" id="{00000000-0008-0000-0600-00000D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6750" name="Option Button 14" descr="Mensual" hidden="1">
              <a:extLst>
                <a:ext uri="{63B3BB69-23CF-44E3-9099-C40C66FF867C}">
                  <a14:compatExt spid="_x0000_s116750"/>
                </a:ext>
                <a:ext uri="{FF2B5EF4-FFF2-40B4-BE49-F238E27FC236}">
                  <a16:creationId xmlns:a16="http://schemas.microsoft.com/office/drawing/2014/main" id="{00000000-0008-0000-0600-00000E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6751" name="Option Button 15" hidden="1">
              <a:extLst>
                <a:ext uri="{63B3BB69-23CF-44E3-9099-C40C66FF867C}">
                  <a14:compatExt spid="_x0000_s116751"/>
                </a:ext>
                <a:ext uri="{FF2B5EF4-FFF2-40B4-BE49-F238E27FC236}">
                  <a16:creationId xmlns:a16="http://schemas.microsoft.com/office/drawing/2014/main" id="{00000000-0008-0000-0600-00000F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6752" name="Option Button 16" hidden="1">
              <a:extLst>
                <a:ext uri="{63B3BB69-23CF-44E3-9099-C40C66FF867C}">
                  <a14:compatExt spid="_x0000_s116752"/>
                </a:ext>
                <a:ext uri="{FF2B5EF4-FFF2-40B4-BE49-F238E27FC236}">
                  <a16:creationId xmlns:a16="http://schemas.microsoft.com/office/drawing/2014/main" id="{00000000-0008-0000-0600-00001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6753" name="Option Button 17" hidden="1">
              <a:extLst>
                <a:ext uri="{63B3BB69-23CF-44E3-9099-C40C66FF867C}">
                  <a14:compatExt spid="_x0000_s116753"/>
                </a:ext>
                <a:ext uri="{FF2B5EF4-FFF2-40B4-BE49-F238E27FC236}">
                  <a16:creationId xmlns:a16="http://schemas.microsoft.com/office/drawing/2014/main" id="{00000000-0008-0000-0600-00001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6754" name="Option Button 18" hidden="1">
              <a:extLst>
                <a:ext uri="{63B3BB69-23CF-44E3-9099-C40C66FF867C}">
                  <a14:compatExt spid="_x0000_s116754"/>
                </a:ext>
                <a:ext uri="{FF2B5EF4-FFF2-40B4-BE49-F238E27FC236}">
                  <a16:creationId xmlns:a16="http://schemas.microsoft.com/office/drawing/2014/main" id="{00000000-0008-0000-0600-00001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6755" name="Option Button 19" hidden="1">
              <a:extLst>
                <a:ext uri="{63B3BB69-23CF-44E3-9099-C40C66FF867C}">
                  <a14:compatExt spid="_x0000_s116755"/>
                </a:ext>
                <a:ext uri="{FF2B5EF4-FFF2-40B4-BE49-F238E27FC236}">
                  <a16:creationId xmlns:a16="http://schemas.microsoft.com/office/drawing/2014/main" id="{00000000-0008-0000-0600-00001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6756" name="Option Button 20" hidden="1">
              <a:extLst>
                <a:ext uri="{63B3BB69-23CF-44E3-9099-C40C66FF867C}">
                  <a14:compatExt spid="_x0000_s116756"/>
                </a:ext>
                <a:ext uri="{FF2B5EF4-FFF2-40B4-BE49-F238E27FC236}">
                  <a16:creationId xmlns:a16="http://schemas.microsoft.com/office/drawing/2014/main" id="{00000000-0008-0000-0600-00001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6757" name="Option Button 21" hidden="1">
              <a:extLst>
                <a:ext uri="{63B3BB69-23CF-44E3-9099-C40C66FF867C}">
                  <a14:compatExt spid="_x0000_s116757"/>
                </a:ext>
                <a:ext uri="{FF2B5EF4-FFF2-40B4-BE49-F238E27FC236}">
                  <a16:creationId xmlns:a16="http://schemas.microsoft.com/office/drawing/2014/main" id="{00000000-0008-0000-0600-00001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6758" name="Option Button 22" hidden="1">
              <a:extLst>
                <a:ext uri="{63B3BB69-23CF-44E3-9099-C40C66FF867C}">
                  <a14:compatExt spid="_x0000_s116758"/>
                </a:ext>
                <a:ext uri="{FF2B5EF4-FFF2-40B4-BE49-F238E27FC236}">
                  <a16:creationId xmlns:a16="http://schemas.microsoft.com/office/drawing/2014/main" id="{00000000-0008-0000-0600-00001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347254</xdr:rowOff>
    </xdr:from>
    <xdr:to>
      <xdr:col>17</xdr:col>
      <xdr:colOff>365610</xdr:colOff>
      <xdr:row>58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7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7762" name="Check Box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07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7763" name="Check Box 3" hidden="1">
              <a:extLst>
                <a:ext uri="{63B3BB69-23CF-44E3-9099-C40C66FF867C}">
                  <a14:compatExt spid="_x0000_s117763"/>
                </a:ext>
                <a:ext uri="{FF2B5EF4-FFF2-40B4-BE49-F238E27FC236}">
                  <a16:creationId xmlns:a16="http://schemas.microsoft.com/office/drawing/2014/main" id="{00000000-0008-0000-0700-00000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7764" name="Check Box 4" hidden="1">
              <a:extLst>
                <a:ext uri="{63B3BB69-23CF-44E3-9099-C40C66FF867C}">
                  <a14:compatExt spid="_x0000_s117764"/>
                </a:ext>
                <a:ext uri="{FF2B5EF4-FFF2-40B4-BE49-F238E27FC236}">
                  <a16:creationId xmlns:a16="http://schemas.microsoft.com/office/drawing/2014/main" id="{00000000-0008-0000-0700-00000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7765" name="Check Box 5" hidden="1">
              <a:extLst>
                <a:ext uri="{63B3BB69-23CF-44E3-9099-C40C66FF867C}">
                  <a14:compatExt spid="_x0000_s117765"/>
                </a:ext>
                <a:ext uri="{FF2B5EF4-FFF2-40B4-BE49-F238E27FC236}">
                  <a16:creationId xmlns:a16="http://schemas.microsoft.com/office/drawing/2014/main" id="{00000000-0008-0000-0700-00000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7766" name="Check Box 6" hidden="1">
              <a:extLst>
                <a:ext uri="{63B3BB69-23CF-44E3-9099-C40C66FF867C}">
                  <a14:compatExt spid="_x0000_s117766"/>
                </a:ext>
                <a:ext uri="{FF2B5EF4-FFF2-40B4-BE49-F238E27FC236}">
                  <a16:creationId xmlns:a16="http://schemas.microsoft.com/office/drawing/2014/main" id="{00000000-0008-0000-0700-00000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7767" name="Check Box 7" hidden="1">
              <a:extLst>
                <a:ext uri="{63B3BB69-23CF-44E3-9099-C40C66FF867C}">
                  <a14:compatExt spid="_x0000_s117767"/>
                </a:ext>
                <a:ext uri="{FF2B5EF4-FFF2-40B4-BE49-F238E27FC236}">
                  <a16:creationId xmlns:a16="http://schemas.microsoft.com/office/drawing/2014/main" id="{00000000-0008-0000-0700-000007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7768" name="Check Box 8" hidden="1">
              <a:extLst>
                <a:ext uri="{63B3BB69-23CF-44E3-9099-C40C66FF867C}">
                  <a14:compatExt spid="_x0000_s117768"/>
                </a:ext>
                <a:ext uri="{FF2B5EF4-FFF2-40B4-BE49-F238E27FC236}">
                  <a16:creationId xmlns:a16="http://schemas.microsoft.com/office/drawing/2014/main" id="{00000000-0008-0000-0700-000008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7769" name="Check Box 9" hidden="1">
              <a:extLst>
                <a:ext uri="{63B3BB69-23CF-44E3-9099-C40C66FF867C}">
                  <a14:compatExt spid="_x0000_s117769"/>
                </a:ext>
                <a:ext uri="{FF2B5EF4-FFF2-40B4-BE49-F238E27FC236}">
                  <a16:creationId xmlns:a16="http://schemas.microsoft.com/office/drawing/2014/main" id="{00000000-0008-0000-0700-000009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7770" name="Check Box 10" hidden="1">
              <a:extLst>
                <a:ext uri="{63B3BB69-23CF-44E3-9099-C40C66FF867C}">
                  <a14:compatExt spid="_x0000_s117770"/>
                </a:ext>
                <a:ext uri="{FF2B5EF4-FFF2-40B4-BE49-F238E27FC236}">
                  <a16:creationId xmlns:a16="http://schemas.microsoft.com/office/drawing/2014/main" id="{00000000-0008-0000-0700-00000A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7771" name="Check Box 11" hidden="1">
              <a:extLst>
                <a:ext uri="{63B3BB69-23CF-44E3-9099-C40C66FF867C}">
                  <a14:compatExt spid="_x0000_s117771"/>
                </a:ext>
                <a:ext uri="{FF2B5EF4-FFF2-40B4-BE49-F238E27FC236}">
                  <a16:creationId xmlns:a16="http://schemas.microsoft.com/office/drawing/2014/main" id="{00000000-0008-0000-0700-00000B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7772" name="Check Box 12" hidden="1">
              <a:extLst>
                <a:ext uri="{63B3BB69-23CF-44E3-9099-C40C66FF867C}">
                  <a14:compatExt spid="_x0000_s117772"/>
                </a:ext>
                <a:ext uri="{FF2B5EF4-FFF2-40B4-BE49-F238E27FC236}">
                  <a16:creationId xmlns:a16="http://schemas.microsoft.com/office/drawing/2014/main" id="{00000000-0008-0000-0700-00000C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7773" name="Group Box 13" hidden="1">
              <a:extLst>
                <a:ext uri="{63B3BB69-23CF-44E3-9099-C40C66FF867C}">
                  <a14:compatExt spid="_x0000_s117773"/>
                </a:ext>
                <a:ext uri="{FF2B5EF4-FFF2-40B4-BE49-F238E27FC236}">
                  <a16:creationId xmlns:a16="http://schemas.microsoft.com/office/drawing/2014/main" id="{00000000-0008-0000-0700-00000D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7774" name="Option Button 14" descr="Mensual" hidden="1">
              <a:extLst>
                <a:ext uri="{63B3BB69-23CF-44E3-9099-C40C66FF867C}">
                  <a14:compatExt spid="_x0000_s117774"/>
                </a:ext>
                <a:ext uri="{FF2B5EF4-FFF2-40B4-BE49-F238E27FC236}">
                  <a16:creationId xmlns:a16="http://schemas.microsoft.com/office/drawing/2014/main" id="{00000000-0008-0000-0700-00000E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7775" name="Option Button 15" hidden="1">
              <a:extLst>
                <a:ext uri="{63B3BB69-23CF-44E3-9099-C40C66FF867C}">
                  <a14:compatExt spid="_x0000_s117775"/>
                </a:ext>
                <a:ext uri="{FF2B5EF4-FFF2-40B4-BE49-F238E27FC236}">
                  <a16:creationId xmlns:a16="http://schemas.microsoft.com/office/drawing/2014/main" id="{00000000-0008-0000-0700-00000F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7776" name="Option Button 16" hidden="1">
              <a:extLst>
                <a:ext uri="{63B3BB69-23CF-44E3-9099-C40C66FF867C}">
                  <a14:compatExt spid="_x0000_s117776"/>
                </a:ext>
                <a:ext uri="{FF2B5EF4-FFF2-40B4-BE49-F238E27FC236}">
                  <a16:creationId xmlns:a16="http://schemas.microsoft.com/office/drawing/2014/main" id="{00000000-0008-0000-0700-000010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7777" name="Option Button 17" hidden="1">
              <a:extLst>
                <a:ext uri="{63B3BB69-23CF-44E3-9099-C40C66FF867C}">
                  <a14:compatExt spid="_x0000_s117777"/>
                </a:ext>
                <a:ext uri="{FF2B5EF4-FFF2-40B4-BE49-F238E27FC236}">
                  <a16:creationId xmlns:a16="http://schemas.microsoft.com/office/drawing/2014/main" id="{00000000-0008-0000-0700-00001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7778" name="Option Button 18" hidden="1">
              <a:extLst>
                <a:ext uri="{63B3BB69-23CF-44E3-9099-C40C66FF867C}">
                  <a14:compatExt spid="_x0000_s117778"/>
                </a:ext>
                <a:ext uri="{FF2B5EF4-FFF2-40B4-BE49-F238E27FC236}">
                  <a16:creationId xmlns:a16="http://schemas.microsoft.com/office/drawing/2014/main" id="{00000000-0008-0000-0700-00001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7779" name="Option Button 19" hidden="1">
              <a:extLst>
                <a:ext uri="{63B3BB69-23CF-44E3-9099-C40C66FF867C}">
                  <a14:compatExt spid="_x0000_s117779"/>
                </a:ext>
                <a:ext uri="{FF2B5EF4-FFF2-40B4-BE49-F238E27FC236}">
                  <a16:creationId xmlns:a16="http://schemas.microsoft.com/office/drawing/2014/main" id="{00000000-0008-0000-0700-00001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7780" name="Option Button 20" hidden="1">
              <a:extLst>
                <a:ext uri="{63B3BB69-23CF-44E3-9099-C40C66FF867C}">
                  <a14:compatExt spid="_x0000_s117780"/>
                </a:ext>
                <a:ext uri="{FF2B5EF4-FFF2-40B4-BE49-F238E27FC236}">
                  <a16:creationId xmlns:a16="http://schemas.microsoft.com/office/drawing/2014/main" id="{00000000-0008-0000-0700-00001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7781" name="Option Button 21" hidden="1">
              <a:extLst>
                <a:ext uri="{63B3BB69-23CF-44E3-9099-C40C66FF867C}">
                  <a14:compatExt spid="_x0000_s117781"/>
                </a:ext>
                <a:ext uri="{FF2B5EF4-FFF2-40B4-BE49-F238E27FC236}">
                  <a16:creationId xmlns:a16="http://schemas.microsoft.com/office/drawing/2014/main" id="{00000000-0008-0000-0700-00001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7782" name="Option Button 22" hidden="1">
              <a:extLst>
                <a:ext uri="{63B3BB69-23CF-44E3-9099-C40C66FF867C}">
                  <a14:compatExt spid="_x0000_s117782"/>
                </a:ext>
                <a:ext uri="{FF2B5EF4-FFF2-40B4-BE49-F238E27FC236}">
                  <a16:creationId xmlns:a16="http://schemas.microsoft.com/office/drawing/2014/main" id="{00000000-0008-0000-0700-00001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8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8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8787" name="Check Box 3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00000000-0008-0000-08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8788" name="Check Box 4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00000000-0008-0000-08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8789" name="Check Box 5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00000000-0008-0000-08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8790" name="Check Box 6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00000000-0008-0000-08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8791" name="Check Box 7" hidden="1">
              <a:extLst>
                <a:ext uri="{63B3BB69-23CF-44E3-9099-C40C66FF867C}">
                  <a14:compatExt spid="_x0000_s118791"/>
                </a:ext>
                <a:ext uri="{FF2B5EF4-FFF2-40B4-BE49-F238E27FC236}">
                  <a16:creationId xmlns:a16="http://schemas.microsoft.com/office/drawing/2014/main" id="{00000000-0008-0000-0800-000007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8792" name="Check Box 8" hidden="1">
              <a:extLst>
                <a:ext uri="{63B3BB69-23CF-44E3-9099-C40C66FF867C}">
                  <a14:compatExt spid="_x0000_s118792"/>
                </a:ext>
                <a:ext uri="{FF2B5EF4-FFF2-40B4-BE49-F238E27FC236}">
                  <a16:creationId xmlns:a16="http://schemas.microsoft.com/office/drawing/2014/main" id="{00000000-0008-0000-0800-000008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8793" name="Check Box 9" hidden="1">
              <a:extLst>
                <a:ext uri="{63B3BB69-23CF-44E3-9099-C40C66FF867C}">
                  <a14:compatExt spid="_x0000_s118793"/>
                </a:ext>
                <a:ext uri="{FF2B5EF4-FFF2-40B4-BE49-F238E27FC236}">
                  <a16:creationId xmlns:a16="http://schemas.microsoft.com/office/drawing/2014/main" id="{00000000-0008-0000-0800-000009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8794" name="Check Box 10" hidden="1">
              <a:extLst>
                <a:ext uri="{63B3BB69-23CF-44E3-9099-C40C66FF867C}">
                  <a14:compatExt spid="_x0000_s118794"/>
                </a:ext>
                <a:ext uri="{FF2B5EF4-FFF2-40B4-BE49-F238E27FC236}">
                  <a16:creationId xmlns:a16="http://schemas.microsoft.com/office/drawing/2014/main" id="{00000000-0008-0000-0800-00000A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8795" name="Check Box 11" hidden="1">
              <a:extLst>
                <a:ext uri="{63B3BB69-23CF-44E3-9099-C40C66FF867C}">
                  <a14:compatExt spid="_x0000_s118795"/>
                </a:ext>
                <a:ext uri="{FF2B5EF4-FFF2-40B4-BE49-F238E27FC236}">
                  <a16:creationId xmlns:a16="http://schemas.microsoft.com/office/drawing/2014/main" id="{00000000-0008-0000-0800-00000B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8796" name="Check Box 12" hidden="1">
              <a:extLst>
                <a:ext uri="{63B3BB69-23CF-44E3-9099-C40C66FF867C}">
                  <a14:compatExt spid="_x0000_s118796"/>
                </a:ext>
                <a:ext uri="{FF2B5EF4-FFF2-40B4-BE49-F238E27FC236}">
                  <a16:creationId xmlns:a16="http://schemas.microsoft.com/office/drawing/2014/main" id="{00000000-0008-0000-0800-00000C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8797" name="Group Box 13" hidden="1">
              <a:extLst>
                <a:ext uri="{63B3BB69-23CF-44E3-9099-C40C66FF867C}">
                  <a14:compatExt spid="_x0000_s118797"/>
                </a:ext>
                <a:ext uri="{FF2B5EF4-FFF2-40B4-BE49-F238E27FC236}">
                  <a16:creationId xmlns:a16="http://schemas.microsoft.com/office/drawing/2014/main" id="{00000000-0008-0000-0800-00000D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8798" name="Option Button 14" descr="Mensual" hidden="1">
              <a:extLst>
                <a:ext uri="{63B3BB69-23CF-44E3-9099-C40C66FF867C}">
                  <a14:compatExt spid="_x0000_s118798"/>
                </a:ext>
                <a:ext uri="{FF2B5EF4-FFF2-40B4-BE49-F238E27FC236}">
                  <a16:creationId xmlns:a16="http://schemas.microsoft.com/office/drawing/2014/main" id="{00000000-0008-0000-0800-00000E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8799" name="Option Button 15" hidden="1">
              <a:extLst>
                <a:ext uri="{63B3BB69-23CF-44E3-9099-C40C66FF867C}">
                  <a14:compatExt spid="_x0000_s118799"/>
                </a:ext>
                <a:ext uri="{FF2B5EF4-FFF2-40B4-BE49-F238E27FC236}">
                  <a16:creationId xmlns:a16="http://schemas.microsoft.com/office/drawing/2014/main" id="{00000000-0008-0000-0800-00000F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8800" name="Option Button 16" hidden="1">
              <a:extLst>
                <a:ext uri="{63B3BB69-23CF-44E3-9099-C40C66FF867C}">
                  <a14:compatExt spid="_x0000_s118800"/>
                </a:ext>
                <a:ext uri="{FF2B5EF4-FFF2-40B4-BE49-F238E27FC236}">
                  <a16:creationId xmlns:a16="http://schemas.microsoft.com/office/drawing/2014/main" id="{00000000-0008-0000-0800-000010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8801" name="Option Button 17" hidden="1">
              <a:extLst>
                <a:ext uri="{63B3BB69-23CF-44E3-9099-C40C66FF867C}">
                  <a14:compatExt spid="_x0000_s118801"/>
                </a:ext>
                <a:ext uri="{FF2B5EF4-FFF2-40B4-BE49-F238E27FC236}">
                  <a16:creationId xmlns:a16="http://schemas.microsoft.com/office/drawing/2014/main" id="{00000000-0008-0000-0800-00001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8802" name="Option Button 18" hidden="1">
              <a:extLst>
                <a:ext uri="{63B3BB69-23CF-44E3-9099-C40C66FF867C}">
                  <a14:compatExt spid="_x0000_s118802"/>
                </a:ext>
                <a:ext uri="{FF2B5EF4-FFF2-40B4-BE49-F238E27FC236}">
                  <a16:creationId xmlns:a16="http://schemas.microsoft.com/office/drawing/2014/main" id="{00000000-0008-0000-0800-00001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8803" name="Option Button 19" hidden="1">
              <a:extLst>
                <a:ext uri="{63B3BB69-23CF-44E3-9099-C40C66FF867C}">
                  <a14:compatExt spid="_x0000_s118803"/>
                </a:ext>
                <a:ext uri="{FF2B5EF4-FFF2-40B4-BE49-F238E27FC236}">
                  <a16:creationId xmlns:a16="http://schemas.microsoft.com/office/drawing/2014/main" id="{00000000-0008-0000-0800-00001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8804" name="Option Button 20" hidden="1">
              <a:extLst>
                <a:ext uri="{63B3BB69-23CF-44E3-9099-C40C66FF867C}">
                  <a14:compatExt spid="_x0000_s118804"/>
                </a:ext>
                <a:ext uri="{FF2B5EF4-FFF2-40B4-BE49-F238E27FC236}">
                  <a16:creationId xmlns:a16="http://schemas.microsoft.com/office/drawing/2014/main" id="{00000000-0008-0000-0800-00001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8805" name="Option Button 21" hidden="1">
              <a:extLst>
                <a:ext uri="{63B3BB69-23CF-44E3-9099-C40C66FF867C}">
                  <a14:compatExt spid="_x0000_s118805"/>
                </a:ext>
                <a:ext uri="{FF2B5EF4-FFF2-40B4-BE49-F238E27FC236}">
                  <a16:creationId xmlns:a16="http://schemas.microsoft.com/office/drawing/2014/main" id="{00000000-0008-0000-0800-00001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8806" name="Option Button 22" hidden="1">
              <a:extLst>
                <a:ext uri="{63B3BB69-23CF-44E3-9099-C40C66FF867C}">
                  <a14:compatExt spid="_x0000_s118806"/>
                </a:ext>
                <a:ext uri="{FF2B5EF4-FFF2-40B4-BE49-F238E27FC236}">
                  <a16:creationId xmlns:a16="http://schemas.microsoft.com/office/drawing/2014/main" id="{00000000-0008-0000-0800-00001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26" Type="http://schemas.openxmlformats.org/officeDocument/2006/relationships/ctrlProp" Target="../ctrlProps/ctrlProp220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5" Type="http://schemas.openxmlformats.org/officeDocument/2006/relationships/ctrlProp" Target="../ctrlProps/ctrlProp21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24" Type="http://schemas.openxmlformats.org/officeDocument/2006/relationships/ctrlProp" Target="../ctrlProps/ctrlProp218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2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05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26" Type="http://schemas.openxmlformats.org/officeDocument/2006/relationships/ctrlProp" Target="../ctrlProps/ctrlProp132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27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2.xml"/><Relationship Id="rId20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10" Type="http://schemas.openxmlformats.org/officeDocument/2006/relationships/ctrlProp" Target="../ctrlProps/ctrlProp116.xml"/><Relationship Id="rId19" Type="http://schemas.openxmlformats.org/officeDocument/2006/relationships/ctrlProp" Target="../ctrlProps/ctrlProp125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71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showWhiteSpace="0" view="pageBreakPreview" zoomScale="84" zoomScaleNormal="84" zoomScaleSheetLayoutView="84" workbookViewId="0">
      <selection activeCell="P13" sqref="P13"/>
    </sheetView>
  </sheetViews>
  <sheetFormatPr baseColWidth="10" defaultRowHeight="15" x14ac:dyDescent="0.25"/>
  <cols>
    <col min="1" max="1" width="18.5703125" style="4" customWidth="1"/>
    <col min="2" max="2" width="22.140625" style="4" customWidth="1"/>
    <col min="3" max="3" width="14.42578125" style="5" customWidth="1"/>
    <col min="4" max="4" width="17.85546875" style="7" customWidth="1"/>
    <col min="5" max="5" width="10.140625" style="7" customWidth="1"/>
    <col min="6" max="6" width="13.42578125" style="4" customWidth="1"/>
    <col min="7" max="7" width="7.7109375" style="4" customWidth="1"/>
    <col min="8" max="8" width="7.140625" style="4" customWidth="1"/>
    <col min="9" max="9" width="7" style="4" customWidth="1"/>
    <col min="10" max="10" width="9.42578125" style="4" customWidth="1"/>
    <col min="11" max="11" width="9.28515625" style="4" customWidth="1"/>
    <col min="12" max="12" width="9.85546875" style="4" customWidth="1"/>
    <col min="13" max="13" width="10" style="4" customWidth="1"/>
    <col min="14" max="15" width="6.7109375" style="4" customWidth="1"/>
    <col min="16" max="16" width="5.85546875" style="4" customWidth="1"/>
    <col min="17" max="17" width="5.5703125" style="4" customWidth="1"/>
    <col min="18" max="18" width="7" style="4" customWidth="1"/>
    <col min="19" max="19" width="6.140625" style="4" customWidth="1"/>
    <col min="20" max="20" width="7.7109375" style="4" customWidth="1"/>
    <col min="21" max="21" width="6.28515625" style="4" customWidth="1"/>
    <col min="22" max="22" width="10.5703125" style="4" customWidth="1"/>
    <col min="23" max="23" width="12.42578125" style="4" customWidth="1"/>
    <col min="24" max="16384" width="11.42578125" style="4"/>
  </cols>
  <sheetData>
    <row r="1" spans="1:23" ht="25.5" customHeight="1" x14ac:dyDescent="0.25"/>
    <row r="2" spans="1:23" ht="32.25" customHeight="1" x14ac:dyDescent="0.25"/>
    <row r="3" spans="1:23" ht="30.75" customHeight="1" x14ac:dyDescent="0.25">
      <c r="B3"/>
    </row>
    <row r="4" spans="1:23" ht="25.5" customHeight="1" x14ac:dyDescent="0.25"/>
    <row r="5" spans="1:23" x14ac:dyDescent="0.25">
      <c r="A5" s="3"/>
      <c r="D5" s="101" t="s">
        <v>92</v>
      </c>
      <c r="E5" s="101"/>
      <c r="F5" s="101"/>
      <c r="G5" s="101"/>
      <c r="H5" s="101"/>
      <c r="I5" s="101"/>
      <c r="J5" s="101"/>
    </row>
    <row r="6" spans="1:23" x14ac:dyDescent="0.25">
      <c r="A6" s="3"/>
      <c r="D6" s="75" t="s">
        <v>22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3" ht="15.75" thickBot="1" x14ac:dyDescent="0.3">
      <c r="A7" s="3"/>
      <c r="B7" s="5"/>
      <c r="D7" s="81" t="s">
        <v>101</v>
      </c>
      <c r="E7" s="6"/>
      <c r="F7" s="5"/>
    </row>
    <row r="8" spans="1:23" s="70" customFormat="1" ht="12.75" customHeight="1" x14ac:dyDescent="0.25">
      <c r="A8" s="87" t="s">
        <v>23</v>
      </c>
      <c r="B8" s="90" t="s">
        <v>24</v>
      </c>
      <c r="C8" s="93" t="s">
        <v>16</v>
      </c>
      <c r="D8" s="96" t="s">
        <v>17</v>
      </c>
      <c r="E8" s="90" t="s">
        <v>18</v>
      </c>
      <c r="F8" s="90" t="s">
        <v>40</v>
      </c>
      <c r="G8" s="90" t="s">
        <v>20</v>
      </c>
      <c r="H8" s="90"/>
      <c r="I8" s="90"/>
      <c r="J8" s="102" t="s">
        <v>19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4"/>
      <c r="V8" s="90" t="s">
        <v>41</v>
      </c>
      <c r="W8" s="109" t="s">
        <v>21</v>
      </c>
    </row>
    <row r="9" spans="1:23" s="70" customFormat="1" ht="12.75" customHeight="1" x14ac:dyDescent="0.25">
      <c r="A9" s="88"/>
      <c r="B9" s="91"/>
      <c r="C9" s="94"/>
      <c r="D9" s="97"/>
      <c r="E9" s="99"/>
      <c r="F9" s="91"/>
      <c r="G9" s="91"/>
      <c r="H9" s="91"/>
      <c r="I9" s="91"/>
      <c r="J9" s="105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7"/>
      <c r="V9" s="91"/>
      <c r="W9" s="110"/>
    </row>
    <row r="10" spans="1:23" s="70" customFormat="1" ht="15.75" customHeight="1" x14ac:dyDescent="0.25">
      <c r="A10" s="88"/>
      <c r="B10" s="91"/>
      <c r="C10" s="94"/>
      <c r="D10" s="97"/>
      <c r="E10" s="99"/>
      <c r="F10" s="91"/>
      <c r="G10" s="112" t="s">
        <v>42</v>
      </c>
      <c r="H10" s="112" t="s">
        <v>43</v>
      </c>
      <c r="I10" s="112" t="s">
        <v>44</v>
      </c>
      <c r="J10" s="94" t="s">
        <v>45</v>
      </c>
      <c r="K10" s="94" t="s">
        <v>46</v>
      </c>
      <c r="L10" s="94" t="s">
        <v>47</v>
      </c>
      <c r="M10" s="94" t="s">
        <v>48</v>
      </c>
      <c r="N10" s="94" t="s">
        <v>49</v>
      </c>
      <c r="O10" s="94" t="s">
        <v>50</v>
      </c>
      <c r="P10" s="94" t="s">
        <v>51</v>
      </c>
      <c r="Q10" s="94" t="s">
        <v>52</v>
      </c>
      <c r="R10" s="94" t="s">
        <v>53</v>
      </c>
      <c r="S10" s="94" t="s">
        <v>54</v>
      </c>
      <c r="T10" s="94" t="s">
        <v>55</v>
      </c>
      <c r="U10" s="94" t="s">
        <v>56</v>
      </c>
      <c r="V10" s="91"/>
      <c r="W10" s="110"/>
    </row>
    <row r="11" spans="1:23" s="70" customFormat="1" ht="37.5" customHeight="1" thickBot="1" x14ac:dyDescent="0.3">
      <c r="A11" s="89"/>
      <c r="B11" s="92"/>
      <c r="C11" s="95"/>
      <c r="D11" s="98"/>
      <c r="E11" s="100"/>
      <c r="F11" s="108"/>
      <c r="G11" s="112"/>
      <c r="H11" s="112"/>
      <c r="I11" s="112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108"/>
      <c r="W11" s="111"/>
    </row>
    <row r="12" spans="1:23" ht="57" customHeight="1" x14ac:dyDescent="0.25">
      <c r="A12" s="136" t="s">
        <v>73</v>
      </c>
      <c r="B12" s="143" t="s">
        <v>90</v>
      </c>
      <c r="C12" s="113" t="str">
        <f>Indicador1!$F$6</f>
        <v>INDICADOR 1: VIAS NUEVAS CONSTRUIDAS</v>
      </c>
      <c r="D12" s="127" t="str">
        <f>Indicador1!$D$9</f>
        <v>M2 de construccion de vias nuevas ejecutadas / M2 de construccion de vias nuevas contratadas x 100</v>
      </c>
      <c r="E12" s="128" t="str">
        <f>Indicador1!$A$10</f>
        <v>Eficacia</v>
      </c>
      <c r="F12" s="129" t="str">
        <f>Indicador1!$Q$9</f>
        <v>100% (5.000 M2)</v>
      </c>
      <c r="G12" s="137"/>
      <c r="H12" s="139"/>
      <c r="I12" s="141"/>
      <c r="J12" s="84">
        <f>Indicador1!$U$17</f>
        <v>0.3</v>
      </c>
      <c r="K12" s="84">
        <v>0.3</v>
      </c>
      <c r="L12" s="84">
        <v>0.41</v>
      </c>
      <c r="M12" s="79"/>
      <c r="N12" s="79" t="str">
        <f>Indicador1!$U$21</f>
        <v/>
      </c>
      <c r="O12" s="79" t="str">
        <f>Indicador1!$U$22</f>
        <v/>
      </c>
      <c r="P12" s="79" t="str">
        <f>Indicador1!$U$23</f>
        <v/>
      </c>
      <c r="Q12" s="79" t="str">
        <f>Indicador1!$U$24</f>
        <v/>
      </c>
      <c r="R12" s="79" t="str">
        <f>Indicador1!$U$25</f>
        <v/>
      </c>
      <c r="S12" s="79" t="str">
        <f>Indicador1!$U$26</f>
        <v/>
      </c>
      <c r="T12" s="79" t="str">
        <f>Indicador1!$U$27</f>
        <v/>
      </c>
      <c r="U12" s="79" t="str">
        <f>Indicador1!$U$28</f>
        <v/>
      </c>
      <c r="V12" s="121" t="str">
        <f>Indicador1!$A$14</f>
        <v>Trimestral</v>
      </c>
      <c r="W12" s="119" t="str">
        <f>Indicador1!$G$5</f>
        <v>ING. RAFAEL LAFONT DE SALES</v>
      </c>
    </row>
    <row r="13" spans="1:23" ht="48.75" customHeight="1" thickBot="1" x14ac:dyDescent="0.3">
      <c r="A13" s="136"/>
      <c r="B13" s="143"/>
      <c r="C13" s="114"/>
      <c r="D13" s="116"/>
      <c r="E13" s="118"/>
      <c r="F13" s="125"/>
      <c r="G13" s="138"/>
      <c r="H13" s="140"/>
      <c r="I13" s="142"/>
      <c r="J13" s="85" t="str">
        <f>Indicador1!$T$17</f>
        <v>1er Trimestre</v>
      </c>
      <c r="K13" s="222" t="str">
        <f>Indicador1!$T$18</f>
        <v>2do Trimestre</v>
      </c>
      <c r="L13" s="222" t="str">
        <f>Indicador1!$T$19</f>
        <v>3er Trimestre</v>
      </c>
      <c r="M13" s="80" t="str">
        <f>Indicador1!$T$20</f>
        <v>4to Trimestre</v>
      </c>
      <c r="N13" s="80" t="str">
        <f>Indicador1!$T$21</f>
        <v/>
      </c>
      <c r="O13" s="80" t="str">
        <f>Indicador1!$T$22</f>
        <v/>
      </c>
      <c r="P13" s="80" t="str">
        <f>Indicador1!$T$23</f>
        <v/>
      </c>
      <c r="Q13" s="80" t="str">
        <f>Indicador1!$T$24</f>
        <v/>
      </c>
      <c r="R13" s="80" t="str">
        <f>Indicador1!$T$25</f>
        <v/>
      </c>
      <c r="S13" s="80" t="str">
        <f>Indicador1!$T$26</f>
        <v/>
      </c>
      <c r="T13" s="80" t="str">
        <f>Indicador1!$T$27</f>
        <v/>
      </c>
      <c r="U13" s="80" t="str">
        <f>Indicador1!$T$28</f>
        <v/>
      </c>
      <c r="V13" s="122"/>
      <c r="W13" s="120"/>
    </row>
    <row r="14" spans="1:23" ht="49.5" customHeight="1" x14ac:dyDescent="0.25">
      <c r="A14" s="136"/>
      <c r="B14" s="143"/>
      <c r="C14" s="123" t="str">
        <f>Indicador2!$F$6</f>
        <v>INDICADOR 2: MANTENIMIENTO Y RECONSTRUCCION DE VIAS</v>
      </c>
      <c r="D14" s="115" t="str">
        <f>Indicador2!$D$9</f>
        <v>M2 de mantenimiento y reconstrucciòn de vias ejecutadas / M2 de mantenimiento y reconstruccion de vias contratadas x 100</v>
      </c>
      <c r="E14" s="117" t="str">
        <f>Indicador2!$A$10</f>
        <v>Eficacia</v>
      </c>
      <c r="F14" s="124" t="str">
        <f>Indicador2!$Q$9</f>
        <v>10.000 M2 = 100%</v>
      </c>
      <c r="G14" s="137"/>
      <c r="H14" s="139"/>
      <c r="I14" s="141"/>
      <c r="J14" s="79">
        <f>Indicador2!$U17</f>
        <v>0.8</v>
      </c>
      <c r="K14" s="79">
        <v>0.97</v>
      </c>
      <c r="L14" s="79">
        <v>1.06</v>
      </c>
      <c r="M14" s="79"/>
      <c r="N14" s="79" t="str">
        <f>Indicador2!$U21</f>
        <v/>
      </c>
      <c r="O14" s="79" t="str">
        <f>Indicador2!$U22</f>
        <v/>
      </c>
      <c r="P14" s="79" t="str">
        <f>Indicador2!$U23</f>
        <v/>
      </c>
      <c r="Q14" s="79" t="str">
        <f>Indicador2!$U24</f>
        <v/>
      </c>
      <c r="R14" s="79" t="str">
        <f>Indicador2!$U25</f>
        <v/>
      </c>
      <c r="S14" s="79" t="str">
        <f>Indicador2!$U26</f>
        <v/>
      </c>
      <c r="T14" s="79" t="str">
        <f>Indicador2!$U27</f>
        <v/>
      </c>
      <c r="U14" s="79" t="str">
        <f>Indicador2!$U28</f>
        <v/>
      </c>
      <c r="V14" s="126" t="str">
        <f>Indicador2!$A$14</f>
        <v>Trimestral</v>
      </c>
      <c r="W14" s="119" t="str">
        <f>Indicador2!$G$5</f>
        <v>ING. RAFAEL LAFONT DE SALES</v>
      </c>
    </row>
    <row r="15" spans="1:23" ht="38.25" customHeight="1" thickBot="1" x14ac:dyDescent="0.3">
      <c r="A15" s="136"/>
      <c r="B15" s="143"/>
      <c r="C15" s="114"/>
      <c r="D15" s="116"/>
      <c r="E15" s="118"/>
      <c r="F15" s="125"/>
      <c r="G15" s="138"/>
      <c r="H15" s="140"/>
      <c r="I15" s="142"/>
      <c r="J15" s="85" t="str">
        <f>Indicador2!$T17</f>
        <v>1er Trimestre</v>
      </c>
      <c r="K15" s="85" t="str">
        <f>Indicador2!$T18</f>
        <v>2do Trimestre</v>
      </c>
      <c r="L15" s="85" t="str">
        <f>Indicador2!$T19</f>
        <v>3er Trimestre</v>
      </c>
      <c r="M15" s="80" t="str">
        <f>Indicador2!$T20</f>
        <v>4to Trimestre</v>
      </c>
      <c r="N15" s="80" t="str">
        <f>Indicador2!$T21</f>
        <v/>
      </c>
      <c r="O15" s="80" t="str">
        <f>Indicador2!$T22</f>
        <v/>
      </c>
      <c r="P15" s="80" t="str">
        <f>Indicador2!$T23</f>
        <v/>
      </c>
      <c r="Q15" s="80" t="str">
        <f>Indicador2!$T24</f>
        <v/>
      </c>
      <c r="R15" s="80" t="str">
        <f>Indicador2!$T25</f>
        <v/>
      </c>
      <c r="S15" s="80" t="str">
        <f>Indicador2!$T26</f>
        <v/>
      </c>
      <c r="T15" s="80" t="str">
        <f>Indicador2!$T27</f>
        <v/>
      </c>
      <c r="U15" s="80" t="str">
        <f>Indicador2!$T28</f>
        <v/>
      </c>
      <c r="V15" s="122"/>
      <c r="W15" s="120"/>
    </row>
    <row r="16" spans="1:23" ht="39" customHeight="1" x14ac:dyDescent="0.25">
      <c r="A16" s="136"/>
      <c r="B16" s="143"/>
      <c r="C16" s="113" t="str">
        <f>Indicador3!$F$6</f>
        <v>INDICADOR 3: MEJORAMIENTO DE VIVIENDA SALUDABLE</v>
      </c>
      <c r="D16" s="115" t="str">
        <f>Indicador3!$D$9</f>
        <v>Unidades de Mejoramiento de Vivienda Saludable Intervenidas / Unidades de Mejoramiento de Vivienda Saludable Contratadas x 100</v>
      </c>
      <c r="E16" s="117" t="str">
        <f>Indicador3!$A$10</f>
        <v>Eficacia</v>
      </c>
      <c r="F16" s="131" t="str">
        <f>Indicador3!$Q$9</f>
        <v>INDICADOR INACTIVO ESTA VIGENCIA 2020</v>
      </c>
      <c r="G16" s="76"/>
      <c r="H16" s="77"/>
      <c r="I16" s="78"/>
      <c r="J16" s="79" t="str">
        <f>Indicador3!$U$17</f>
        <v/>
      </c>
      <c r="K16" s="79" t="str">
        <f>Indicador3!$U$18</f>
        <v/>
      </c>
      <c r="L16" s="79" t="str">
        <f>Indicador3!$U$19</f>
        <v/>
      </c>
      <c r="M16" s="79" t="str">
        <f>Indicador3!$U$20</f>
        <v/>
      </c>
      <c r="N16" s="79" t="str">
        <f>Indicador3!$U$21</f>
        <v/>
      </c>
      <c r="O16" s="79" t="str">
        <f>Indicador3!$U$22</f>
        <v/>
      </c>
      <c r="P16" s="79" t="str">
        <f>Indicador3!$U$23</f>
        <v/>
      </c>
      <c r="Q16" s="79" t="str">
        <f>Indicador3!$U$24</f>
        <v/>
      </c>
      <c r="R16" s="79" t="str">
        <f>Indicador3!$U$25</f>
        <v/>
      </c>
      <c r="S16" s="79" t="str">
        <f>Indicador3!$U$26</f>
        <v/>
      </c>
      <c r="T16" s="79" t="str">
        <f>Indicador3!$U$27</f>
        <v/>
      </c>
      <c r="U16" s="79" t="str">
        <f>Indicador3!$U$28</f>
        <v/>
      </c>
      <c r="V16" s="126" t="str">
        <f>Indicador3!$A$14</f>
        <v>Trimestral</v>
      </c>
      <c r="W16" s="119" t="str">
        <f>Indicador3!$G$5</f>
        <v>ING. RAFAEL LAFONT DE SALES</v>
      </c>
    </row>
    <row r="17" spans="1:23" ht="39" customHeight="1" thickBot="1" x14ac:dyDescent="0.3">
      <c r="A17" s="136"/>
      <c r="B17" s="143"/>
      <c r="C17" s="114"/>
      <c r="D17" s="116"/>
      <c r="E17" s="118"/>
      <c r="F17" s="132"/>
      <c r="G17" s="76"/>
      <c r="H17" s="77"/>
      <c r="I17" s="78"/>
      <c r="J17" s="80" t="str">
        <f>Indicador3!$T$17</f>
        <v>1er Trimestre</v>
      </c>
      <c r="K17" s="80" t="str">
        <f>Indicador3!$T$18</f>
        <v>2do Trimestre</v>
      </c>
      <c r="L17" s="80" t="str">
        <f>Indicador3!$T$19</f>
        <v>3er Trimestre</v>
      </c>
      <c r="M17" s="80" t="str">
        <f>Indicador3!$T$20</f>
        <v>4to Trimestre</v>
      </c>
      <c r="N17" s="80" t="str">
        <f>Indicador3!$T$21</f>
        <v/>
      </c>
      <c r="O17" s="80" t="str">
        <f>Indicador3!$T$22</f>
        <v/>
      </c>
      <c r="P17" s="80" t="str">
        <f>Indicador3!$T$23</f>
        <v/>
      </c>
      <c r="Q17" s="80" t="str">
        <f>Indicador3!$T$24</f>
        <v/>
      </c>
      <c r="R17" s="80" t="str">
        <f>Indicador3!$T$25</f>
        <v/>
      </c>
      <c r="S17" s="80" t="str">
        <f>Indicador3!$T$26</f>
        <v/>
      </c>
      <c r="T17" s="80" t="str">
        <f>Indicador3!$T$27</f>
        <v/>
      </c>
      <c r="U17" s="80" t="str">
        <f>Indicador3!$T$28</f>
        <v/>
      </c>
      <c r="V17" s="122"/>
      <c r="W17" s="120"/>
    </row>
    <row r="18" spans="1:23" ht="39" customHeight="1" x14ac:dyDescent="0.25">
      <c r="A18" s="136"/>
      <c r="B18" s="143"/>
      <c r="C18" s="113" t="str">
        <f>Indicador4!$F$6</f>
        <v>INDICADOR 4</v>
      </c>
      <c r="D18" s="115">
        <f>Indicador4!$D$9</f>
        <v>0</v>
      </c>
      <c r="E18" s="117" t="str">
        <f>Indicador4!$A$10</f>
        <v>Eficacia</v>
      </c>
      <c r="F18" s="124">
        <f>Indicador4!$Q$9</f>
        <v>0</v>
      </c>
      <c r="G18" s="76">
        <v>0.9</v>
      </c>
      <c r="H18" s="77" t="s">
        <v>91</v>
      </c>
      <c r="I18" s="78">
        <v>0.7</v>
      </c>
      <c r="J18" s="79" t="str">
        <f>Indicador4!$U$17</f>
        <v/>
      </c>
      <c r="K18" s="79" t="str">
        <f>Indicador4!$U$18</f>
        <v/>
      </c>
      <c r="L18" s="79" t="str">
        <f>Indicador4!$U$19</f>
        <v/>
      </c>
      <c r="M18" s="79" t="str">
        <f>Indicador4!$U$20</f>
        <v/>
      </c>
      <c r="N18" s="79" t="str">
        <f>Indicador4!$U$21</f>
        <v/>
      </c>
      <c r="O18" s="79" t="str">
        <f>Indicador4!$U$22</f>
        <v/>
      </c>
      <c r="P18" s="79" t="str">
        <f>Indicador4!$U$23</f>
        <v/>
      </c>
      <c r="Q18" s="79" t="str">
        <f>Indicador4!$U$24</f>
        <v/>
      </c>
      <c r="R18" s="79" t="str">
        <f>Indicador4!$U$25</f>
        <v/>
      </c>
      <c r="S18" s="79" t="str">
        <f>Indicador4!$U$26</f>
        <v/>
      </c>
      <c r="T18" s="79" t="str">
        <f>Indicador4!$U$27</f>
        <v/>
      </c>
      <c r="U18" s="79" t="str">
        <f>Indicador4!$U$28</f>
        <v/>
      </c>
      <c r="V18" s="130" t="str">
        <f>Indicador4!$A$14</f>
        <v>Trimestral</v>
      </c>
      <c r="W18" s="119">
        <f>Indicador4!$G$5</f>
        <v>0</v>
      </c>
    </row>
    <row r="19" spans="1:23" ht="39" customHeight="1" thickBot="1" x14ac:dyDescent="0.3">
      <c r="A19" s="136"/>
      <c r="B19" s="143"/>
      <c r="C19" s="114"/>
      <c r="D19" s="116"/>
      <c r="E19" s="118"/>
      <c r="F19" s="125"/>
      <c r="G19" s="76"/>
      <c r="H19" s="77"/>
      <c r="I19" s="78"/>
      <c r="J19" s="80" t="str">
        <f>Indicador4!$T$17</f>
        <v>1er Trimestre</v>
      </c>
      <c r="K19" s="80" t="str">
        <f>Indicador4!$T$18</f>
        <v>2do Trimestre</v>
      </c>
      <c r="L19" s="80" t="str">
        <f>Indicador4!$T$19</f>
        <v>3er Trimestre</v>
      </c>
      <c r="M19" s="80" t="str">
        <f>Indicador4!$T$20</f>
        <v>4to Trimestre</v>
      </c>
      <c r="N19" s="80" t="str">
        <f>Indicador4!$T$21</f>
        <v/>
      </c>
      <c r="O19" s="80" t="str">
        <f>Indicador4!$T$22</f>
        <v/>
      </c>
      <c r="P19" s="80" t="str">
        <f>Indicador4!$T$23</f>
        <v/>
      </c>
      <c r="Q19" s="80" t="str">
        <f>Indicador4!$T$24</f>
        <v/>
      </c>
      <c r="R19" s="80" t="str">
        <f>Indicador4!$T$25</f>
        <v/>
      </c>
      <c r="S19" s="80" t="str">
        <f>Indicador4!$T$26</f>
        <v/>
      </c>
      <c r="T19" s="80" t="str">
        <f>Indicador4!$T$27</f>
        <v/>
      </c>
      <c r="U19" s="80" t="str">
        <f>Indicador4!$T$28</f>
        <v/>
      </c>
      <c r="V19" s="122"/>
      <c r="W19" s="120"/>
    </row>
    <row r="20" spans="1:23" ht="39" customHeight="1" x14ac:dyDescent="0.25">
      <c r="A20" s="136"/>
      <c r="B20" s="143"/>
      <c r="C20" s="113" t="str">
        <f>Indicador5!$F$6</f>
        <v>INDICADOR 5</v>
      </c>
      <c r="D20" s="115">
        <f>Indicador5!$D$9</f>
        <v>0</v>
      </c>
      <c r="E20" s="117" t="str">
        <f>Indicador5!$A$10</f>
        <v>Efectividad</v>
      </c>
      <c r="F20" s="124">
        <f>Indicador5!$Q$9</f>
        <v>0</v>
      </c>
      <c r="G20" s="76"/>
      <c r="H20" s="77"/>
      <c r="I20" s="78"/>
      <c r="J20" s="79" t="str">
        <f>Indicador5!$U$17</f>
        <v/>
      </c>
      <c r="K20" s="79" t="str">
        <f>Indicador5!$U$18</f>
        <v/>
      </c>
      <c r="L20" s="79" t="str">
        <f>Indicador5!$U$19</f>
        <v/>
      </c>
      <c r="M20" s="79" t="str">
        <f>Indicador5!$U$20</f>
        <v/>
      </c>
      <c r="N20" s="79" t="str">
        <f>Indicador5!$U$21</f>
        <v/>
      </c>
      <c r="O20" s="79" t="str">
        <f>Indicador5!$U$22</f>
        <v/>
      </c>
      <c r="P20" s="79" t="str">
        <f>Indicador5!$U$23</f>
        <v/>
      </c>
      <c r="Q20" s="79" t="str">
        <f>Indicador5!$U$24</f>
        <v/>
      </c>
      <c r="R20" s="79" t="str">
        <f>Indicador5!$U$25</f>
        <v/>
      </c>
      <c r="S20" s="79" t="str">
        <f>Indicador5!$U$26</f>
        <v/>
      </c>
      <c r="T20" s="79" t="str">
        <f>Indicador5!$U$27</f>
        <v/>
      </c>
      <c r="U20" s="79" t="str">
        <f>Indicador5!$U$28</f>
        <v/>
      </c>
      <c r="V20" s="121" t="str">
        <f>Indicador5!$A$14</f>
        <v>Mensual</v>
      </c>
      <c r="W20" s="119">
        <f>Indicador5!$G$5</f>
        <v>0</v>
      </c>
    </row>
    <row r="21" spans="1:23" ht="39" customHeight="1" thickBot="1" x14ac:dyDescent="0.3">
      <c r="A21" s="136"/>
      <c r="B21" s="143"/>
      <c r="C21" s="114"/>
      <c r="D21" s="116"/>
      <c r="E21" s="118"/>
      <c r="F21" s="125"/>
      <c r="G21" s="76"/>
      <c r="H21" s="77"/>
      <c r="I21" s="78"/>
      <c r="J21" s="80" t="str">
        <f>Indicador5!$T$17</f>
        <v>Ene</v>
      </c>
      <c r="K21" s="80" t="str">
        <f>Indicador5!$T$18</f>
        <v>Feb</v>
      </c>
      <c r="L21" s="80" t="str">
        <f>Indicador5!$T$19</f>
        <v>Mar</v>
      </c>
      <c r="M21" s="80" t="str">
        <f>Indicador5!$T$20</f>
        <v>Abr</v>
      </c>
      <c r="N21" s="80" t="str">
        <f>Indicador5!$T$21</f>
        <v>May</v>
      </c>
      <c r="O21" s="80" t="str">
        <f>Indicador5!$T$22</f>
        <v>Jun</v>
      </c>
      <c r="P21" s="80" t="str">
        <f>Indicador5!$T$23</f>
        <v>Jul</v>
      </c>
      <c r="Q21" s="80" t="str">
        <f>Indicador5!$T$24</f>
        <v>Ago</v>
      </c>
      <c r="R21" s="80" t="str">
        <f>Indicador5!$T$25</f>
        <v>Sep</v>
      </c>
      <c r="S21" s="80" t="str">
        <f>Indicador5!$T$26</f>
        <v>Oct</v>
      </c>
      <c r="T21" s="80" t="str">
        <f>Indicador5!$T$27</f>
        <v>Nov</v>
      </c>
      <c r="U21" s="80" t="str">
        <f>Indicador5!$T$28</f>
        <v>Dic</v>
      </c>
      <c r="V21" s="122"/>
      <c r="W21" s="120"/>
    </row>
    <row r="22" spans="1:23" ht="39" customHeight="1" x14ac:dyDescent="0.25">
      <c r="A22" s="136"/>
      <c r="B22" s="143"/>
      <c r="C22" s="113" t="str">
        <f>Indicador6!$F$6</f>
        <v>INDICADOR 6</v>
      </c>
      <c r="D22" s="133">
        <f>Indicador6!$D$9</f>
        <v>0</v>
      </c>
      <c r="E22" s="134" t="str">
        <f>Indicador6!$A$10</f>
        <v>Efectividad</v>
      </c>
      <c r="F22" s="135">
        <f>Indicador6!$Q$9</f>
        <v>0</v>
      </c>
      <c r="G22" s="76"/>
      <c r="H22" s="77"/>
      <c r="I22" s="78"/>
      <c r="J22" s="79" t="str">
        <f>Indicador6!$U$17</f>
        <v/>
      </c>
      <c r="K22" s="79" t="str">
        <f>Indicador6!$U$18</f>
        <v/>
      </c>
      <c r="L22" s="79" t="str">
        <f>Indicador6!$U$19</f>
        <v/>
      </c>
      <c r="M22" s="79" t="str">
        <f>Indicador6!$U$20</f>
        <v/>
      </c>
      <c r="N22" s="79" t="str">
        <f>Indicador6!$U$21</f>
        <v/>
      </c>
      <c r="O22" s="79" t="str">
        <f>Indicador6!$U$22</f>
        <v/>
      </c>
      <c r="P22" s="79" t="str">
        <f>Indicador6!$U$23</f>
        <v/>
      </c>
      <c r="Q22" s="79" t="str">
        <f>Indicador6!$U$24</f>
        <v/>
      </c>
      <c r="R22" s="79" t="str">
        <f>Indicador6!$U$25</f>
        <v/>
      </c>
      <c r="S22" s="79" t="str">
        <f>Indicador6!$U$26</f>
        <v/>
      </c>
      <c r="T22" s="79" t="str">
        <f>Indicador6!$U$27</f>
        <v/>
      </c>
      <c r="U22" s="79" t="str">
        <f>Indicador6!$U$28</f>
        <v/>
      </c>
      <c r="V22" s="121" t="str">
        <f>Indicador6!$A$14</f>
        <v>Cuatrimestral</v>
      </c>
      <c r="W22" s="119">
        <f>Indicador6!$G$5</f>
        <v>0</v>
      </c>
    </row>
    <row r="23" spans="1:23" ht="39" customHeight="1" thickBot="1" x14ac:dyDescent="0.3">
      <c r="A23" s="136"/>
      <c r="B23" s="143"/>
      <c r="C23" s="114"/>
      <c r="D23" s="116"/>
      <c r="E23" s="118"/>
      <c r="F23" s="125"/>
      <c r="G23" s="76"/>
      <c r="H23" s="77"/>
      <c r="I23" s="78"/>
      <c r="J23" s="80" t="str">
        <f>Indicador6!$T$17</f>
        <v>1er Cuatrimestre</v>
      </c>
      <c r="K23" s="80" t="str">
        <f>Indicador6!$T$18</f>
        <v>2do Cuatrimestre</v>
      </c>
      <c r="L23" s="80" t="str">
        <f>Indicador6!$T$19</f>
        <v>3er Cuatrimestre</v>
      </c>
      <c r="M23" s="80" t="str">
        <f>Indicador6!$T$20</f>
        <v/>
      </c>
      <c r="N23" s="80" t="str">
        <f>Indicador6!$T$21</f>
        <v/>
      </c>
      <c r="O23" s="80" t="str">
        <f>Indicador6!$T$22</f>
        <v/>
      </c>
      <c r="P23" s="80" t="str">
        <f>Indicador6!$T$23</f>
        <v/>
      </c>
      <c r="Q23" s="80" t="str">
        <f>Indicador6!$T$24</f>
        <v/>
      </c>
      <c r="R23" s="80" t="str">
        <f>Indicador6!$T$25</f>
        <v/>
      </c>
      <c r="S23" s="80" t="str">
        <f>Indicador6!$T$26</f>
        <v/>
      </c>
      <c r="T23" s="80" t="str">
        <f>Indicador6!$T$27</f>
        <v/>
      </c>
      <c r="U23" s="80" t="str">
        <f>Indicador6!$T$28</f>
        <v/>
      </c>
      <c r="V23" s="122"/>
      <c r="W23" s="120"/>
    </row>
    <row r="24" spans="1:23" ht="39" customHeight="1" x14ac:dyDescent="0.25">
      <c r="A24" s="136"/>
      <c r="B24" s="143"/>
      <c r="C24" s="113" t="str">
        <f>Indicador7!$F$6</f>
        <v>INDICADOR 7</v>
      </c>
      <c r="D24" s="127">
        <f>Indicador7!$D$9</f>
        <v>0</v>
      </c>
      <c r="E24" s="128" t="str">
        <f>Indicador7!$A$10</f>
        <v>Eficacia</v>
      </c>
      <c r="F24" s="129">
        <f>Indicador7!$Q$9</f>
        <v>0</v>
      </c>
      <c r="G24" s="76"/>
      <c r="H24" s="77"/>
      <c r="I24" s="78"/>
      <c r="J24" s="79" t="str">
        <f>Indicador7!$U$17</f>
        <v/>
      </c>
      <c r="K24" s="79" t="str">
        <f>Indicador7!$U$18</f>
        <v/>
      </c>
      <c r="L24" s="79" t="str">
        <f>Indicador7!$U$19</f>
        <v/>
      </c>
      <c r="M24" s="79" t="str">
        <f>Indicador7!$U$20</f>
        <v/>
      </c>
      <c r="N24" s="79" t="str">
        <f>Indicador7!$U$21</f>
        <v/>
      </c>
      <c r="O24" s="79" t="str">
        <f>Indicador7!$U$22</f>
        <v/>
      </c>
      <c r="P24" s="79" t="str">
        <f>Indicador7!$U$23</f>
        <v/>
      </c>
      <c r="Q24" s="79" t="str">
        <f>Indicador7!$U$24</f>
        <v/>
      </c>
      <c r="R24" s="79" t="str">
        <f>Indicador7!$U$25</f>
        <v/>
      </c>
      <c r="S24" s="79" t="str">
        <f>Indicador7!$U$26</f>
        <v/>
      </c>
      <c r="T24" s="79" t="str">
        <f>Indicador7!$U$27</f>
        <v/>
      </c>
      <c r="U24" s="79" t="str">
        <f>Indicador7!$U$28</f>
        <v/>
      </c>
      <c r="V24" s="121" t="str">
        <f>Indicador7!$A$14</f>
        <v>Trimestral</v>
      </c>
      <c r="W24" s="119">
        <f>Indicador7!$G$5</f>
        <v>0</v>
      </c>
    </row>
    <row r="25" spans="1:23" ht="39" customHeight="1" thickBot="1" x14ac:dyDescent="0.3">
      <c r="A25" s="136"/>
      <c r="B25" s="143"/>
      <c r="C25" s="114"/>
      <c r="D25" s="116"/>
      <c r="E25" s="118"/>
      <c r="F25" s="125"/>
      <c r="G25" s="76"/>
      <c r="H25" s="77"/>
      <c r="I25" s="78"/>
      <c r="J25" s="80" t="str">
        <f>Indicador7!$T$17</f>
        <v>1er Trimestre</v>
      </c>
      <c r="K25" s="80" t="str">
        <f>Indicador7!$T$18</f>
        <v>2do Trimestre</v>
      </c>
      <c r="L25" s="80" t="str">
        <f>Indicador7!$T$19</f>
        <v>3er Trimestre</v>
      </c>
      <c r="M25" s="80" t="str">
        <f>Indicador7!$T$20</f>
        <v>4to Trimestre</v>
      </c>
      <c r="N25" s="80" t="str">
        <f>Indicador7!$T$21</f>
        <v/>
      </c>
      <c r="O25" s="80" t="str">
        <f>Indicador7!$T$22</f>
        <v/>
      </c>
      <c r="P25" s="80" t="str">
        <f>Indicador7!$T$23</f>
        <v/>
      </c>
      <c r="Q25" s="80" t="str">
        <f>Indicador7!$T$24</f>
        <v/>
      </c>
      <c r="R25" s="80" t="str">
        <f>Indicador7!$T$25</f>
        <v/>
      </c>
      <c r="S25" s="80" t="str">
        <f>Indicador7!$T$26</f>
        <v/>
      </c>
      <c r="T25" s="80" t="str">
        <f>Indicador7!$T$27</f>
        <v/>
      </c>
      <c r="U25" s="80" t="str">
        <f>Indicador7!$T$28</f>
        <v/>
      </c>
      <c r="V25" s="122"/>
      <c r="W25" s="120"/>
    </row>
    <row r="26" spans="1:23" ht="39" customHeight="1" x14ac:dyDescent="0.25">
      <c r="A26" s="136"/>
      <c r="B26" s="143"/>
      <c r="C26" s="113" t="str">
        <f>Indicador8!$F$6</f>
        <v>INDICADOR 8</v>
      </c>
      <c r="D26" s="127">
        <f>Indicador8!$D$9</f>
        <v>0</v>
      </c>
      <c r="E26" s="128" t="str">
        <f>Indicador8!$A$10</f>
        <v>Efectividad</v>
      </c>
      <c r="F26" s="129">
        <f>Indicador8!$Q$9</f>
        <v>0</v>
      </c>
      <c r="G26" s="76"/>
      <c r="H26" s="77"/>
      <c r="I26" s="78"/>
      <c r="J26" s="79" t="str">
        <f>Indicador8!$U$17</f>
        <v/>
      </c>
      <c r="K26" s="79" t="str">
        <f>Indicador8!$U$18</f>
        <v/>
      </c>
      <c r="L26" s="79" t="str">
        <f>Indicador8!$U$19</f>
        <v/>
      </c>
      <c r="M26" s="79" t="str">
        <f>Indicador8!$U$20</f>
        <v/>
      </c>
      <c r="N26" s="79" t="str">
        <f>Indicador8!$U$21</f>
        <v/>
      </c>
      <c r="O26" s="79" t="str">
        <f>Indicador8!$U$22</f>
        <v/>
      </c>
      <c r="P26" s="79" t="str">
        <f>Indicador8!$U$23</f>
        <v/>
      </c>
      <c r="Q26" s="79" t="str">
        <f>Indicador8!$U$24</f>
        <v/>
      </c>
      <c r="R26" s="79" t="str">
        <f>Indicador8!$U$25</f>
        <v/>
      </c>
      <c r="S26" s="79" t="str">
        <f>Indicador8!$U$26</f>
        <v/>
      </c>
      <c r="T26" s="79" t="str">
        <f>Indicador8!$U$27</f>
        <v/>
      </c>
      <c r="U26" s="79" t="str">
        <f>Indicador8!$U$28</f>
        <v/>
      </c>
      <c r="V26" s="121" t="str">
        <f>Indicador8!$A$14</f>
        <v>Mensual</v>
      </c>
      <c r="W26" s="119">
        <f>Indicador8!$G$5</f>
        <v>0</v>
      </c>
    </row>
    <row r="27" spans="1:23" ht="39" customHeight="1" thickBot="1" x14ac:dyDescent="0.3">
      <c r="A27" s="136"/>
      <c r="B27" s="143"/>
      <c r="C27" s="114"/>
      <c r="D27" s="116"/>
      <c r="E27" s="118"/>
      <c r="F27" s="125"/>
      <c r="G27" s="76"/>
      <c r="H27" s="77"/>
      <c r="I27" s="78"/>
      <c r="J27" s="80" t="str">
        <f>Indicador8!$T$17</f>
        <v>Ene</v>
      </c>
      <c r="K27" s="80" t="str">
        <f>Indicador8!$T$18</f>
        <v>Feb</v>
      </c>
      <c r="L27" s="80" t="str">
        <f>Indicador8!$T$19</f>
        <v>Mar</v>
      </c>
      <c r="M27" s="80" t="str">
        <f>Indicador8!$T$20</f>
        <v>Abr</v>
      </c>
      <c r="N27" s="80" t="str">
        <f>Indicador8!$T$21</f>
        <v>May</v>
      </c>
      <c r="O27" s="80" t="str">
        <f>Indicador8!$T$22</f>
        <v>Jun</v>
      </c>
      <c r="P27" s="80" t="str">
        <f>Indicador8!$T$23</f>
        <v>Jul</v>
      </c>
      <c r="Q27" s="80" t="str">
        <f>Indicador8!$T$24</f>
        <v>Ago</v>
      </c>
      <c r="R27" s="80" t="str">
        <f>Indicador8!$T$25</f>
        <v>Sep</v>
      </c>
      <c r="S27" s="80" t="str">
        <f>Indicador8!$T$26</f>
        <v>Oct</v>
      </c>
      <c r="T27" s="80" t="str">
        <f>Indicador8!$T$27</f>
        <v>Nov</v>
      </c>
      <c r="U27" s="80" t="str">
        <f>Indicador8!$T$28</f>
        <v>Dic</v>
      </c>
      <c r="V27" s="122"/>
      <c r="W27" s="120"/>
    </row>
    <row r="28" spans="1:23" ht="39" customHeight="1" x14ac:dyDescent="0.25">
      <c r="A28" s="136"/>
      <c r="B28" s="143"/>
      <c r="C28" s="113" t="str">
        <f>Indicador9!$F$6</f>
        <v>INDICADOR 9</v>
      </c>
      <c r="D28" s="127">
        <f>Indicador9!$D$9</f>
        <v>0</v>
      </c>
      <c r="E28" s="128" t="str">
        <f>Indicador9!$A$10</f>
        <v>Efectividad</v>
      </c>
      <c r="F28" s="129">
        <f>Indicador9!$Q$9</f>
        <v>0</v>
      </c>
      <c r="G28" s="76"/>
      <c r="H28" s="77"/>
      <c r="I28" s="78"/>
      <c r="J28" s="79" t="str">
        <f>Indicador9!$U$17</f>
        <v/>
      </c>
      <c r="K28" s="79" t="str">
        <f>Indicador9!$U$18</f>
        <v/>
      </c>
      <c r="L28" s="79" t="str">
        <f>Indicador9!$U$19</f>
        <v/>
      </c>
      <c r="M28" s="79" t="str">
        <f>Indicador9!$U$20</f>
        <v/>
      </c>
      <c r="N28" s="79" t="str">
        <f>Indicador9!$U$21</f>
        <v/>
      </c>
      <c r="O28" s="79" t="str">
        <f>Indicador9!$U$22</f>
        <v/>
      </c>
      <c r="P28" s="79" t="str">
        <f>Indicador9!$U$23</f>
        <v/>
      </c>
      <c r="Q28" s="79" t="str">
        <f>Indicador9!$U$24</f>
        <v/>
      </c>
      <c r="R28" s="79" t="str">
        <f>Indicador9!$U$25</f>
        <v/>
      </c>
      <c r="S28" s="79" t="str">
        <f>Indicador9!$U$26</f>
        <v/>
      </c>
      <c r="T28" s="79" t="str">
        <f>Indicador9!$U$27</f>
        <v/>
      </c>
      <c r="U28" s="79" t="str">
        <f>Indicador9!$U$28</f>
        <v/>
      </c>
      <c r="V28" s="121" t="str">
        <f>Indicador9!$A$14</f>
        <v>Mensual</v>
      </c>
      <c r="W28" s="119">
        <f>Indicador9!$G$5</f>
        <v>0</v>
      </c>
    </row>
    <row r="29" spans="1:23" ht="39" customHeight="1" thickBot="1" x14ac:dyDescent="0.3">
      <c r="A29" s="136"/>
      <c r="B29" s="143"/>
      <c r="C29" s="114"/>
      <c r="D29" s="116"/>
      <c r="E29" s="118"/>
      <c r="F29" s="125"/>
      <c r="G29" s="76"/>
      <c r="H29" s="77"/>
      <c r="I29" s="78"/>
      <c r="J29" s="80" t="str">
        <f>Indicador9!$T$17</f>
        <v>Ene</v>
      </c>
      <c r="K29" s="80" t="str">
        <f>Indicador9!$T$18</f>
        <v>Feb</v>
      </c>
      <c r="L29" s="80" t="str">
        <f>Indicador9!$T$19</f>
        <v>Mar</v>
      </c>
      <c r="M29" s="80" t="str">
        <f>Indicador9!$T$20</f>
        <v>Abr</v>
      </c>
      <c r="N29" s="80" t="str">
        <f>Indicador9!$T$21</f>
        <v>May</v>
      </c>
      <c r="O29" s="80" t="str">
        <f>Indicador9!$T$22</f>
        <v>Jun</v>
      </c>
      <c r="P29" s="80" t="str">
        <f>Indicador9!$T$23</f>
        <v>Jul</v>
      </c>
      <c r="Q29" s="80" t="str">
        <f>Indicador9!$T$24</f>
        <v>Ago</v>
      </c>
      <c r="R29" s="80" t="str">
        <f>Indicador9!$T$25</f>
        <v>Sep</v>
      </c>
      <c r="S29" s="80" t="str">
        <f>Indicador9!$T$26</f>
        <v>Oct</v>
      </c>
      <c r="T29" s="80" t="str">
        <f>Indicador9!$T$27</f>
        <v>Nov</v>
      </c>
      <c r="U29" s="80" t="str">
        <f>Indicador9!$T$28</f>
        <v>Dic</v>
      </c>
      <c r="V29" s="122"/>
      <c r="W29" s="120"/>
    </row>
    <row r="30" spans="1:23" ht="39" customHeight="1" x14ac:dyDescent="0.25">
      <c r="A30" s="136"/>
      <c r="B30" s="143"/>
      <c r="C30" s="113" t="str">
        <f>Indicador10!$F$6</f>
        <v>INDICADOR 10</v>
      </c>
      <c r="D30" s="127">
        <f>Indicador10!$D$9</f>
        <v>0</v>
      </c>
      <c r="E30" s="128" t="str">
        <f>Indicador10!$A$10</f>
        <v>Efectividad</v>
      </c>
      <c r="F30" s="129">
        <f>Indicador10!$Q$9</f>
        <v>0</v>
      </c>
      <c r="G30" s="76"/>
      <c r="H30" s="77"/>
      <c r="I30" s="78"/>
      <c r="J30" s="79" t="str">
        <f>Indicador10!$U$17</f>
        <v/>
      </c>
      <c r="K30" s="79" t="str">
        <f>Indicador10!$U$18</f>
        <v/>
      </c>
      <c r="L30" s="79" t="str">
        <f>Indicador10!$U$19</f>
        <v/>
      </c>
      <c r="M30" s="79" t="str">
        <f>Indicador10!$U$20</f>
        <v/>
      </c>
      <c r="N30" s="79" t="str">
        <f>Indicador10!$U$21</f>
        <v/>
      </c>
      <c r="O30" s="79" t="str">
        <f>Indicador10!$U$22</f>
        <v/>
      </c>
      <c r="P30" s="79" t="str">
        <f>Indicador10!$U$23</f>
        <v/>
      </c>
      <c r="Q30" s="79" t="str">
        <f>Indicador10!$U$24</f>
        <v/>
      </c>
      <c r="R30" s="79" t="str">
        <f>Indicador10!$U$25</f>
        <v/>
      </c>
      <c r="S30" s="79" t="str">
        <f>Indicador10!$U$26</f>
        <v/>
      </c>
      <c r="T30" s="79" t="str">
        <f>Indicador10!$U$27</f>
        <v/>
      </c>
      <c r="U30" s="79" t="str">
        <f>Indicador10!$U$28</f>
        <v/>
      </c>
      <c r="V30" s="121" t="str">
        <f>Indicador10!$A$14</f>
        <v>Mensual</v>
      </c>
      <c r="W30" s="119">
        <f>Indicador10!$G$5</f>
        <v>0</v>
      </c>
    </row>
    <row r="31" spans="1:23" ht="39" customHeight="1" x14ac:dyDescent="0.25">
      <c r="A31" s="136"/>
      <c r="B31" s="143"/>
      <c r="C31" s="114"/>
      <c r="D31" s="116"/>
      <c r="E31" s="118"/>
      <c r="F31" s="125"/>
      <c r="G31" s="76"/>
      <c r="H31" s="77"/>
      <c r="I31" s="78"/>
      <c r="J31" s="80" t="str">
        <f>Indicador10!$T$17</f>
        <v>Ene</v>
      </c>
      <c r="K31" s="80" t="str">
        <f>Indicador10!$T$18</f>
        <v>Feb</v>
      </c>
      <c r="L31" s="80" t="str">
        <f>Indicador10!$T$19</f>
        <v>Mar</v>
      </c>
      <c r="M31" s="80" t="str">
        <f>Indicador10!$T$20</f>
        <v>Abr</v>
      </c>
      <c r="N31" s="80" t="str">
        <f>Indicador10!$T$21</f>
        <v>May</v>
      </c>
      <c r="O31" s="80" t="str">
        <f>Indicador10!$T$22</f>
        <v>Jun</v>
      </c>
      <c r="P31" s="80" t="str">
        <f>Indicador10!$T$23</f>
        <v>Jul</v>
      </c>
      <c r="Q31" s="80" t="str">
        <f>Indicador10!$T$24</f>
        <v>Ago</v>
      </c>
      <c r="R31" s="80" t="str">
        <f>Indicador10!$T$25</f>
        <v>Sep</v>
      </c>
      <c r="S31" s="80" t="str">
        <f>Indicador10!$T$26</f>
        <v>Oct</v>
      </c>
      <c r="T31" s="80" t="str">
        <f>Indicador10!$T$27</f>
        <v>Nov</v>
      </c>
      <c r="U31" s="80" t="str">
        <f>Indicador10!$T$28</f>
        <v>Dic</v>
      </c>
      <c r="V31" s="122"/>
      <c r="W31" s="120"/>
    </row>
    <row r="32" spans="1:23" x14ac:dyDescent="0.25">
      <c r="C32" s="69"/>
    </row>
    <row r="33" spans="3:18" x14ac:dyDescent="0.25">
      <c r="C33"/>
      <c r="R33" s="4" t="s">
        <v>94</v>
      </c>
    </row>
    <row r="34" spans="3:18" ht="17.25" customHeight="1" x14ac:dyDescent="0.25">
      <c r="C34" s="69"/>
      <c r="R34" s="4" t="s">
        <v>93</v>
      </c>
    </row>
  </sheetData>
  <sheetProtection formatRows="0"/>
  <mergeCells count="94">
    <mergeCell ref="C28:C29"/>
    <mergeCell ref="W28:W29"/>
    <mergeCell ref="W30:W31"/>
    <mergeCell ref="A12:A31"/>
    <mergeCell ref="G12:G13"/>
    <mergeCell ref="H12:H13"/>
    <mergeCell ref="I12:I13"/>
    <mergeCell ref="G14:G15"/>
    <mergeCell ref="H14:H15"/>
    <mergeCell ref="I14:I15"/>
    <mergeCell ref="B12:B31"/>
    <mergeCell ref="C30:C31"/>
    <mergeCell ref="D30:D31"/>
    <mergeCell ref="E30:E31"/>
    <mergeCell ref="F30:F31"/>
    <mergeCell ref="V30:V31"/>
    <mergeCell ref="W26:W27"/>
    <mergeCell ref="F26:F27"/>
    <mergeCell ref="V26:V27"/>
    <mergeCell ref="D28:D29"/>
    <mergeCell ref="E28:E29"/>
    <mergeCell ref="F28:F29"/>
    <mergeCell ref="V28:V29"/>
    <mergeCell ref="C20:C21"/>
    <mergeCell ref="D20:D21"/>
    <mergeCell ref="E20:E21"/>
    <mergeCell ref="C26:C27"/>
    <mergeCell ref="D26:D27"/>
    <mergeCell ref="E26:E27"/>
    <mergeCell ref="W22:W23"/>
    <mergeCell ref="C24:C25"/>
    <mergeCell ref="D24:D25"/>
    <mergeCell ref="E24:E25"/>
    <mergeCell ref="F24:F25"/>
    <mergeCell ref="V24:V25"/>
    <mergeCell ref="W24:W25"/>
    <mergeCell ref="C22:C23"/>
    <mergeCell ref="D22:D23"/>
    <mergeCell ref="E22:E23"/>
    <mergeCell ref="F22:F23"/>
    <mergeCell ref="V22:V23"/>
    <mergeCell ref="F20:F21"/>
    <mergeCell ref="V20:V21"/>
    <mergeCell ref="F16:F17"/>
    <mergeCell ref="V16:V17"/>
    <mergeCell ref="W16:W17"/>
    <mergeCell ref="W20:W21"/>
    <mergeCell ref="C18:C19"/>
    <mergeCell ref="D18:D19"/>
    <mergeCell ref="E18:E19"/>
    <mergeCell ref="F18:F19"/>
    <mergeCell ref="V18:V19"/>
    <mergeCell ref="C16:C17"/>
    <mergeCell ref="D16:D17"/>
    <mergeCell ref="E16:E17"/>
    <mergeCell ref="W18:W19"/>
    <mergeCell ref="V12:V13"/>
    <mergeCell ref="W12:W13"/>
    <mergeCell ref="C14:C15"/>
    <mergeCell ref="D14:D15"/>
    <mergeCell ref="E14:E15"/>
    <mergeCell ref="F14:F15"/>
    <mergeCell ref="V14:V15"/>
    <mergeCell ref="W14:W15"/>
    <mergeCell ref="C12:C13"/>
    <mergeCell ref="D12:D13"/>
    <mergeCell ref="E12:E13"/>
    <mergeCell ref="F12:F13"/>
    <mergeCell ref="W8:W11"/>
    <mergeCell ref="G10:G11"/>
    <mergeCell ref="H10:H11"/>
    <mergeCell ref="I10:I11"/>
    <mergeCell ref="J10:J11"/>
    <mergeCell ref="K10:K11"/>
    <mergeCell ref="L10:L11"/>
    <mergeCell ref="V8:V11"/>
    <mergeCell ref="O10:O11"/>
    <mergeCell ref="P10:P11"/>
    <mergeCell ref="Q10:Q11"/>
    <mergeCell ref="R10:R11"/>
    <mergeCell ref="M10:M11"/>
    <mergeCell ref="N10:N11"/>
    <mergeCell ref="D5:J5"/>
    <mergeCell ref="T10:T11"/>
    <mergeCell ref="U10:U11"/>
    <mergeCell ref="J8:U9"/>
    <mergeCell ref="S10:S11"/>
    <mergeCell ref="F8:F11"/>
    <mergeCell ref="G8:I9"/>
    <mergeCell ref="A8:A11"/>
    <mergeCell ref="B8:B11"/>
    <mergeCell ref="C8:C11"/>
    <mergeCell ref="D8:D11"/>
    <mergeCell ref="E8:E11"/>
  </mergeCells>
  <conditionalFormatting sqref="N12:U12 J12 J14 J18 J20 J22 J24 J26 J28 J30 J16">
    <cfRule type="containsBlanks" dxfId="99" priority="141">
      <formula>LEN(TRIM(J12))=0</formula>
    </cfRule>
    <cfRule type="cellIs" dxfId="98" priority="142" operator="greaterThanOrEqual">
      <formula>$G12</formula>
    </cfRule>
    <cfRule type="cellIs" dxfId="97" priority="143" operator="lessThan">
      <formula>$I12</formula>
    </cfRule>
    <cfRule type="cellIs" dxfId="96" priority="144" operator="between">
      <formula>$I12</formula>
      <formula>$G12</formula>
    </cfRule>
  </conditionalFormatting>
  <conditionalFormatting sqref="K12:M12">
    <cfRule type="containsBlanks" dxfId="95" priority="158">
      <formula>LEN(TRIM(K12))=0</formula>
    </cfRule>
    <cfRule type="cellIs" dxfId="94" priority="159" operator="greaterThanOrEqual">
      <formula>$G12</formula>
    </cfRule>
    <cfRule type="cellIs" dxfId="93" priority="160" operator="lessThan">
      <formula>$I12</formula>
    </cfRule>
    <cfRule type="cellIs" dxfId="92" priority="161" operator="between">
      <formula>$I12</formula>
      <formula>$G12</formula>
    </cfRule>
  </conditionalFormatting>
  <conditionalFormatting sqref="N14:U14">
    <cfRule type="containsBlanks" dxfId="91" priority="129">
      <formula>LEN(TRIM(N14))=0</formula>
    </cfRule>
    <cfRule type="cellIs" dxfId="90" priority="130" operator="greaterThanOrEqual">
      <formula>$G14</formula>
    </cfRule>
    <cfRule type="cellIs" dxfId="89" priority="131" operator="lessThan">
      <formula>$I14</formula>
    </cfRule>
    <cfRule type="cellIs" dxfId="88" priority="132" operator="between">
      <formula>$I14</formula>
      <formula>$G14</formula>
    </cfRule>
  </conditionalFormatting>
  <conditionalFormatting sqref="K14:M14">
    <cfRule type="containsBlanks" dxfId="87" priority="133">
      <formula>LEN(TRIM(K14))=0</formula>
    </cfRule>
    <cfRule type="cellIs" dxfId="86" priority="134" operator="greaterThanOrEqual">
      <formula>$G14</formula>
    </cfRule>
    <cfRule type="cellIs" dxfId="85" priority="135" operator="lessThan">
      <formula>$I14</formula>
    </cfRule>
    <cfRule type="cellIs" dxfId="84" priority="136" operator="between">
      <formula>$I14</formula>
      <formula>$G14</formula>
    </cfRule>
  </conditionalFormatting>
  <conditionalFormatting sqref="N18:U18">
    <cfRule type="containsBlanks" dxfId="83" priority="57">
      <formula>LEN(TRIM(N18))=0</formula>
    </cfRule>
    <cfRule type="cellIs" dxfId="82" priority="58" operator="greaterThanOrEqual">
      <formula>$G18</formula>
    </cfRule>
    <cfRule type="cellIs" dxfId="81" priority="59" operator="lessThan">
      <formula>$I18</formula>
    </cfRule>
    <cfRule type="cellIs" dxfId="80" priority="60" operator="between">
      <formula>$I18</formula>
      <formula>$G18</formula>
    </cfRule>
  </conditionalFormatting>
  <conditionalFormatting sqref="K18:M18">
    <cfRule type="containsBlanks" dxfId="79" priority="61">
      <formula>LEN(TRIM(K18))=0</formula>
    </cfRule>
    <cfRule type="cellIs" dxfId="78" priority="62" operator="greaterThanOrEqual">
      <formula>$G18</formula>
    </cfRule>
    <cfRule type="cellIs" dxfId="77" priority="63" operator="lessThan">
      <formula>$I18</formula>
    </cfRule>
    <cfRule type="cellIs" dxfId="76" priority="64" operator="between">
      <formula>$I18</formula>
      <formula>$G18</formula>
    </cfRule>
  </conditionalFormatting>
  <conditionalFormatting sqref="N20:U20">
    <cfRule type="containsBlanks" dxfId="75" priority="49">
      <formula>LEN(TRIM(N20))=0</formula>
    </cfRule>
    <cfRule type="cellIs" dxfId="74" priority="50" operator="greaterThanOrEqual">
      <formula>$G20</formula>
    </cfRule>
    <cfRule type="cellIs" dxfId="73" priority="51" operator="lessThan">
      <formula>$I20</formula>
    </cfRule>
    <cfRule type="cellIs" dxfId="72" priority="52" operator="between">
      <formula>$I20</formula>
      <formula>$G20</formula>
    </cfRule>
  </conditionalFormatting>
  <conditionalFormatting sqref="K20:M20">
    <cfRule type="containsBlanks" dxfId="71" priority="53">
      <formula>LEN(TRIM(K20))=0</formula>
    </cfRule>
    <cfRule type="cellIs" dxfId="70" priority="54" operator="greaterThanOrEqual">
      <formula>$G20</formula>
    </cfRule>
    <cfRule type="cellIs" dxfId="69" priority="55" operator="lessThan">
      <formula>$I20</formula>
    </cfRule>
    <cfRule type="cellIs" dxfId="68" priority="56" operator="between">
      <formula>$I20</formula>
      <formula>$G20</formula>
    </cfRule>
  </conditionalFormatting>
  <conditionalFormatting sqref="N22:U22">
    <cfRule type="containsBlanks" dxfId="67" priority="41">
      <formula>LEN(TRIM(N22))=0</formula>
    </cfRule>
    <cfRule type="cellIs" dxfId="66" priority="42" operator="greaterThanOrEqual">
      <formula>$G22</formula>
    </cfRule>
    <cfRule type="cellIs" dxfId="65" priority="43" operator="lessThan">
      <formula>$I22</formula>
    </cfRule>
    <cfRule type="cellIs" dxfId="64" priority="44" operator="between">
      <formula>$I22</formula>
      <formula>$G22</formula>
    </cfRule>
  </conditionalFormatting>
  <conditionalFormatting sqref="K22:M22">
    <cfRule type="containsBlanks" dxfId="63" priority="45">
      <formula>LEN(TRIM(K22))=0</formula>
    </cfRule>
    <cfRule type="cellIs" dxfId="62" priority="46" operator="greaterThanOrEqual">
      <formula>$G22</formula>
    </cfRule>
    <cfRule type="cellIs" dxfId="61" priority="47" operator="lessThan">
      <formula>$I22</formula>
    </cfRule>
    <cfRule type="cellIs" dxfId="60" priority="48" operator="between">
      <formula>$I22</formula>
      <formula>$G22</formula>
    </cfRule>
  </conditionalFormatting>
  <conditionalFormatting sqref="N24:U24">
    <cfRule type="containsBlanks" dxfId="59" priority="33">
      <formula>LEN(TRIM(N24))=0</formula>
    </cfRule>
    <cfRule type="cellIs" dxfId="58" priority="34" operator="greaterThanOrEqual">
      <formula>$G24</formula>
    </cfRule>
    <cfRule type="cellIs" dxfId="57" priority="35" operator="lessThan">
      <formula>$I24</formula>
    </cfRule>
    <cfRule type="cellIs" dxfId="56" priority="36" operator="between">
      <formula>$I24</formula>
      <formula>$G24</formula>
    </cfRule>
  </conditionalFormatting>
  <conditionalFormatting sqref="K24:M24">
    <cfRule type="containsBlanks" dxfId="55" priority="37">
      <formula>LEN(TRIM(K24))=0</formula>
    </cfRule>
    <cfRule type="cellIs" dxfId="54" priority="38" operator="greaterThanOrEqual">
      <formula>$G24</formula>
    </cfRule>
    <cfRule type="cellIs" dxfId="53" priority="39" operator="lessThan">
      <formula>$I24</formula>
    </cfRule>
    <cfRule type="cellIs" dxfId="52" priority="40" operator="between">
      <formula>$I24</formula>
      <formula>$G24</formula>
    </cfRule>
  </conditionalFormatting>
  <conditionalFormatting sqref="N26:U26">
    <cfRule type="containsBlanks" dxfId="51" priority="25">
      <formula>LEN(TRIM(N26))=0</formula>
    </cfRule>
    <cfRule type="cellIs" dxfId="50" priority="26" operator="greaterThanOrEqual">
      <formula>$G26</formula>
    </cfRule>
    <cfRule type="cellIs" dxfId="49" priority="27" operator="lessThan">
      <formula>$I26</formula>
    </cfRule>
    <cfRule type="cellIs" dxfId="48" priority="28" operator="between">
      <formula>$I26</formula>
      <formula>$G26</formula>
    </cfRule>
  </conditionalFormatting>
  <conditionalFormatting sqref="K26:M26">
    <cfRule type="containsBlanks" dxfId="47" priority="29">
      <formula>LEN(TRIM(K26))=0</formula>
    </cfRule>
    <cfRule type="cellIs" dxfId="46" priority="30" operator="greaterThanOrEqual">
      <formula>$G26</formula>
    </cfRule>
    <cfRule type="cellIs" dxfId="45" priority="31" operator="lessThan">
      <formula>$I26</formula>
    </cfRule>
    <cfRule type="cellIs" dxfId="44" priority="32" operator="between">
      <formula>$I26</formula>
      <formula>$G26</formula>
    </cfRule>
  </conditionalFormatting>
  <conditionalFormatting sqref="N28:U28">
    <cfRule type="containsBlanks" dxfId="43" priority="17">
      <formula>LEN(TRIM(N28))=0</formula>
    </cfRule>
    <cfRule type="cellIs" dxfId="42" priority="18" operator="greaterThanOrEqual">
      <formula>$G28</formula>
    </cfRule>
    <cfRule type="cellIs" dxfId="41" priority="19" operator="lessThan">
      <formula>$I28</formula>
    </cfRule>
    <cfRule type="cellIs" dxfId="40" priority="20" operator="between">
      <formula>$I28</formula>
      <formula>$G28</formula>
    </cfRule>
  </conditionalFormatting>
  <conditionalFormatting sqref="K28:M28">
    <cfRule type="containsBlanks" dxfId="39" priority="21">
      <formula>LEN(TRIM(K28))=0</formula>
    </cfRule>
    <cfRule type="cellIs" dxfId="38" priority="22" operator="greaterThanOrEqual">
      <formula>$G28</formula>
    </cfRule>
    <cfRule type="cellIs" dxfId="37" priority="23" operator="lessThan">
      <formula>$I28</formula>
    </cfRule>
    <cfRule type="cellIs" dxfId="36" priority="24" operator="between">
      <formula>$I28</formula>
      <formula>$G28</formula>
    </cfRule>
  </conditionalFormatting>
  <conditionalFormatting sqref="N30:U30">
    <cfRule type="containsBlanks" dxfId="35" priority="9">
      <formula>LEN(TRIM(N30))=0</formula>
    </cfRule>
    <cfRule type="cellIs" dxfId="34" priority="10" operator="greaterThanOrEqual">
      <formula>$G30</formula>
    </cfRule>
    <cfRule type="cellIs" dxfId="33" priority="11" operator="lessThan">
      <formula>$I30</formula>
    </cfRule>
    <cfRule type="cellIs" dxfId="32" priority="12" operator="between">
      <formula>$I30</formula>
      <formula>$G30</formula>
    </cfRule>
  </conditionalFormatting>
  <conditionalFormatting sqref="K30:M30">
    <cfRule type="containsBlanks" dxfId="31" priority="13">
      <formula>LEN(TRIM(K30))=0</formula>
    </cfRule>
    <cfRule type="cellIs" dxfId="30" priority="14" operator="greaterThanOrEqual">
      <formula>$G30</formula>
    </cfRule>
    <cfRule type="cellIs" dxfId="29" priority="15" operator="lessThan">
      <formula>$I30</formula>
    </cfRule>
    <cfRule type="cellIs" dxfId="28" priority="16" operator="between">
      <formula>$I30</formula>
      <formula>$G30</formula>
    </cfRule>
  </conditionalFormatting>
  <conditionalFormatting sqref="N16:U16">
    <cfRule type="containsBlanks" dxfId="27" priority="1">
      <formula>LEN(TRIM(N16))=0</formula>
    </cfRule>
    <cfRule type="cellIs" dxfId="26" priority="2" operator="greaterThanOrEqual">
      <formula>$G16</formula>
    </cfRule>
    <cfRule type="cellIs" dxfId="25" priority="3" operator="lessThan">
      <formula>$I16</formula>
    </cfRule>
    <cfRule type="cellIs" dxfId="24" priority="4" operator="between">
      <formula>$I16</formula>
      <formula>$G16</formula>
    </cfRule>
  </conditionalFormatting>
  <conditionalFormatting sqref="K16:M16">
    <cfRule type="containsBlanks" dxfId="23" priority="5">
      <formula>LEN(TRIM(K16))=0</formula>
    </cfRule>
    <cfRule type="cellIs" dxfId="22" priority="6" operator="greaterThanOrEqual">
      <formula>$G16</formula>
    </cfRule>
    <cfRule type="cellIs" dxfId="21" priority="7" operator="lessThan">
      <formula>$I16</formula>
    </cfRule>
    <cfRule type="cellIs" dxfId="20" priority="8" operator="between">
      <formula>$I16</formula>
      <formula>$G16</formula>
    </cfRule>
  </conditionalFormatting>
  <hyperlinks>
    <hyperlink ref="C12" location="Indicador1!A1" display="Satisfaccion del cliente" xr:uid="{00000000-0004-0000-0000-000000000000}"/>
    <hyperlink ref="C14" location="Indicador2!A1" display="Mantenimiento Preventivo" xr:uid="{00000000-0004-0000-0000-000001000000}"/>
    <hyperlink ref="C16" location="Indicador1!A1" display="Satisfaccion del cliente" xr:uid="{00000000-0004-0000-0000-000002000000}"/>
    <hyperlink ref="C18" location="Indicador1!A1" display="Satisfaccion del cliente" xr:uid="{00000000-0004-0000-0000-000003000000}"/>
    <hyperlink ref="C20" location="Indicador1!A1" display="Satisfaccion del cliente" xr:uid="{00000000-0004-0000-0000-000004000000}"/>
    <hyperlink ref="C22" location="Indicador1!A1" display="Satisfaccion del cliente" xr:uid="{00000000-0004-0000-0000-000005000000}"/>
    <hyperlink ref="C24" location="Indicador1!A1" display="Satisfaccion del cliente" xr:uid="{00000000-0004-0000-0000-000006000000}"/>
    <hyperlink ref="C26" location="Indicador1!A1" display="Satisfaccion del cliente" xr:uid="{00000000-0004-0000-0000-000007000000}"/>
    <hyperlink ref="C28" location="Indicador1!A1" display="Satisfaccion del cliente" xr:uid="{00000000-0004-0000-0000-000008000000}"/>
    <hyperlink ref="C30" location="Indicador1!A1" display="Satisfaccion del cliente" xr:uid="{00000000-0004-0000-0000-000009000000}"/>
    <hyperlink ref="C14:C15" location="Indicador2!Área_de_impresión" display="Indicador2!Área_de_impresión" xr:uid="{00000000-0004-0000-0000-00000A000000}"/>
    <hyperlink ref="C12:C13" location="Indicador1!Área_de_impresión" display="Indicador1!Área_de_impresión" xr:uid="{00000000-0004-0000-0000-00000B000000}"/>
    <hyperlink ref="C16:C17" location="Indicador3!Área_de_impresión" display="Indicador3!Área_de_impresión" xr:uid="{00000000-0004-0000-0000-00000C000000}"/>
    <hyperlink ref="C18:C19" location="Indicador4!Área_de_impresión" display="Indicador4!Área_de_impresión" xr:uid="{00000000-0004-0000-0000-00000D000000}"/>
    <hyperlink ref="C20:C21" location="Indicador5!Área_de_impresión" display="Indicador5!Área_de_impresión" xr:uid="{00000000-0004-0000-0000-00000E000000}"/>
    <hyperlink ref="C22:C23" location="Indicador6!Área_de_impresión" display="Indicador6!Área_de_impresión" xr:uid="{00000000-0004-0000-0000-00000F000000}"/>
    <hyperlink ref="C24:C25" location="Indicador7!Área_de_impresión" display="Indicador7!Área_de_impresión" xr:uid="{00000000-0004-0000-0000-000010000000}"/>
    <hyperlink ref="C26:C27" location="Indicador8!Área_de_impresión" display="Indicador8!Área_de_impresión" xr:uid="{00000000-0004-0000-0000-000011000000}"/>
    <hyperlink ref="C28:C29" location="Indicador9!Área_de_impresión" display="Indicador9!Área_de_impresión" xr:uid="{00000000-0004-0000-0000-000012000000}"/>
    <hyperlink ref="C30:C31" location="Indicador10!Área_de_impresión" display="Indicador10!Área_de_impresión" xr:uid="{00000000-0004-0000-0000-000013000000}"/>
  </hyperlinks>
  <printOptions horizontalCentered="1"/>
  <pageMargins left="0.9055118110236221" right="0.51181102362204722" top="0.74803149606299213" bottom="0.74803149606299213" header="0.31496062992125984" footer="0.31496062992125984"/>
  <pageSetup paperSize="5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AN68"/>
  <sheetViews>
    <sheetView view="pageLayout" topLeftCell="A2" zoomScale="78" zoomScaleNormal="73" zoomScalePageLayoutView="78" workbookViewId="0">
      <selection activeCell="N47" sqref="N47:R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4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69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 t="s">
        <v>25</v>
      </c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2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1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Ene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Feb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Mar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Abr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>May</v>
      </c>
      <c r="C48" s="153"/>
      <c r="D48" s="153"/>
      <c r="E48" s="153"/>
      <c r="F48" s="74">
        <f t="shared" si="3"/>
        <v>0</v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>Jun</v>
      </c>
      <c r="C49" s="153"/>
      <c r="D49" s="153"/>
      <c r="E49" s="153"/>
      <c r="F49" s="74">
        <f t="shared" si="3"/>
        <v>0</v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>Jul</v>
      </c>
      <c r="C50" s="153"/>
      <c r="D50" s="153"/>
      <c r="E50" s="153"/>
      <c r="F50" s="74">
        <f t="shared" si="3"/>
        <v>0</v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>Ago</v>
      </c>
      <c r="C51" s="153"/>
      <c r="D51" s="153"/>
      <c r="E51" s="153"/>
      <c r="F51" s="74">
        <f t="shared" si="3"/>
        <v>0</v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>Sep</v>
      </c>
      <c r="C52" s="153"/>
      <c r="D52" s="153"/>
      <c r="E52" s="153"/>
      <c r="F52" s="74">
        <f t="shared" si="3"/>
        <v>0</v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>Oct</v>
      </c>
      <c r="C53" s="153"/>
      <c r="D53" s="153"/>
      <c r="E53" s="153"/>
      <c r="F53" s="74">
        <f t="shared" si="3"/>
        <v>0</v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>Nov</v>
      </c>
      <c r="C54" s="153"/>
      <c r="D54" s="153"/>
      <c r="E54" s="153"/>
      <c r="F54" s="74">
        <f t="shared" si="3"/>
        <v>0</v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>Dic</v>
      </c>
      <c r="C55" s="153"/>
      <c r="D55" s="153"/>
      <c r="E55" s="153"/>
      <c r="F55" s="74">
        <f t="shared" si="3"/>
        <v>0</v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3" priority="1" operator="lessThan">
      <formula>$F44</formula>
    </cfRule>
    <cfRule type="cellIs" dxfId="2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900-000000000000}"/>
    <dataValidation allowBlank="1" showInputMessage="1" showErrorMessage="1" promptTitle="FORMULA DEL INDICADOR" prompt="Fórmula matemática utilizada para el cálculo del indicador._x000a_" sqref="D8" xr:uid="{00000000-0002-0000-09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9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900-000003000000}"/>
    <dataValidation allowBlank="1" showInputMessage="1" showErrorMessage="1" promptTitle="META" prompt="Es el valor que se espera alcance el indicador." sqref="Q8" xr:uid="{00000000-0002-0000-09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900-000005000000}"/>
    <dataValidation allowBlank="1" showInputMessage="1" showErrorMessage="1" promptTitle="VARIABLES" prompt="Coloque las variables definidas en la sección formula del indicador" sqref="B17" xr:uid="{00000000-0002-0000-0900-000006000000}"/>
    <dataValidation allowBlank="1" showInputMessage="1" showErrorMessage="1" promptTitle="TIPO INDICADOR" prompt="Selecciona el tipo de indicador (eficiencia, eficacia, Efectividad)." sqref="B8:C9" xr:uid="{00000000-0002-0000-09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900-000008000000}"/>
    <dataValidation allowBlank="1" showInputMessage="1" showErrorMessage="1" promptTitle="EXPLICACION DE LA VARIABLE" prompt="Opcional si la variable requiere explicación o idefinición_x000a_" sqref="J8" xr:uid="{00000000-0002-0000-0900-000009000000}"/>
    <dataValidation allowBlank="1" showInputMessage="1" showErrorMessage="1" promptTitle="NOMBRE VARIABLE" prompt="Nombre de las variables a utilizar, puede ser una sola_x000a_variable o dos dependiendo del indicador" sqref="G8" xr:uid="{00000000-0002-0000-0900-00000A000000}"/>
    <dataValidation allowBlank="1" showInputMessage="1" showErrorMessage="1" promptTitle="UNIDAD DE MEDIDA" prompt="Magnitud referencia para la medición. Ejemplo: Porcentaje, Número de asesorías." sqref="F8" xr:uid="{00000000-0002-0000-0900-00000B000000}"/>
    <dataValidation allowBlank="1" showInputMessage="1" showErrorMessage="1" promptTitle="NOMBRE DEL INDICADOR" prompt="Nombre que identifica al indicador." sqref="B6:B7 C7:D7" xr:uid="{00000000-0002-0000-09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900-00000D000000}"/>
    <dataValidation allowBlank="1" showInputMessage="1" showErrorMessage="1" promptTitle="PROCESO" prompt="Identifica el responsable del proceso." sqref="F5" xr:uid="{00000000-0002-0000-09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900-00000F000000}"/>
    <dataValidation allowBlank="1" showInputMessage="1" showErrorMessage="1" promptTitle="PRODUCTO/SERVICIO" prompt="Identifica el nombre del producto o servicio." sqref="B4" xr:uid="{00000000-0002-0000-0900-000010000000}"/>
    <dataValidation allowBlank="1" showInputMessage="1" showErrorMessage="1" promptTitle="PROCESO" prompt="Identifica el nombre del proceso al cual pertenece el indicador." sqref="B3" xr:uid="{00000000-0002-0000-09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AN68"/>
  <sheetViews>
    <sheetView view="pageLayout" topLeftCell="A9" zoomScale="78" zoomScaleNormal="73" zoomScalePageLayoutView="78" workbookViewId="0">
      <selection activeCell="N62" sqref="N62:O62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70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 t="s">
        <v>25</v>
      </c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2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1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>
        <v>2015</v>
      </c>
      <c r="F15" s="71">
        <v>2016</v>
      </c>
      <c r="G15" s="71">
        <v>2017</v>
      </c>
      <c r="H15" s="71">
        <v>2018</v>
      </c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Ene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Feb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Mar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Abr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>May</v>
      </c>
      <c r="C48" s="153"/>
      <c r="D48" s="153"/>
      <c r="E48" s="153"/>
      <c r="F48" s="74">
        <f t="shared" si="3"/>
        <v>0</v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>Jun</v>
      </c>
      <c r="C49" s="153"/>
      <c r="D49" s="153"/>
      <c r="E49" s="153"/>
      <c r="F49" s="74">
        <f t="shared" si="3"/>
        <v>0</v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>Jul</v>
      </c>
      <c r="C50" s="153"/>
      <c r="D50" s="153"/>
      <c r="E50" s="153"/>
      <c r="F50" s="74">
        <f t="shared" si="3"/>
        <v>0</v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>Ago</v>
      </c>
      <c r="C51" s="153"/>
      <c r="D51" s="153"/>
      <c r="E51" s="153"/>
      <c r="F51" s="74">
        <f t="shared" si="3"/>
        <v>0</v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>Sep</v>
      </c>
      <c r="C52" s="153"/>
      <c r="D52" s="153"/>
      <c r="E52" s="153"/>
      <c r="F52" s="74">
        <f t="shared" si="3"/>
        <v>0</v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>Oct</v>
      </c>
      <c r="C53" s="153"/>
      <c r="D53" s="153"/>
      <c r="E53" s="153"/>
      <c r="F53" s="74">
        <f t="shared" si="3"/>
        <v>0</v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>Nov</v>
      </c>
      <c r="C54" s="153"/>
      <c r="D54" s="153"/>
      <c r="E54" s="153"/>
      <c r="F54" s="74">
        <f t="shared" si="3"/>
        <v>0</v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>Dic</v>
      </c>
      <c r="C55" s="153"/>
      <c r="D55" s="153"/>
      <c r="E55" s="153"/>
      <c r="F55" s="74">
        <f t="shared" si="3"/>
        <v>0</v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" priority="1" operator="lessThan">
      <formula>$F44</formula>
    </cfRule>
    <cfRule type="cellIs" dxfId="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A00-000000000000}"/>
    <dataValidation allowBlank="1" showInputMessage="1" showErrorMessage="1" promptTitle="PRODUCTO/SERVICIO" prompt="Identifica el nombre del producto o servicio." sqref="B4" xr:uid="{00000000-0002-0000-0A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A00-000002000000}"/>
    <dataValidation allowBlank="1" showInputMessage="1" showErrorMessage="1" promptTitle="PROCESO" prompt="Identifica el responsable del proceso." sqref="F5" xr:uid="{00000000-0002-0000-0A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A00-000004000000}"/>
    <dataValidation allowBlank="1" showInputMessage="1" showErrorMessage="1" promptTitle="NOMBRE DEL INDICADOR" prompt="Nombre que identifica al indicador." sqref="B6:B7 C7:D7" xr:uid="{00000000-0002-0000-0A00-000005000000}"/>
    <dataValidation allowBlank="1" showInputMessage="1" showErrorMessage="1" promptTitle="UNIDAD DE MEDIDA" prompt="Magnitud referencia para la medición. Ejemplo: Porcentaje, Número de asesorías." sqref="F8" xr:uid="{00000000-0002-0000-0A00-000006000000}"/>
    <dataValidation allowBlank="1" showInputMessage="1" showErrorMessage="1" promptTitle="NOMBRE VARIABLE" prompt="Nombre de las variables a utilizar, puede ser una sola_x000a_variable o dos dependiendo del indicador" sqref="G8" xr:uid="{00000000-0002-0000-0A00-000007000000}"/>
    <dataValidation allowBlank="1" showInputMessage="1" showErrorMessage="1" promptTitle="EXPLICACION DE LA VARIABLE" prompt="Opcional si la variable requiere explicación o idefinición_x000a_" sqref="J8" xr:uid="{00000000-0002-0000-0A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A00-000009000000}"/>
    <dataValidation allowBlank="1" showInputMessage="1" showErrorMessage="1" promptTitle="TIPO INDICADOR" prompt="Selecciona el tipo de indicador (eficiencia, eficacia, Efectividad)." sqref="B8:C9" xr:uid="{00000000-0002-0000-0A00-00000A000000}"/>
    <dataValidation allowBlank="1" showInputMessage="1" showErrorMessage="1" promptTitle="VARIABLES" prompt="Coloque las variables definidas en la sección formula del indicador" sqref="B17" xr:uid="{00000000-0002-0000-0A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A00-00000C000000}"/>
    <dataValidation allowBlank="1" showInputMessage="1" showErrorMessage="1" promptTitle="META" prompt="Es el valor que se espera alcance el indicador." sqref="Q8" xr:uid="{00000000-0002-0000-0A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A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A00-00000F000000}"/>
    <dataValidation allowBlank="1" showInputMessage="1" showErrorMessage="1" promptTitle="FORMULA DEL INDICADOR" prompt="Fórmula matemática utilizada para el cálculo del indicador._x000a_" sqref="D8" xr:uid="{00000000-0002-0000-0A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A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N68"/>
  <sheetViews>
    <sheetView view="pageLayout" topLeftCell="A16" zoomScale="78" zoomScaleNormal="73" zoomScalePageLayoutView="78" workbookViewId="0">
      <selection activeCell="B48" sqref="B48:E48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 t="s">
        <v>73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 t="s">
        <v>74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 t="s">
        <v>75</v>
      </c>
      <c r="H5" s="167"/>
      <c r="I5" s="167"/>
      <c r="J5" s="167"/>
      <c r="K5" s="167"/>
      <c r="L5" s="168"/>
      <c r="M5" s="11" t="s">
        <v>3</v>
      </c>
      <c r="N5" s="164" t="s">
        <v>76</v>
      </c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77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16"/>
      <c r="D8" s="172" t="s">
        <v>26</v>
      </c>
      <c r="E8" s="172"/>
      <c r="F8" s="17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33.75" customHeight="1" x14ac:dyDescent="0.25">
      <c r="A9" s="20"/>
      <c r="B9" s="13"/>
      <c r="C9" s="16"/>
      <c r="D9" s="178" t="s">
        <v>78</v>
      </c>
      <c r="E9" s="179"/>
      <c r="F9" s="182" t="s">
        <v>25</v>
      </c>
      <c r="G9" s="184" t="s">
        <v>79</v>
      </c>
      <c r="H9" s="184"/>
      <c r="I9" s="184"/>
      <c r="J9" s="185"/>
      <c r="K9" s="186"/>
      <c r="L9" s="187"/>
      <c r="M9" s="184" t="s">
        <v>81</v>
      </c>
      <c r="N9" s="184"/>
      <c r="O9" s="184"/>
      <c r="P9" s="184"/>
      <c r="Q9" s="201" t="s">
        <v>106</v>
      </c>
      <c r="R9" s="202"/>
    </row>
    <row r="10" spans="1:40" ht="28.5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 t="s">
        <v>80</v>
      </c>
      <c r="H10" s="205"/>
      <c r="I10" s="205"/>
      <c r="J10" s="205"/>
      <c r="K10" s="205"/>
      <c r="L10" s="205"/>
      <c r="M10" s="184" t="s">
        <v>81</v>
      </c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60"/>
      <c r="F15" s="60"/>
      <c r="G15" s="60"/>
      <c r="H15" s="60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0.3</v>
      </c>
      <c r="V17" s="41">
        <f>(IF($A$13=1,G21,IF($A$13=2,H21,IF($A$13=3,I21,IF($A$13=4,J21,IF($A$13=5,L21,IF($A$13=6,I21,"Error")))))))</f>
        <v>0.25</v>
      </c>
    </row>
    <row r="18" spans="1:40" ht="25.5" customHeight="1" x14ac:dyDescent="0.25">
      <c r="A18" s="20"/>
      <c r="B18" s="149" t="str">
        <f>IF(G9="","",G9)</f>
        <v>M2 CONSTRUCCION VIAS NUEVAS EJECUTADAS</v>
      </c>
      <c r="C18" s="150"/>
      <c r="D18" s="150"/>
      <c r="E18" s="150"/>
      <c r="F18" s="150"/>
      <c r="G18" s="61"/>
      <c r="H18" s="61"/>
      <c r="I18" s="82">
        <v>1500</v>
      </c>
      <c r="J18" s="62"/>
      <c r="K18" s="62"/>
      <c r="L18" s="83">
        <v>1500</v>
      </c>
      <c r="M18" s="62"/>
      <c r="N18" s="62"/>
      <c r="O18" s="83">
        <v>2027</v>
      </c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0.3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9" t="str">
        <f>IF(G10="","",G10)</f>
        <v>M2 CONSTRUCCION VIAS NUEVAS CONTRATADAS</v>
      </c>
      <c r="C19" s="150"/>
      <c r="D19" s="150"/>
      <c r="E19" s="150"/>
      <c r="F19" s="150"/>
      <c r="G19" s="61"/>
      <c r="H19" s="61"/>
      <c r="I19" s="82">
        <v>5000</v>
      </c>
      <c r="J19" s="62"/>
      <c r="K19" s="62"/>
      <c r="L19" s="83">
        <v>5000</v>
      </c>
      <c r="M19" s="62"/>
      <c r="N19" s="62"/>
      <c r="O19" s="83">
        <v>5000</v>
      </c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0.41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Q20" si="1">IF(H19="","",IF(H19=0,0,H18/H19))</f>
        <v/>
      </c>
      <c r="I20" s="66">
        <f t="shared" si="1"/>
        <v>0.3</v>
      </c>
      <c r="J20" s="66" t="str">
        <f t="shared" si="1"/>
        <v/>
      </c>
      <c r="K20" s="66" t="str">
        <f t="shared" si="1"/>
        <v/>
      </c>
      <c r="L20" s="66">
        <v>0.3</v>
      </c>
      <c r="M20" s="66" t="str">
        <f t="shared" si="1"/>
        <v/>
      </c>
      <c r="N20" s="66" t="str">
        <f t="shared" si="1"/>
        <v/>
      </c>
      <c r="O20" s="66">
        <v>0.41</v>
      </c>
      <c r="P20" s="66" t="str">
        <f t="shared" si="1"/>
        <v/>
      </c>
      <c r="Q20" s="66" t="str">
        <f t="shared" si="1"/>
        <v/>
      </c>
      <c r="R20" s="67"/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</v>
      </c>
      <c r="V20" s="41">
        <f>IF($A$13=1,J$21,IF($A$13=2,N21,IF($A$13=3,R21,IF($A$13=4,"",IF($A$13=5,"",IF($A$13=6,R21,"Error"))))))</f>
        <v>0</v>
      </c>
      <c r="W20" s="18" t="str">
        <f t="shared" si="0"/>
        <v>D</v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>REVISAR TENDENCIA DESCENDENTE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  <c r="Z26" s="18">
        <v>25</v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1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2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26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26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26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26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26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26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26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26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26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26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26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26" ht="44.25" customHeight="1" x14ac:dyDescent="0.25">
      <c r="A44" s="27"/>
      <c r="B44" s="153" t="str">
        <f>T17</f>
        <v>1er Trimestre</v>
      </c>
      <c r="C44" s="153"/>
      <c r="D44" s="153"/>
      <c r="E44" s="153"/>
      <c r="F44" s="74">
        <f>V17</f>
        <v>0.25</v>
      </c>
      <c r="G44" s="74">
        <f>U17</f>
        <v>0.3</v>
      </c>
      <c r="H44" s="143" t="s">
        <v>107</v>
      </c>
      <c r="I44" s="143"/>
      <c r="J44" s="143"/>
      <c r="K44" s="143"/>
      <c r="L44" s="143"/>
      <c r="M44" s="143"/>
      <c r="N44" s="143" t="s">
        <v>108</v>
      </c>
      <c r="O44" s="143"/>
      <c r="P44" s="143"/>
      <c r="Q44" s="143"/>
      <c r="R44" s="143"/>
    </row>
    <row r="45" spans="1:26" ht="52.5" customHeight="1" x14ac:dyDescent="0.25">
      <c r="A45" s="27"/>
      <c r="B45" s="153" t="str">
        <f t="shared" ref="B45:B47" si="2">T18</f>
        <v>2do Trimestre</v>
      </c>
      <c r="C45" s="153"/>
      <c r="D45" s="153"/>
      <c r="E45" s="153"/>
      <c r="F45" s="74">
        <v>0.25</v>
      </c>
      <c r="G45" s="86">
        <v>0.3</v>
      </c>
      <c r="H45" s="143" t="s">
        <v>109</v>
      </c>
      <c r="I45" s="143"/>
      <c r="J45" s="143"/>
      <c r="K45" s="143"/>
      <c r="L45" s="143"/>
      <c r="M45" s="143"/>
      <c r="N45" s="143" t="s">
        <v>114</v>
      </c>
      <c r="O45" s="143"/>
      <c r="P45" s="143"/>
      <c r="Q45" s="143"/>
      <c r="R45" s="143"/>
    </row>
    <row r="46" spans="1:26" ht="48" customHeight="1" x14ac:dyDescent="0.25">
      <c r="A46" s="27"/>
      <c r="B46" s="153" t="str">
        <f t="shared" si="2"/>
        <v>3er Trimestre</v>
      </c>
      <c r="C46" s="153"/>
      <c r="D46" s="153"/>
      <c r="E46" s="153"/>
      <c r="F46" s="74">
        <v>0.25</v>
      </c>
      <c r="G46" s="74">
        <v>0.41</v>
      </c>
      <c r="H46" s="143" t="s">
        <v>112</v>
      </c>
      <c r="I46" s="143"/>
      <c r="J46" s="143"/>
      <c r="K46" s="143"/>
      <c r="L46" s="143"/>
      <c r="M46" s="143"/>
      <c r="N46" s="143" t="s">
        <v>113</v>
      </c>
      <c r="O46" s="143"/>
      <c r="P46" s="143"/>
      <c r="Q46" s="143"/>
      <c r="R46" s="143"/>
      <c r="Y46" s="18" t="s">
        <v>99</v>
      </c>
      <c r="Z46" s="18" t="s">
        <v>100</v>
      </c>
    </row>
    <row r="47" spans="1:26" ht="51.75" customHeight="1" x14ac:dyDescent="0.25">
      <c r="A47" s="27"/>
      <c r="B47" s="153" t="str">
        <f t="shared" si="2"/>
        <v>4to Trimestre</v>
      </c>
      <c r="C47" s="153"/>
      <c r="D47" s="153"/>
      <c r="E47" s="153"/>
      <c r="F47" s="74"/>
      <c r="G47" s="74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</row>
    <row r="48" spans="1:26" ht="30.75" customHeight="1" x14ac:dyDescent="0.25">
      <c r="A48" s="27"/>
      <c r="B48" s="153" t="str">
        <f t="shared" ref="B48:B55" si="3">T21</f>
        <v/>
      </c>
      <c r="C48" s="153"/>
      <c r="D48" s="153"/>
      <c r="E48" s="153"/>
      <c r="F48" s="74" t="str">
        <f t="shared" ref="F48:F55" si="4">V21</f>
        <v/>
      </c>
      <c r="G48" s="74" t="str">
        <f t="shared" ref="G48:G55" si="5">U21</f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3"/>
        <v/>
      </c>
      <c r="C49" s="153"/>
      <c r="D49" s="153"/>
      <c r="E49" s="153"/>
      <c r="F49" s="74" t="str">
        <f t="shared" si="4"/>
        <v/>
      </c>
      <c r="G49" s="74" t="str">
        <f t="shared" si="5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3"/>
        <v/>
      </c>
      <c r="C50" s="153"/>
      <c r="D50" s="153"/>
      <c r="E50" s="153"/>
      <c r="F50" s="74" t="str">
        <f t="shared" si="4"/>
        <v/>
      </c>
      <c r="G50" s="74" t="str">
        <f t="shared" si="5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3"/>
        <v/>
      </c>
      <c r="C51" s="153"/>
      <c r="D51" s="153"/>
      <c r="E51" s="153"/>
      <c r="F51" s="74" t="str">
        <f t="shared" si="4"/>
        <v/>
      </c>
      <c r="G51" s="74" t="str">
        <f t="shared" si="5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3"/>
        <v/>
      </c>
      <c r="C52" s="153"/>
      <c r="D52" s="153"/>
      <c r="E52" s="153"/>
      <c r="F52" s="74" t="str">
        <f t="shared" si="4"/>
        <v/>
      </c>
      <c r="G52" s="74" t="str">
        <f t="shared" si="5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3"/>
        <v/>
      </c>
      <c r="C53" s="153"/>
      <c r="D53" s="153"/>
      <c r="E53" s="153"/>
      <c r="F53" s="74" t="str">
        <f t="shared" si="4"/>
        <v/>
      </c>
      <c r="G53" s="74" t="str">
        <f t="shared" si="5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3"/>
        <v/>
      </c>
      <c r="C54" s="153"/>
      <c r="D54" s="153"/>
      <c r="E54" s="153"/>
      <c r="F54" s="74" t="str">
        <f t="shared" si="4"/>
        <v/>
      </c>
      <c r="G54" s="74" t="str">
        <f t="shared" si="5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3"/>
        <v/>
      </c>
      <c r="C55" s="153"/>
      <c r="D55" s="153"/>
      <c r="E55" s="153"/>
      <c r="F55" s="74" t="str">
        <f t="shared" si="4"/>
        <v/>
      </c>
      <c r="G55" s="74" t="str">
        <f t="shared" si="5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8" ht="25.5" customHeight="1" x14ac:dyDescent="0.25">
      <c r="A62" s="20"/>
      <c r="B62" s="45"/>
      <c r="K62" s="45"/>
      <c r="L62" s="45"/>
      <c r="M62" s="45"/>
      <c r="N62" s="147" t="s">
        <v>96</v>
      </c>
      <c r="O62" s="148"/>
    </row>
    <row r="63" spans="1:18" ht="6.75" customHeight="1" x14ac:dyDescent="0.25">
      <c r="A63" s="46"/>
      <c r="B63" s="45"/>
      <c r="K63" s="45"/>
      <c r="L63" s="45"/>
      <c r="M63" s="45"/>
      <c r="N63" s="45"/>
      <c r="O63" s="45"/>
    </row>
    <row r="64" spans="1:18" ht="7.5" customHeight="1" x14ac:dyDescent="0.25">
      <c r="A64" s="46"/>
      <c r="B64" s="45"/>
      <c r="K64" s="45"/>
      <c r="L64" s="45"/>
      <c r="M64" s="45"/>
      <c r="N64" s="45"/>
      <c r="O64" s="45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4:E54"/>
    <mergeCell ref="H54:M54"/>
    <mergeCell ref="N54:R54"/>
    <mergeCell ref="B55:E55"/>
    <mergeCell ref="H55:M55"/>
    <mergeCell ref="N55:R55"/>
    <mergeCell ref="B52:E52"/>
    <mergeCell ref="H52:M52"/>
    <mergeCell ref="N52:R52"/>
    <mergeCell ref="B53:E53"/>
    <mergeCell ref="H53:M53"/>
    <mergeCell ref="N53:R53"/>
    <mergeCell ref="B50:E50"/>
    <mergeCell ref="H50:M50"/>
    <mergeCell ref="N50:R50"/>
    <mergeCell ref="B51:E51"/>
    <mergeCell ref="H51:M51"/>
    <mergeCell ref="N51:R51"/>
    <mergeCell ref="N47:R47"/>
    <mergeCell ref="B48:E48"/>
    <mergeCell ref="H48:M48"/>
    <mergeCell ref="N48:R48"/>
    <mergeCell ref="B49:E49"/>
    <mergeCell ref="H49:M49"/>
    <mergeCell ref="N49:R49"/>
    <mergeCell ref="M8:P8"/>
    <mergeCell ref="M9:P9"/>
    <mergeCell ref="M10:P10"/>
    <mergeCell ref="B42:R42"/>
    <mergeCell ref="B43:E43"/>
    <mergeCell ref="H43:M43"/>
    <mergeCell ref="N43:R43"/>
    <mergeCell ref="B22:R22"/>
    <mergeCell ref="B23:R40"/>
    <mergeCell ref="Q9:R10"/>
    <mergeCell ref="G10:I10"/>
    <mergeCell ref="J10:L10"/>
    <mergeCell ref="B17:F17"/>
    <mergeCell ref="I12:J12"/>
    <mergeCell ref="K12:R12"/>
    <mergeCell ref="B13:C13"/>
    <mergeCell ref="B5:E5"/>
    <mergeCell ref="G5:L5"/>
    <mergeCell ref="N5:R5"/>
    <mergeCell ref="B21:F21"/>
    <mergeCell ref="B15:D15"/>
    <mergeCell ref="B6:E6"/>
    <mergeCell ref="F6:R6"/>
    <mergeCell ref="D8:E8"/>
    <mergeCell ref="G8:I8"/>
    <mergeCell ref="J8:L8"/>
    <mergeCell ref="Q8:R8"/>
    <mergeCell ref="B11:R11"/>
    <mergeCell ref="D9:E10"/>
    <mergeCell ref="F9:F10"/>
    <mergeCell ref="G9:I9"/>
    <mergeCell ref="J9:L9"/>
    <mergeCell ref="B2:R2"/>
    <mergeCell ref="B3:E3"/>
    <mergeCell ref="F3:R3"/>
    <mergeCell ref="B4:E4"/>
    <mergeCell ref="F4:R4"/>
    <mergeCell ref="L13:M13"/>
    <mergeCell ref="N13:O13"/>
    <mergeCell ref="P13:Q13"/>
    <mergeCell ref="L14:M14"/>
    <mergeCell ref="N14:O14"/>
    <mergeCell ref="P14:Q14"/>
    <mergeCell ref="B16:R16"/>
    <mergeCell ref="N62:O62"/>
    <mergeCell ref="B18:F18"/>
    <mergeCell ref="B19:F19"/>
    <mergeCell ref="B20:F20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</mergeCells>
  <conditionalFormatting sqref="G44:G55">
    <cfRule type="cellIs" dxfId="19" priority="1" operator="lessThan">
      <formula>$F44</formula>
    </cfRule>
    <cfRule type="cellIs" dxfId="18" priority="2" operator="greaterThanOrEqual">
      <formula>$F44</formula>
    </cfRule>
  </conditionalFormatting>
  <dataValidations disablePrompts="1"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100-000000000000}"/>
    <dataValidation allowBlank="1" showInputMessage="1" showErrorMessage="1" promptTitle="FORMULA DEL INDICADOR" prompt="Fórmula matemática utilizada para el cálculo del indicador._x000a_" sqref="D8" xr:uid="{00000000-0002-0000-01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1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100-000003000000}"/>
    <dataValidation allowBlank="1" showInputMessage="1" showErrorMessage="1" promptTitle="META" prompt="Es el valor que se espera alcance el indicador." sqref="Q8" xr:uid="{00000000-0002-0000-01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100-000005000000}"/>
    <dataValidation allowBlank="1" showInputMessage="1" showErrorMessage="1" promptTitle="VARIABLES" prompt="Coloque las variables definidas en la sección formula del indicador" sqref="B17" xr:uid="{00000000-0002-0000-0100-000006000000}"/>
    <dataValidation allowBlank="1" showInputMessage="1" showErrorMessage="1" promptTitle="TIPO INDICADOR" prompt="Selecciona el tipo de indicador (eficiencia, eficacia, Efectividad)." sqref="B8:C9" xr:uid="{00000000-0002-0000-01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100-000008000000}"/>
    <dataValidation allowBlank="1" showInputMessage="1" showErrorMessage="1" promptTitle="EXPLICACION DE LA VARIABLE" prompt="Opcional si la variable requiere explicación o idefinición_x000a_" sqref="J8" xr:uid="{00000000-0002-0000-0100-000009000000}"/>
    <dataValidation allowBlank="1" showInputMessage="1" showErrorMessage="1" promptTitle="NOMBRE VARIABLE" prompt="Nombre de las variables a utilizar, puede ser una sola_x000a_variable o dos dependiendo del indicador" sqref="G8" xr:uid="{00000000-0002-0000-0100-00000A000000}"/>
    <dataValidation allowBlank="1" showInputMessage="1" showErrorMessage="1" promptTitle="UNIDAD DE MEDIDA" prompt="Magnitud referencia para la medición. Ejemplo: Porcentaje, Número de asesorías." sqref="F8" xr:uid="{00000000-0002-0000-0100-00000B000000}"/>
    <dataValidation allowBlank="1" showInputMessage="1" showErrorMessage="1" promptTitle="NOMBRE DEL INDICADOR" prompt="Nombre que identifica al indicador." sqref="B6:B7 C7:D7" xr:uid="{00000000-0002-0000-01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100-00000D000000}"/>
    <dataValidation allowBlank="1" showInputMessage="1" showErrorMessage="1" promptTitle="PROCESO" prompt="Identifica el responsable del proceso." sqref="F5" xr:uid="{00000000-0002-0000-01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100-00000F000000}"/>
    <dataValidation allowBlank="1" showInputMessage="1" showErrorMessage="1" promptTitle="PRODUCTO/SERVICIO" prompt="Identifica el nombre del producto o servicio." sqref="B4" xr:uid="{00000000-0002-0000-0100-000010000000}"/>
    <dataValidation allowBlank="1" showInputMessage="1" showErrorMessage="1" promptTitle="PROCESO" prompt="Identifica el nombre del proceso al cual pertenece el indicador." sqref="B3" xr:uid="{00000000-0002-0000-01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476250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438150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AN68"/>
  <sheetViews>
    <sheetView view="pageLayout" topLeftCell="A42" zoomScale="78" zoomScaleNormal="73" zoomScalePageLayoutView="78" workbookViewId="0">
      <selection activeCell="H47" sqref="H47:M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 t="s">
        <v>73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 t="s">
        <v>74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 t="s">
        <v>75</v>
      </c>
      <c r="H5" s="167"/>
      <c r="I5" s="167"/>
      <c r="J5" s="167"/>
      <c r="K5" s="167"/>
      <c r="L5" s="168"/>
      <c r="M5" s="11" t="s">
        <v>3</v>
      </c>
      <c r="N5" s="164" t="s">
        <v>76</v>
      </c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82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31.5" customHeight="1" x14ac:dyDescent="0.25">
      <c r="A9" s="20"/>
      <c r="B9" s="13"/>
      <c r="C9" s="68"/>
      <c r="D9" s="178" t="s">
        <v>83</v>
      </c>
      <c r="E9" s="179"/>
      <c r="F9" s="182" t="s">
        <v>25</v>
      </c>
      <c r="G9" s="184" t="s">
        <v>84</v>
      </c>
      <c r="H9" s="184"/>
      <c r="I9" s="184"/>
      <c r="J9" s="185"/>
      <c r="K9" s="186"/>
      <c r="L9" s="187"/>
      <c r="M9" s="184" t="s">
        <v>81</v>
      </c>
      <c r="N9" s="184"/>
      <c r="O9" s="184"/>
      <c r="P9" s="184"/>
      <c r="Q9" s="201" t="s">
        <v>102</v>
      </c>
      <c r="R9" s="202"/>
    </row>
    <row r="10" spans="1:40" ht="36.75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 t="s">
        <v>85</v>
      </c>
      <c r="H10" s="205"/>
      <c r="I10" s="205"/>
      <c r="J10" s="205"/>
      <c r="K10" s="205"/>
      <c r="L10" s="205"/>
      <c r="M10" s="184" t="s">
        <v>81</v>
      </c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0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0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0.8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49" t="str">
        <f>IF(G9="","",G9)</f>
        <v>M2 MANTENIMIENTO Y RECONSTRUCCION VIAS EJECUTADAS</v>
      </c>
      <c r="C18" s="150"/>
      <c r="D18" s="150"/>
      <c r="E18" s="150"/>
      <c r="F18" s="150"/>
      <c r="G18" s="61"/>
      <c r="H18" s="61"/>
      <c r="I18" s="82">
        <v>8000</v>
      </c>
      <c r="J18" s="62"/>
      <c r="K18" s="62"/>
      <c r="L18" s="83">
        <v>9666</v>
      </c>
      <c r="M18" s="62"/>
      <c r="N18" s="62"/>
      <c r="O18" s="83">
        <v>10641</v>
      </c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0.97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9" t="str">
        <f>IF(G10="","",G10)</f>
        <v>M2 MANTENIMIENTO Y RECONSTRUCCION VIAS CONTRATADAS</v>
      </c>
      <c r="C19" s="150"/>
      <c r="D19" s="150"/>
      <c r="E19" s="150"/>
      <c r="F19" s="150"/>
      <c r="G19" s="61"/>
      <c r="H19" s="61"/>
      <c r="I19" s="82">
        <v>10000</v>
      </c>
      <c r="J19" s="62"/>
      <c r="K19" s="62"/>
      <c r="L19" s="83">
        <v>10000</v>
      </c>
      <c r="M19" s="62"/>
      <c r="N19" s="62"/>
      <c r="O19" s="83">
        <v>10000</v>
      </c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1.06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Q20" si="1">IF(H19="","",IF(H19=0,0,H18/H19))</f>
        <v/>
      </c>
      <c r="I20" s="66">
        <f t="shared" si="1"/>
        <v>0.8</v>
      </c>
      <c r="J20" s="66" t="str">
        <f t="shared" si="1"/>
        <v/>
      </c>
      <c r="K20" s="66" t="str">
        <f t="shared" si="1"/>
        <v/>
      </c>
      <c r="L20" s="66">
        <v>0.97</v>
      </c>
      <c r="M20" s="66" t="str">
        <f t="shared" si="1"/>
        <v/>
      </c>
      <c r="N20" s="66" t="str">
        <f t="shared" si="1"/>
        <v/>
      </c>
      <c r="O20" s="66">
        <v>1.06</v>
      </c>
      <c r="P20" s="66" t="str">
        <f t="shared" si="1"/>
        <v/>
      </c>
      <c r="Q20" s="66" t="str">
        <f t="shared" si="1"/>
        <v/>
      </c>
      <c r="R20" s="67"/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</v>
      </c>
      <c r="V20" s="41">
        <f>IF($A$13=1,J$21,IF($A$13=2,N21,IF($A$13=3,R21,IF($A$13=4,"",IF($A$13=5,"",IF($A$13=6,R21,"Error"))))))</f>
        <v>0</v>
      </c>
      <c r="W20" s="18" t="str">
        <f t="shared" si="0"/>
        <v>D</v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1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2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6.75" customHeight="1" x14ac:dyDescent="0.25">
      <c r="A44" s="27"/>
      <c r="B44" s="153" t="str">
        <f>T17</f>
        <v>1er Trimestre</v>
      </c>
      <c r="C44" s="153"/>
      <c r="D44" s="153"/>
      <c r="E44" s="153"/>
      <c r="F44" s="74">
        <f>V17</f>
        <v>0.25</v>
      </c>
      <c r="G44" s="74">
        <f>U17</f>
        <v>0.8</v>
      </c>
      <c r="H44" s="143" t="s">
        <v>103</v>
      </c>
      <c r="I44" s="143"/>
      <c r="J44" s="143"/>
      <c r="K44" s="143"/>
      <c r="L44" s="143"/>
      <c r="M44" s="143"/>
      <c r="N44" s="143" t="s">
        <v>104</v>
      </c>
      <c r="O44" s="143"/>
      <c r="P44" s="143"/>
      <c r="Q44" s="143"/>
      <c r="R44" s="143"/>
    </row>
    <row r="45" spans="1:18" ht="48.75" customHeight="1" x14ac:dyDescent="0.25">
      <c r="A45" s="27"/>
      <c r="B45" s="153" t="str">
        <f t="shared" ref="B45:B55" si="2">T18</f>
        <v>2do Trimestre</v>
      </c>
      <c r="C45" s="153"/>
      <c r="D45" s="153"/>
      <c r="E45" s="153"/>
      <c r="F45" s="74">
        <v>0.25</v>
      </c>
      <c r="G45" s="74">
        <v>0.97</v>
      </c>
      <c r="H45" s="143" t="s">
        <v>111</v>
      </c>
      <c r="I45" s="143"/>
      <c r="J45" s="143"/>
      <c r="K45" s="143"/>
      <c r="L45" s="143"/>
      <c r="M45" s="143"/>
      <c r="N45" s="143" t="s">
        <v>110</v>
      </c>
      <c r="O45" s="143"/>
      <c r="P45" s="143"/>
      <c r="Q45" s="143"/>
      <c r="R45" s="143"/>
    </row>
    <row r="46" spans="1:18" ht="51" customHeight="1" x14ac:dyDescent="0.25">
      <c r="A46" s="27"/>
      <c r="B46" s="153" t="str">
        <f t="shared" si="2"/>
        <v>3er Trimestre</v>
      </c>
      <c r="C46" s="153"/>
      <c r="D46" s="153"/>
      <c r="E46" s="153"/>
      <c r="F46" s="74">
        <v>0.25</v>
      </c>
      <c r="G46" s="74">
        <v>1.06</v>
      </c>
      <c r="H46" s="143" t="s">
        <v>116</v>
      </c>
      <c r="I46" s="143"/>
      <c r="J46" s="143"/>
      <c r="K46" s="143"/>
      <c r="L46" s="143"/>
      <c r="M46" s="143"/>
      <c r="N46" s="143" t="s">
        <v>115</v>
      </c>
      <c r="O46" s="143"/>
      <c r="P46" s="143"/>
      <c r="Q46" s="143"/>
      <c r="R46" s="143"/>
    </row>
    <row r="47" spans="1:18" ht="48" customHeight="1" x14ac:dyDescent="0.25">
      <c r="A47" s="27"/>
      <c r="B47" s="153" t="str">
        <f t="shared" si="2"/>
        <v>4to Trimestre</v>
      </c>
      <c r="C47" s="153"/>
      <c r="D47" s="153"/>
      <c r="E47" s="153"/>
      <c r="F47" s="74"/>
      <c r="G47" s="74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ref="F48:F55" si="3">V21</f>
        <v/>
      </c>
      <c r="G48" s="74" t="str">
        <f t="shared" ref="G48:G55" si="4">U21</f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97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7" priority="1" operator="lessThan">
      <formula>$F44</formula>
    </cfRule>
    <cfRule type="cellIs" dxfId="16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200-000000000000}"/>
    <dataValidation allowBlank="1" showInputMessage="1" showErrorMessage="1" promptTitle="PRODUCTO/SERVICIO" prompt="Identifica el nombre del producto o servicio." sqref="B4" xr:uid="{00000000-0002-0000-02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200-000002000000}"/>
    <dataValidation allowBlank="1" showInputMessage="1" showErrorMessage="1" promptTitle="PROCESO" prompt="Identifica el responsable del proceso." sqref="F5" xr:uid="{00000000-0002-0000-02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200-000004000000}"/>
    <dataValidation allowBlank="1" showInputMessage="1" showErrorMessage="1" promptTitle="NOMBRE DEL INDICADOR" prompt="Nombre que identifica al indicador." sqref="B6:B7 C7:D7" xr:uid="{00000000-0002-0000-0200-000005000000}"/>
    <dataValidation allowBlank="1" showInputMessage="1" showErrorMessage="1" promptTitle="UNIDAD DE MEDIDA" prompt="Magnitud referencia para la medición. Ejemplo: Porcentaje, Número de asesorías." sqref="F8" xr:uid="{00000000-0002-0000-0200-000006000000}"/>
    <dataValidation allowBlank="1" showInputMessage="1" showErrorMessage="1" promptTitle="NOMBRE VARIABLE" prompt="Nombre de las variables a utilizar, puede ser una sola_x000a_variable o dos dependiendo del indicador" sqref="G8" xr:uid="{00000000-0002-0000-0200-000007000000}"/>
    <dataValidation allowBlank="1" showInputMessage="1" showErrorMessage="1" promptTitle="EXPLICACION DE LA VARIABLE" prompt="Opcional si la variable requiere explicación o idefinición_x000a_" sqref="J8" xr:uid="{00000000-0002-0000-02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200-000009000000}"/>
    <dataValidation allowBlank="1" showInputMessage="1" showErrorMessage="1" promptTitle="TIPO INDICADOR" prompt="Selecciona el tipo de indicador (eficiencia, eficacia, Efectividad)." sqref="B8:C9" xr:uid="{00000000-0002-0000-0200-00000A000000}"/>
    <dataValidation allowBlank="1" showInputMessage="1" showErrorMessage="1" promptTitle="VARIABLES" prompt="Coloque las variables definidas en la sección formula del indicador" sqref="B17" xr:uid="{00000000-0002-0000-02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200-00000C000000}"/>
    <dataValidation allowBlank="1" showInputMessage="1" showErrorMessage="1" promptTitle="META" prompt="Es el valor que se espera alcance el indicador." sqref="Q8" xr:uid="{00000000-0002-0000-02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2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200-00000F000000}"/>
    <dataValidation allowBlank="1" showInputMessage="1" showErrorMessage="1" promptTitle="FORMULA DEL INDICADOR" prompt="Fórmula matemática utilizada para el cálculo del indicador._x000a_" sqref="D8" xr:uid="{00000000-0002-0000-02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2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N68"/>
  <sheetViews>
    <sheetView view="pageLayout" topLeftCell="A2" zoomScale="78" zoomScaleNormal="73" zoomScalePageLayoutView="78" workbookViewId="0">
      <selection activeCell="Z11" sqref="Z1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2.5" customHeight="1" thickBot="1" x14ac:dyDescent="0.3">
      <c r="O1" s="19" t="s">
        <v>95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4" t="s">
        <v>73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 t="s">
        <v>98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 t="s">
        <v>75</v>
      </c>
      <c r="H5" s="167"/>
      <c r="I5" s="167"/>
      <c r="J5" s="167"/>
      <c r="K5" s="167"/>
      <c r="L5" s="168"/>
      <c r="M5" s="11" t="s">
        <v>3</v>
      </c>
      <c r="N5" s="164" t="s">
        <v>76</v>
      </c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86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38.25" customHeight="1" x14ac:dyDescent="0.25">
      <c r="A9" s="20"/>
      <c r="B9" s="13"/>
      <c r="C9" s="68"/>
      <c r="D9" s="178" t="s">
        <v>87</v>
      </c>
      <c r="E9" s="179"/>
      <c r="F9" s="182" t="s">
        <v>25</v>
      </c>
      <c r="G9" s="184" t="s">
        <v>88</v>
      </c>
      <c r="H9" s="184"/>
      <c r="I9" s="184"/>
      <c r="J9" s="185"/>
      <c r="K9" s="186"/>
      <c r="L9" s="187"/>
      <c r="M9" s="184" t="s">
        <v>81</v>
      </c>
      <c r="N9" s="184"/>
      <c r="O9" s="184"/>
      <c r="P9" s="184"/>
      <c r="Q9" s="217" t="s">
        <v>105</v>
      </c>
      <c r="R9" s="218"/>
    </row>
    <row r="10" spans="1:40" ht="38.25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 t="s">
        <v>89</v>
      </c>
      <c r="H10" s="205"/>
      <c r="I10" s="205"/>
      <c r="J10" s="205"/>
      <c r="K10" s="205"/>
      <c r="L10" s="205"/>
      <c r="M10" s="184" t="s">
        <v>81</v>
      </c>
      <c r="N10" s="184"/>
      <c r="O10" s="184"/>
      <c r="P10" s="184"/>
      <c r="Q10" s="219"/>
      <c r="R10" s="220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>UNIDADES DE MEJORAMIENTO DE VIVIENDA SALUDABLE INTERVENIDAS</v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>UNIDADES DE MEJORAMIENTO DE VIVIENDA SALUDABLE CONTRATADAS</v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44.25" customHeight="1" x14ac:dyDescent="0.25">
      <c r="A44" s="27"/>
      <c r="B44" s="153" t="str">
        <f>T17</f>
        <v>1er Trimestre</v>
      </c>
      <c r="C44" s="153"/>
      <c r="D44" s="153"/>
      <c r="E44" s="153"/>
      <c r="F44" s="74"/>
      <c r="G44" s="74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</row>
    <row r="45" spans="1:18" ht="44.25" customHeight="1" x14ac:dyDescent="0.25">
      <c r="A45" s="27"/>
      <c r="B45" s="153" t="str">
        <f t="shared" ref="B45:B55" si="2">T18</f>
        <v>2do Trimestre</v>
      </c>
      <c r="C45" s="153"/>
      <c r="D45" s="153"/>
      <c r="E45" s="153"/>
      <c r="F45" s="74"/>
      <c r="G45" s="74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ht="53.25" customHeight="1" x14ac:dyDescent="0.25">
      <c r="A46" s="27"/>
      <c r="B46" s="153" t="str">
        <f t="shared" si="2"/>
        <v>3er Trimestre</v>
      </c>
      <c r="C46" s="153"/>
      <c r="D46" s="153"/>
      <c r="E46" s="153"/>
      <c r="F46" s="74"/>
      <c r="G46" s="74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</row>
    <row r="47" spans="1:18" ht="50.25" customHeight="1" x14ac:dyDescent="0.25">
      <c r="A47" s="27"/>
      <c r="B47" s="153" t="str">
        <f t="shared" si="2"/>
        <v>4to Trimestre</v>
      </c>
      <c r="C47" s="153"/>
      <c r="D47" s="153"/>
      <c r="E47" s="153"/>
      <c r="F47" s="74"/>
      <c r="G47" s="74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ref="F48:F55" si="3">V21</f>
        <v/>
      </c>
      <c r="G48" s="74" t="str">
        <f t="shared" ref="G48:G55" si="4">U21</f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97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5" priority="1" operator="lessThan">
      <formula>$F44</formula>
    </cfRule>
    <cfRule type="cellIs" dxfId="14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300-000000000000}"/>
    <dataValidation allowBlank="1" showInputMessage="1" showErrorMessage="1" promptTitle="PRODUCTO/SERVICIO" prompt="Identifica el nombre del producto o servicio." sqref="B4" xr:uid="{00000000-0002-0000-03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300-000002000000}"/>
    <dataValidation allowBlank="1" showInputMessage="1" showErrorMessage="1" promptTitle="PROCESO" prompt="Identifica el responsable del proceso." sqref="F5" xr:uid="{00000000-0002-0000-03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300-000004000000}"/>
    <dataValidation allowBlank="1" showInputMessage="1" showErrorMessage="1" promptTitle="NOMBRE DEL INDICADOR" prompt="Nombre que identifica al indicador." sqref="B6:B7 C7:D7" xr:uid="{00000000-0002-0000-0300-000005000000}"/>
    <dataValidation allowBlank="1" showInputMessage="1" showErrorMessage="1" promptTitle="UNIDAD DE MEDIDA" prompt="Magnitud referencia para la medición. Ejemplo: Porcentaje, Número de asesorías." sqref="F8" xr:uid="{00000000-0002-0000-0300-000006000000}"/>
    <dataValidation allowBlank="1" showInputMessage="1" showErrorMessage="1" promptTitle="NOMBRE VARIABLE" prompt="Nombre de las variables a utilizar, puede ser una sola_x000a_variable o dos dependiendo del indicador" sqref="G8" xr:uid="{00000000-0002-0000-0300-000007000000}"/>
    <dataValidation allowBlank="1" showInputMessage="1" showErrorMessage="1" promptTitle="EXPLICACION DE LA VARIABLE" prompt="Opcional si la variable requiere explicación o idefinición_x000a_" sqref="J8" xr:uid="{00000000-0002-0000-03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300-000009000000}"/>
    <dataValidation allowBlank="1" showInputMessage="1" showErrorMessage="1" promptTitle="TIPO INDICADOR" prompt="Selecciona el tipo de indicador (eficiencia, eficacia, Efectividad)." sqref="B8:C9" xr:uid="{00000000-0002-0000-0300-00000A000000}"/>
    <dataValidation allowBlank="1" showInputMessage="1" showErrorMessage="1" promptTitle="VARIABLES" prompt="Coloque las variables definidas en la sección formula del indicador" sqref="B17" xr:uid="{00000000-0002-0000-03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300-00000C000000}"/>
    <dataValidation allowBlank="1" showInputMessage="1" showErrorMessage="1" promptTitle="META" prompt="Es el valor que se espera alcance el indicador." sqref="Q8" xr:uid="{00000000-0002-0000-03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3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300-00000F000000}"/>
    <dataValidation allowBlank="1" showInputMessage="1" showErrorMessage="1" promptTitle="FORMULA DEL INDICADOR" prompt="Fórmula matemática utilizada para el cálculo del indicador._x000a_" sqref="D8" xr:uid="{00000000-0002-0000-03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3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3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4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5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6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7.2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64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/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01"/>
      <c r="R9" s="202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1er Trimestre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2do Trimestre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3er Trimestre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4to Trimestre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si="3"/>
        <v/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34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3" priority="1" operator="lessThan">
      <formula>$F44</formula>
    </cfRule>
    <cfRule type="cellIs" dxfId="12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400-000000000000}"/>
    <dataValidation allowBlank="1" showInputMessage="1" showErrorMessage="1" promptTitle="PRODUCTO/SERVICIO" prompt="Identifica el nombre del producto o servicio." sqref="B4" xr:uid="{00000000-0002-0000-04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400-000002000000}"/>
    <dataValidation allowBlank="1" showInputMessage="1" showErrorMessage="1" promptTitle="PROCESO" prompt="Identifica el responsable del proceso." sqref="F5" xr:uid="{00000000-0002-0000-04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400-000004000000}"/>
    <dataValidation allowBlank="1" showInputMessage="1" showErrorMessage="1" promptTitle="NOMBRE DEL INDICADOR" prompt="Nombre que identifica al indicador." sqref="B6:B7 C7:D7" xr:uid="{00000000-0002-0000-0400-000005000000}"/>
    <dataValidation allowBlank="1" showInputMessage="1" showErrorMessage="1" promptTitle="UNIDAD DE MEDIDA" prompt="Magnitud referencia para la medición. Ejemplo: Porcentaje, Número de asesorías." sqref="F8" xr:uid="{00000000-0002-0000-0400-000006000000}"/>
    <dataValidation allowBlank="1" showInputMessage="1" showErrorMessage="1" promptTitle="NOMBRE VARIABLE" prompt="Nombre de las variables a utilizar, puede ser una sola_x000a_variable o dos dependiendo del indicador" sqref="G8" xr:uid="{00000000-0002-0000-0400-000007000000}"/>
    <dataValidation allowBlank="1" showInputMessage="1" showErrorMessage="1" promptTitle="EXPLICACION DE LA VARIABLE" prompt="Opcional si la variable requiere explicación o idefinición_x000a_" sqref="J8" xr:uid="{00000000-0002-0000-04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400-000009000000}"/>
    <dataValidation allowBlank="1" showInputMessage="1" showErrorMessage="1" promptTitle="TIPO INDICADOR" prompt="Selecciona el tipo de indicador (eficiencia, eficacia, Efectividad)." sqref="B8:C9" xr:uid="{00000000-0002-0000-0400-00000A000000}"/>
    <dataValidation allowBlank="1" showInputMessage="1" showErrorMessage="1" promptTitle="VARIABLES" prompt="Coloque las variables definidas en la sección formula del indicador" sqref="B17" xr:uid="{00000000-0002-0000-04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400-00000C000000}"/>
    <dataValidation allowBlank="1" showInputMessage="1" showErrorMessage="1" promptTitle="META" prompt="Es el valor que se espera alcance el indicador." sqref="Q8" xr:uid="{00000000-0002-0000-04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4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400-00000F000000}"/>
    <dataValidation allowBlank="1" showInputMessage="1" showErrorMessage="1" promptTitle="FORMULA DEL INDICADOR" prompt="Fórmula matemática utilizada para el cálculo del indicador._x000a_" sqref="D8" xr:uid="{00000000-0002-0000-04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4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AN68"/>
  <sheetViews>
    <sheetView view="pageLayout" zoomScale="78" zoomScaleNormal="73" zoomScalePageLayoutView="78" workbookViewId="0">
      <selection activeCell="E15" sqref="E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 t="s">
        <v>63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65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/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0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1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Ene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Feb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Mar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Abr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>May</v>
      </c>
      <c r="C48" s="153"/>
      <c r="D48" s="153"/>
      <c r="E48" s="153"/>
      <c r="F48" s="74">
        <f t="shared" si="3"/>
        <v>0</v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>Jun</v>
      </c>
      <c r="C49" s="153"/>
      <c r="D49" s="153"/>
      <c r="E49" s="153"/>
      <c r="F49" s="74">
        <f t="shared" si="3"/>
        <v>0</v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>Jul</v>
      </c>
      <c r="C50" s="153"/>
      <c r="D50" s="153"/>
      <c r="E50" s="153"/>
      <c r="F50" s="74">
        <f t="shared" si="3"/>
        <v>0</v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>Ago</v>
      </c>
      <c r="C51" s="153"/>
      <c r="D51" s="153"/>
      <c r="E51" s="153"/>
      <c r="F51" s="74">
        <f t="shared" si="3"/>
        <v>0</v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>Sep</v>
      </c>
      <c r="C52" s="153"/>
      <c r="D52" s="153"/>
      <c r="E52" s="153"/>
      <c r="F52" s="74">
        <f t="shared" si="3"/>
        <v>0</v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>Oct</v>
      </c>
      <c r="C53" s="153"/>
      <c r="D53" s="153"/>
      <c r="E53" s="153"/>
      <c r="F53" s="74">
        <f t="shared" si="3"/>
        <v>0</v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>Nov</v>
      </c>
      <c r="C54" s="153"/>
      <c r="D54" s="153"/>
      <c r="E54" s="153"/>
      <c r="F54" s="74">
        <f t="shared" si="3"/>
        <v>0</v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>Dic</v>
      </c>
      <c r="C55" s="153"/>
      <c r="D55" s="153"/>
      <c r="E55" s="153"/>
      <c r="F55" s="74">
        <f t="shared" si="3"/>
        <v>0</v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1" priority="1" operator="lessThan">
      <formula>$F44</formula>
    </cfRule>
    <cfRule type="cellIs" dxfId="1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500-000000000000}"/>
    <dataValidation allowBlank="1" showInputMessage="1" showErrorMessage="1" promptTitle="PRODUCTO/SERVICIO" prompt="Identifica el nombre del producto o servicio." sqref="B4" xr:uid="{00000000-0002-0000-05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500-000002000000}"/>
    <dataValidation allowBlank="1" showInputMessage="1" showErrorMessage="1" promptTitle="PROCESO" prompt="Identifica el responsable del proceso." sqref="F5" xr:uid="{00000000-0002-0000-05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500-000004000000}"/>
    <dataValidation allowBlank="1" showInputMessage="1" showErrorMessage="1" promptTitle="NOMBRE DEL INDICADOR" prompt="Nombre que identifica al indicador." sqref="B6:B7 C7:D7" xr:uid="{00000000-0002-0000-0500-000005000000}"/>
    <dataValidation allowBlank="1" showInputMessage="1" showErrorMessage="1" promptTitle="UNIDAD DE MEDIDA" prompt="Magnitud referencia para la medición. Ejemplo: Porcentaje, Número de asesorías." sqref="F8" xr:uid="{00000000-0002-0000-0500-000006000000}"/>
    <dataValidation allowBlank="1" showInputMessage="1" showErrorMessage="1" promptTitle="NOMBRE VARIABLE" prompt="Nombre de las variables a utilizar, puede ser una sola_x000a_variable o dos dependiendo del indicador" sqref="G8" xr:uid="{00000000-0002-0000-0500-000007000000}"/>
    <dataValidation allowBlank="1" showInputMessage="1" showErrorMessage="1" promptTitle="EXPLICACION DE LA VARIABLE" prompt="Opcional si la variable requiere explicación o idefinición_x000a_" sqref="J8" xr:uid="{00000000-0002-0000-05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500-000009000000}"/>
    <dataValidation allowBlank="1" showInputMessage="1" showErrorMessage="1" promptTitle="TIPO INDICADOR" prompt="Selecciona el tipo de indicador (eficiencia, eficacia, Efectividad)." sqref="B8:C9" xr:uid="{00000000-0002-0000-0500-00000A000000}"/>
    <dataValidation allowBlank="1" showInputMessage="1" showErrorMessage="1" promptTitle="VARIABLES" prompt="Coloque las variables definidas en la sección formula del indicador" sqref="B17" xr:uid="{00000000-0002-0000-05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500-00000C000000}"/>
    <dataValidation allowBlank="1" showInputMessage="1" showErrorMessage="1" promptTitle="META" prompt="Es el valor que se espera alcance el indicador." sqref="Q8" xr:uid="{00000000-0002-0000-05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5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500-00000F000000}"/>
    <dataValidation allowBlank="1" showInputMessage="1" showErrorMessage="1" promptTitle="FORMULA DEL INDICADOR" prompt="Fórmula matemática utilizada para el cálculo del indicador._x000a_" sqref="D8" xr:uid="{00000000-0002-0000-05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5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N68"/>
  <sheetViews>
    <sheetView view="pageLayout" zoomScale="78" zoomScaleNormal="73" zoomScalePageLayoutView="78" workbookViewId="0">
      <selection activeCell="F15" sqref="F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66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/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0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4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Cuatrimestral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-</v>
      </c>
      <c r="J17" s="52" t="str">
        <f>IF(A13=1,"Abr",IF(A13=2,"Bimestre 2",IF(A13=4,"1er Cuatrimestre","-")))</f>
        <v>1er Cuatrimestre</v>
      </c>
      <c r="K17" s="52" t="str">
        <f>IF(A13=1,"May","-")</f>
        <v>-</v>
      </c>
      <c r="L17" s="53" t="str">
        <f>IF(A13=1,"Jun",IF(A13=2,"Bimestre 3",IF(A13=3,"2do Trimestre",IF(A13=5,"1er Semestre",IF(A13=6,F15,"-")))))</f>
        <v>-</v>
      </c>
      <c r="M17" s="53" t="str">
        <f>IF(A13=1,"Jul","-")</f>
        <v>-</v>
      </c>
      <c r="N17" s="53" t="str">
        <f>IF(A13=1,"Ago",IF(A13=2,"Bimestre 4",IF(A13=4,"2do Cuatrimestre","-")))</f>
        <v>2do Cuatrimestre</v>
      </c>
      <c r="O17" s="54" t="str">
        <f>IF(A13=1,"Sep",IF(A13=3,"3er Trimestre",IF(A13=6,G15,"-")))</f>
        <v>-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3er Cuatrimestre</v>
      </c>
      <c r="T17" s="39" t="str">
        <f>IF($A$13=1,G17,IF($A$13=2,H17,IF($A$13=3,I17,IF($A$13=4,J17,IF($A$13=5,L17,IF($A$13=6,I17,"Error"))))))</f>
        <v>1er Cuatrimestre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Cuatrimestre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Cuatrimestre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/>
      </c>
      <c r="U20" s="40" t="str">
        <f>IF($A$13=1,J$20,IF($A$13=2,N20,IF($A$13=3,R20,IF($A$13=4,"",IF($A$13=5,"",IF($A$13=6,R20,"Error"))))))</f>
        <v/>
      </c>
      <c r="V20" s="41" t="str">
        <f>IF($A$13=1,J$21,IF($A$13=2,N21,IF($A$13=3,R21,IF($A$13=4,"",IF($A$13=5,"",IF($A$13=6,R21,"Error"))))))</f>
        <v/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1er Cuatrimestre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2do Cuatrimestre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3er Cuatrimestre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/>
      </c>
      <c r="C47" s="153"/>
      <c r="D47" s="153"/>
      <c r="E47" s="153"/>
      <c r="F47" s="74" t="str">
        <f t="shared" si="3"/>
        <v/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si="3"/>
        <v/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9" priority="1" operator="lessThan">
      <formula>$F44</formula>
    </cfRule>
    <cfRule type="cellIs" dxfId="8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600-000000000000}"/>
    <dataValidation allowBlank="1" showInputMessage="1" showErrorMessage="1" promptTitle="PRODUCTO/SERVICIO" prompt="Identifica el nombre del producto o servicio." sqref="B4" xr:uid="{00000000-0002-0000-06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600-000002000000}"/>
    <dataValidation allowBlank="1" showInputMessage="1" showErrorMessage="1" promptTitle="PROCESO" prompt="Identifica el responsable del proceso." sqref="F5" xr:uid="{00000000-0002-0000-06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600-000004000000}"/>
    <dataValidation allowBlank="1" showInputMessage="1" showErrorMessage="1" promptTitle="NOMBRE DEL INDICADOR" prompt="Nombre que identifica al indicador." sqref="B6:B7 C7:D7" xr:uid="{00000000-0002-0000-0600-000005000000}"/>
    <dataValidation allowBlank="1" showInputMessage="1" showErrorMessage="1" promptTitle="UNIDAD DE MEDIDA" prompt="Magnitud referencia para la medición. Ejemplo: Porcentaje, Número de asesorías." sqref="F8" xr:uid="{00000000-0002-0000-0600-000006000000}"/>
    <dataValidation allowBlank="1" showInputMessage="1" showErrorMessage="1" promptTitle="NOMBRE VARIABLE" prompt="Nombre de las variables a utilizar, puede ser una sola_x000a_variable o dos dependiendo del indicador" sqref="G8" xr:uid="{00000000-0002-0000-0600-000007000000}"/>
    <dataValidation allowBlank="1" showInputMessage="1" showErrorMessage="1" promptTitle="EXPLICACION DE LA VARIABLE" prompt="Opcional si la variable requiere explicación o idefinición_x000a_" sqref="J8" xr:uid="{00000000-0002-0000-06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600-000009000000}"/>
    <dataValidation allowBlank="1" showInputMessage="1" showErrorMessage="1" promptTitle="TIPO INDICADOR" prompt="Selecciona el tipo de indicador (eficiencia, eficacia, Efectividad)." sqref="B8:C9" xr:uid="{00000000-0002-0000-0600-00000A000000}"/>
    <dataValidation allowBlank="1" showInputMessage="1" showErrorMessage="1" promptTitle="VARIABLES" prompt="Coloque las variables definidas en la sección formula del indicador" sqref="B17" xr:uid="{00000000-0002-0000-06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600-00000C000000}"/>
    <dataValidation allowBlank="1" showInputMessage="1" showErrorMessage="1" promptTitle="META" prompt="Es el valor que se espera alcance el indicador." sqref="Q8" xr:uid="{00000000-0002-0000-06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6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600-00000F000000}"/>
    <dataValidation allowBlank="1" showInputMessage="1" showErrorMessage="1" promptTitle="FORMULA DEL INDICADOR" prompt="Fórmula matemática utilizada para el cálculo del indicador._x000a_" sqref="D8" xr:uid="{00000000-0002-0000-06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6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8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67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/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01"/>
      <c r="R9" s="202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1er Trimestre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2do Trimestre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3er Trimestre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4to Trimestre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si="3"/>
        <v/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7" priority="1" operator="lessThan">
      <formula>$F44</formula>
    </cfRule>
    <cfRule type="cellIs" dxfId="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700-000000000000}"/>
    <dataValidation allowBlank="1" showInputMessage="1" showErrorMessage="1" promptTitle="PRODUCTO/SERVICIO" prompt="Identifica el nombre del producto o servicio." sqref="B4" xr:uid="{00000000-0002-0000-07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700-000002000000}"/>
    <dataValidation allowBlank="1" showInputMessage="1" showErrorMessage="1" promptTitle="PROCESO" prompt="Identifica el responsable del proceso." sqref="F5" xr:uid="{00000000-0002-0000-07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700-000004000000}"/>
    <dataValidation allowBlank="1" showInputMessage="1" showErrorMessage="1" promptTitle="NOMBRE DEL INDICADOR" prompt="Nombre que identifica al indicador." sqref="B6:B7 C7:D7" xr:uid="{00000000-0002-0000-0700-000005000000}"/>
    <dataValidation allowBlank="1" showInputMessage="1" showErrorMessage="1" promptTitle="UNIDAD DE MEDIDA" prompt="Magnitud referencia para la medición. Ejemplo: Porcentaje, Número de asesorías." sqref="F8" xr:uid="{00000000-0002-0000-0700-000006000000}"/>
    <dataValidation allowBlank="1" showInputMessage="1" showErrorMessage="1" promptTitle="NOMBRE VARIABLE" prompt="Nombre de las variables a utilizar, puede ser una sola_x000a_variable o dos dependiendo del indicador" sqref="G8" xr:uid="{00000000-0002-0000-0700-000007000000}"/>
    <dataValidation allowBlank="1" showInputMessage="1" showErrorMessage="1" promptTitle="EXPLICACION DE LA VARIABLE" prompt="Opcional si la variable requiere explicación o idefinición_x000a_" sqref="J8" xr:uid="{00000000-0002-0000-07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700-000009000000}"/>
    <dataValidation allowBlank="1" showInputMessage="1" showErrorMessage="1" promptTitle="TIPO INDICADOR" prompt="Selecciona el tipo de indicador (eficiencia, eficacia, Efectividad)." sqref="B8:C9" xr:uid="{00000000-0002-0000-0700-00000A000000}"/>
    <dataValidation allowBlank="1" showInputMessage="1" showErrorMessage="1" promptTitle="VARIABLES" prompt="Coloque las variables definidas en la sección formula del indicador" sqref="B17" xr:uid="{00000000-0002-0000-07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700-00000C000000}"/>
    <dataValidation allowBlank="1" showInputMessage="1" showErrorMessage="1" promptTitle="META" prompt="Es el valor que se espera alcance el indicador." sqref="Q8" xr:uid="{00000000-0002-0000-07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7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700-00000F000000}"/>
    <dataValidation allowBlank="1" showInputMessage="1" showErrorMessage="1" promptTitle="FORMULA DEL INDICADOR" prompt="Fórmula matemática utilizada para el cálculo del indicador._x000a_" sqref="D8" xr:uid="{00000000-0002-0000-07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7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AN68"/>
  <sheetViews>
    <sheetView view="pageLayout" zoomScale="78" zoomScaleNormal="73" zoomScalePageLayoutView="78" workbookViewId="0">
      <selection activeCell="N54" sqref="N54:R5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68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 t="s">
        <v>25</v>
      </c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2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1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Ene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Feb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Mar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Abr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>May</v>
      </c>
      <c r="C48" s="153"/>
      <c r="D48" s="153"/>
      <c r="E48" s="153"/>
      <c r="F48" s="74">
        <f t="shared" si="3"/>
        <v>0</v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>Jun</v>
      </c>
      <c r="C49" s="153"/>
      <c r="D49" s="153"/>
      <c r="E49" s="153"/>
      <c r="F49" s="74">
        <f t="shared" si="3"/>
        <v>0</v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>Jul</v>
      </c>
      <c r="C50" s="153"/>
      <c r="D50" s="153"/>
      <c r="E50" s="153"/>
      <c r="F50" s="74">
        <f t="shared" si="3"/>
        <v>0</v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>Ago</v>
      </c>
      <c r="C51" s="153"/>
      <c r="D51" s="153"/>
      <c r="E51" s="153"/>
      <c r="F51" s="74">
        <f t="shared" si="3"/>
        <v>0</v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>Sep</v>
      </c>
      <c r="C52" s="153"/>
      <c r="D52" s="153"/>
      <c r="E52" s="153"/>
      <c r="F52" s="74">
        <f t="shared" si="3"/>
        <v>0</v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>Oct</v>
      </c>
      <c r="C53" s="153"/>
      <c r="D53" s="153"/>
      <c r="E53" s="153"/>
      <c r="F53" s="74">
        <f t="shared" si="3"/>
        <v>0</v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>Nov</v>
      </c>
      <c r="C54" s="153"/>
      <c r="D54" s="153"/>
      <c r="E54" s="153"/>
      <c r="F54" s="74">
        <f t="shared" si="3"/>
        <v>0</v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>Dic</v>
      </c>
      <c r="C55" s="153"/>
      <c r="D55" s="153"/>
      <c r="E55" s="153"/>
      <c r="F55" s="74">
        <f t="shared" si="3"/>
        <v>0</v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5" priority="1" operator="lessThan">
      <formula>$F44</formula>
    </cfRule>
    <cfRule type="cellIs" dxfId="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800-000000000000}"/>
    <dataValidation allowBlank="1" showInputMessage="1" showErrorMessage="1" promptTitle="PRODUCTO/SERVICIO" prompt="Identifica el nombre del producto o servicio." sqref="B4" xr:uid="{00000000-0002-0000-08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800-000002000000}"/>
    <dataValidation allowBlank="1" showInputMessage="1" showErrorMessage="1" promptTitle="PROCESO" prompt="Identifica el responsable del proceso." sqref="F5" xr:uid="{00000000-0002-0000-08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800-000004000000}"/>
    <dataValidation allowBlank="1" showInputMessage="1" showErrorMessage="1" promptTitle="NOMBRE DEL INDICADOR" prompt="Nombre que identifica al indicador." sqref="B6:B7 C7:D7" xr:uid="{00000000-0002-0000-0800-000005000000}"/>
    <dataValidation allowBlank="1" showInputMessage="1" showErrorMessage="1" promptTitle="UNIDAD DE MEDIDA" prompt="Magnitud referencia para la medición. Ejemplo: Porcentaje, Número de asesorías." sqref="F8" xr:uid="{00000000-0002-0000-0800-000006000000}"/>
    <dataValidation allowBlank="1" showInputMessage="1" showErrorMessage="1" promptTitle="NOMBRE VARIABLE" prompt="Nombre de las variables a utilizar, puede ser una sola_x000a_variable o dos dependiendo del indicador" sqref="G8" xr:uid="{00000000-0002-0000-0800-000007000000}"/>
    <dataValidation allowBlank="1" showInputMessage="1" showErrorMessage="1" promptTitle="EXPLICACION DE LA VARIABLE" prompt="Opcional si la variable requiere explicación o idefinición_x000a_" sqref="J8" xr:uid="{00000000-0002-0000-08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800-000009000000}"/>
    <dataValidation allowBlank="1" showInputMessage="1" showErrorMessage="1" promptTitle="TIPO INDICADOR" prompt="Selecciona el tipo de indicador (eficiencia, eficacia, Efectividad)." sqref="B8:C9" xr:uid="{00000000-0002-0000-0800-00000A000000}"/>
    <dataValidation allowBlank="1" showInputMessage="1" showErrorMessage="1" promptTitle="VARIABLES" prompt="Coloque las variables definidas en la sección formula del indicador" sqref="B17" xr:uid="{00000000-0002-0000-08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800-00000C000000}"/>
    <dataValidation allowBlank="1" showInputMessage="1" showErrorMessage="1" promptTitle="META" prompt="Es el valor que se espera alcance el indicador." sqref="Q8" xr:uid="{00000000-0002-0000-08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8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800-00000F000000}"/>
    <dataValidation allowBlank="1" showInputMessage="1" showErrorMessage="1" promptTitle="FORMULA DEL INDICADOR" prompt="Fórmula matemática utilizada para el cálculo del indicador._x000a_" sqref="D8" xr:uid="{00000000-0002-0000-08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8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Indicador1!Área_de_impresión</vt:lpstr>
      <vt:lpstr>Indicador10!Área_de_impresión</vt:lpstr>
      <vt:lpstr>Indicador2!Área_de_impresión</vt:lpstr>
      <vt:lpstr>Indicador3!Área_de_impresión</vt:lpstr>
      <vt:lpstr>Indicador4!Área_de_impresión</vt:lpstr>
      <vt:lpstr>Indicador5!Área_de_impresión</vt:lpstr>
      <vt:lpstr>Indicador6!Área_de_impresión</vt:lpstr>
      <vt:lpstr>Indicador7!Área_de_impresión</vt:lpstr>
      <vt:lpstr>Indicador8!Área_de_impresión</vt:lpstr>
      <vt:lpstr>Indicador9!Área_de_impresión</vt:lpstr>
    </vt:vector>
  </TitlesOfParts>
  <Company>PC 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jcharris</dc:creator>
  <cp:lastModifiedBy>Lucy Liliana</cp:lastModifiedBy>
  <cp:lastPrinted>2017-04-05T17:25:29Z</cp:lastPrinted>
  <dcterms:created xsi:type="dcterms:W3CDTF">2013-07-02T16:07:28Z</dcterms:created>
  <dcterms:modified xsi:type="dcterms:W3CDTF">2020-09-24T21:42:20Z</dcterms:modified>
</cp:coreProperties>
</file>